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0" yWindow="0" windowWidth="15480" windowHeight="7755"/>
  </bookViews>
  <sheets>
    <sheet name="CASH" sheetId="1" r:id="rId1"/>
  </sheets>
  <calcPr calcId="124519"/>
</workbook>
</file>

<file path=xl/calcChain.xml><?xml version="1.0" encoding="utf-8"?>
<calcChain xmlns="http://schemas.openxmlformats.org/spreadsheetml/2006/main">
  <c r="C49" i="1"/>
  <c r="J49" s="1"/>
  <c r="C48"/>
  <c r="J48" s="1"/>
  <c r="C47"/>
  <c r="J47" s="1"/>
  <c r="C46"/>
  <c r="J46" s="1"/>
  <c r="C45"/>
  <c r="J45" s="1"/>
  <c r="C44"/>
  <c r="J44" s="1"/>
  <c r="C43"/>
  <c r="J43" s="1"/>
  <c r="C42"/>
  <c r="J42" s="1"/>
  <c r="C41"/>
  <c r="J41" s="1"/>
  <c r="C40"/>
  <c r="J40" s="1"/>
  <c r="C39"/>
  <c r="J39" s="1"/>
  <c r="C38"/>
  <c r="J38" s="1"/>
  <c r="C37"/>
  <c r="J37" s="1"/>
  <c r="C36"/>
  <c r="J36" s="1"/>
  <c r="C35"/>
  <c r="J35" s="1"/>
  <c r="C34"/>
  <c r="J34" s="1"/>
  <c r="C33"/>
  <c r="J33" s="1"/>
  <c r="I32"/>
  <c r="C32"/>
  <c r="J32" s="1"/>
  <c r="C31"/>
  <c r="J31" s="1"/>
  <c r="C30"/>
  <c r="J30" s="1"/>
  <c r="C29"/>
  <c r="J29" s="1"/>
  <c r="I28"/>
  <c r="C28"/>
  <c r="J28" s="1"/>
  <c r="C27"/>
  <c r="J27" s="1"/>
  <c r="C26"/>
  <c r="J26" s="1"/>
  <c r="C25"/>
  <c r="J25" s="1"/>
  <c r="I24"/>
  <c r="C24"/>
  <c r="J24" s="1"/>
  <c r="C23"/>
  <c r="J23" s="1"/>
  <c r="C22"/>
  <c r="J22" s="1"/>
  <c r="C21"/>
  <c r="J21" s="1"/>
  <c r="I20"/>
  <c r="C20"/>
  <c r="J20" s="1"/>
  <c r="C19"/>
  <c r="J19" s="1"/>
  <c r="C18"/>
  <c r="J18" s="1"/>
  <c r="C17"/>
  <c r="J17" s="1"/>
  <c r="I16"/>
  <c r="C16"/>
  <c r="J16" s="1"/>
  <c r="C15"/>
  <c r="J15" s="1"/>
  <c r="C14"/>
  <c r="J14" s="1"/>
  <c r="C13"/>
  <c r="J13" s="1"/>
  <c r="I14" l="1"/>
  <c r="I18"/>
  <c r="I22"/>
  <c r="I26"/>
  <c r="I30"/>
  <c r="I34"/>
  <c r="K13"/>
  <c r="K15"/>
  <c r="K17"/>
  <c r="K19"/>
  <c r="K21"/>
  <c r="K23"/>
  <c r="K25"/>
  <c r="K27"/>
  <c r="K29"/>
  <c r="K31"/>
  <c r="K33"/>
  <c r="I13"/>
  <c r="K14"/>
  <c r="L14" s="1"/>
  <c r="M14" s="1"/>
  <c r="I15"/>
  <c r="K16"/>
  <c r="I17"/>
  <c r="K18"/>
  <c r="L18" s="1"/>
  <c r="M18" s="1"/>
  <c r="I19"/>
  <c r="K20"/>
  <c r="I21"/>
  <c r="K22"/>
  <c r="L22" s="1"/>
  <c r="M22" s="1"/>
  <c r="I23"/>
  <c r="K24"/>
  <c r="I25"/>
  <c r="K26"/>
  <c r="L26" s="1"/>
  <c r="M26" s="1"/>
  <c r="I27"/>
  <c r="K28"/>
  <c r="I29"/>
  <c r="K30"/>
  <c r="L30" s="1"/>
  <c r="M30" s="1"/>
  <c r="I31"/>
  <c r="K32"/>
  <c r="L32" s="1"/>
  <c r="M32" s="1"/>
  <c r="I33"/>
  <c r="K34"/>
  <c r="L34" s="1"/>
  <c r="M34" s="1"/>
  <c r="I35"/>
  <c r="K35"/>
  <c r="L35" s="1"/>
  <c r="M35" s="1"/>
  <c r="I36"/>
  <c r="K36"/>
  <c r="L36" s="1"/>
  <c r="M36" s="1"/>
  <c r="I37"/>
  <c r="K37"/>
  <c r="L37" s="1"/>
  <c r="M37" s="1"/>
  <c r="I38"/>
  <c r="K38"/>
  <c r="L38" s="1"/>
  <c r="M38" s="1"/>
  <c r="I39"/>
  <c r="K39"/>
  <c r="L39" s="1"/>
  <c r="M39" s="1"/>
  <c r="I40"/>
  <c r="K40"/>
  <c r="L40" s="1"/>
  <c r="M40" s="1"/>
  <c r="I41"/>
  <c r="K41"/>
  <c r="L41" s="1"/>
  <c r="M41" s="1"/>
  <c r="I42"/>
  <c r="K42"/>
  <c r="L42" s="1"/>
  <c r="M42" s="1"/>
  <c r="I43"/>
  <c r="K43"/>
  <c r="L43" s="1"/>
  <c r="M43" s="1"/>
  <c r="I44"/>
  <c r="K44"/>
  <c r="L44" s="1"/>
  <c r="M44" s="1"/>
  <c r="I45"/>
  <c r="K45"/>
  <c r="L45" s="1"/>
  <c r="M45" s="1"/>
  <c r="I46"/>
  <c r="K46"/>
  <c r="L46" s="1"/>
  <c r="M46" s="1"/>
  <c r="I47"/>
  <c r="K47"/>
  <c r="L47" s="1"/>
  <c r="M47" s="1"/>
  <c r="I48"/>
  <c r="K48"/>
  <c r="L48" s="1"/>
  <c r="M48" s="1"/>
  <c r="I49"/>
  <c r="K49"/>
  <c r="L49" s="1"/>
  <c r="M49" s="1"/>
  <c r="L16"/>
  <c r="M16" s="1"/>
  <c r="L20"/>
  <c r="M20" s="1"/>
  <c r="L24"/>
  <c r="M24" s="1"/>
  <c r="L28"/>
  <c r="M28" s="1"/>
  <c r="L13"/>
  <c r="M13" s="1"/>
  <c r="L15"/>
  <c r="M15" s="1"/>
  <c r="L17"/>
  <c r="M17" s="1"/>
  <c r="L19"/>
  <c r="M19" s="1"/>
  <c r="L21"/>
  <c r="M21" s="1"/>
  <c r="L23"/>
  <c r="M23" s="1"/>
  <c r="L25"/>
  <c r="M25" s="1"/>
  <c r="L27"/>
  <c r="M27" s="1"/>
  <c r="L29"/>
  <c r="M29" s="1"/>
  <c r="L31"/>
  <c r="M31" s="1"/>
  <c r="L33"/>
  <c r="M33" s="1"/>
  <c r="D303" l="1"/>
  <c r="K303" s="1"/>
  <c r="D302"/>
  <c r="I302" s="1"/>
  <c r="L302" s="1"/>
  <c r="D301"/>
  <c r="I301" s="1"/>
  <c r="L301" s="1"/>
  <c r="D300"/>
  <c r="I300" s="1"/>
  <c r="L300" s="1"/>
  <c r="D299"/>
  <c r="I299" s="1"/>
  <c r="D298"/>
  <c r="I298" s="1"/>
  <c r="D297"/>
  <c r="I297" s="1"/>
  <c r="D296"/>
  <c r="I296" s="1"/>
  <c r="D295"/>
  <c r="J295" s="1"/>
  <c r="D294"/>
  <c r="K294" s="1"/>
  <c r="K293"/>
  <c r="J293"/>
  <c r="D293"/>
  <c r="I293" s="1"/>
  <c r="D292"/>
  <c r="K292" s="1"/>
  <c r="D291"/>
  <c r="K291" s="1"/>
  <c r="D290"/>
  <c r="J290" s="1"/>
  <c r="D289"/>
  <c r="K289" s="1"/>
  <c r="D288"/>
  <c r="K288" s="1"/>
  <c r="D287"/>
  <c r="K287" s="1"/>
  <c r="D286"/>
  <c r="J286" s="1"/>
  <c r="D285"/>
  <c r="J285" s="1"/>
  <c r="D284"/>
  <c r="I284" s="1"/>
  <c r="L284" s="1"/>
  <c r="D283"/>
  <c r="K283" s="1"/>
  <c r="D282"/>
  <c r="I282" s="1"/>
  <c r="L282" s="1"/>
  <c r="D281"/>
  <c r="J281" s="1"/>
  <c r="D280"/>
  <c r="K280" s="1"/>
  <c r="D279"/>
  <c r="K279" s="1"/>
  <c r="D278"/>
  <c r="I278" s="1"/>
  <c r="D277"/>
  <c r="I277" s="1"/>
  <c r="D276"/>
  <c r="I276" s="1"/>
  <c r="D275"/>
  <c r="I275" s="1"/>
  <c r="D274"/>
  <c r="J274" s="1"/>
  <c r="D273"/>
  <c r="K273" s="1"/>
  <c r="D272"/>
  <c r="K272" s="1"/>
  <c r="D271"/>
  <c r="K271" s="1"/>
  <c r="D270"/>
  <c r="K270" s="1"/>
  <c r="D269"/>
  <c r="K269" s="1"/>
  <c r="D268"/>
  <c r="K268" s="1"/>
  <c r="D267"/>
  <c r="K267" s="1"/>
  <c r="D266"/>
  <c r="K266" s="1"/>
  <c r="D265"/>
  <c r="I265" s="1"/>
  <c r="L265" s="1"/>
  <c r="D264"/>
  <c r="K264" s="1"/>
  <c r="D263"/>
  <c r="K263" s="1"/>
  <c r="D262"/>
  <c r="K262" s="1"/>
  <c r="D261"/>
  <c r="K261" s="1"/>
  <c r="D260"/>
  <c r="I260" s="1"/>
  <c r="D259"/>
  <c r="K259" s="1"/>
  <c r="D258"/>
  <c r="K258" s="1"/>
  <c r="D257"/>
  <c r="K257" s="1"/>
  <c r="D256"/>
  <c r="J256" s="1"/>
  <c r="D255"/>
  <c r="J255" s="1"/>
  <c r="D254"/>
  <c r="K254" s="1"/>
  <c r="D253"/>
  <c r="J253" s="1"/>
  <c r="D252"/>
  <c r="K252" s="1"/>
  <c r="D251"/>
  <c r="K251" s="1"/>
  <c r="D250"/>
  <c r="I250" s="1"/>
  <c r="L250" s="1"/>
  <c r="D249"/>
  <c r="K249" s="1"/>
  <c r="D248"/>
  <c r="K248" s="1"/>
  <c r="D247"/>
  <c r="K247" s="1"/>
  <c r="D246"/>
  <c r="K246" s="1"/>
  <c r="D245"/>
  <c r="K245" s="1"/>
  <c r="D244"/>
  <c r="K244" s="1"/>
  <c r="D243"/>
  <c r="J243" s="1"/>
  <c r="D242"/>
  <c r="K242" s="1"/>
  <c r="D241"/>
  <c r="I241" s="1"/>
  <c r="L241" s="1"/>
  <c r="D240"/>
  <c r="K240" s="1"/>
  <c r="D239"/>
  <c r="K239" s="1"/>
  <c r="D238"/>
  <c r="I238" s="1"/>
  <c r="D237"/>
  <c r="K237" s="1"/>
  <c r="D236"/>
  <c r="J236" s="1"/>
  <c r="D235"/>
  <c r="J235" s="1"/>
  <c r="D234"/>
  <c r="J234" s="1"/>
  <c r="D233"/>
  <c r="K233" s="1"/>
  <c r="D232"/>
  <c r="K232" s="1"/>
  <c r="D231"/>
  <c r="K231" s="1"/>
  <c r="D230"/>
  <c r="K230" s="1"/>
  <c r="D229"/>
  <c r="K229" s="1"/>
  <c r="D228"/>
  <c r="K228" s="1"/>
  <c r="D227"/>
  <c r="J227" s="1"/>
  <c r="D226"/>
  <c r="J226" s="1"/>
  <c r="D225"/>
  <c r="K225" s="1"/>
  <c r="D224"/>
  <c r="K224" s="1"/>
  <c r="D223"/>
  <c r="K223" s="1"/>
  <c r="D222"/>
  <c r="K222" s="1"/>
  <c r="D221"/>
  <c r="K221" s="1"/>
  <c r="D220"/>
  <c r="K220" s="1"/>
  <c r="D219"/>
  <c r="K219" s="1"/>
  <c r="D218"/>
  <c r="K218" s="1"/>
  <c r="D217"/>
  <c r="J217" s="1"/>
  <c r="D216"/>
  <c r="J216" s="1"/>
  <c r="D215"/>
  <c r="I215" s="1"/>
  <c r="L215" s="1"/>
  <c r="D214"/>
  <c r="I214" s="1"/>
  <c r="L214" s="1"/>
  <c r="D213"/>
  <c r="J213" s="1"/>
  <c r="D212"/>
  <c r="I212" s="1"/>
  <c r="D211"/>
  <c r="J211" s="1"/>
  <c r="D210"/>
  <c r="J210" s="1"/>
  <c r="D209"/>
  <c r="J209" s="1"/>
  <c r="D208"/>
  <c r="I208" s="1"/>
  <c r="L208" s="1"/>
  <c r="D207"/>
  <c r="J207" s="1"/>
  <c r="D206"/>
  <c r="I206" s="1"/>
  <c r="D205"/>
  <c r="J205" s="1"/>
  <c r="D204"/>
  <c r="I204" s="1"/>
  <c r="D203"/>
  <c r="K203" s="1"/>
  <c r="D202"/>
  <c r="J202" s="1"/>
  <c r="D201"/>
  <c r="I201" s="1"/>
  <c r="L201" s="1"/>
  <c r="D200"/>
  <c r="I200" s="1"/>
  <c r="L200" s="1"/>
  <c r="D199"/>
  <c r="I199" s="1"/>
  <c r="D198"/>
  <c r="J198" s="1"/>
  <c r="D197"/>
  <c r="J197" s="1"/>
  <c r="D196"/>
  <c r="J196" s="1"/>
  <c r="D195"/>
  <c r="K194"/>
  <c r="J194"/>
  <c r="D194"/>
  <c r="I194" s="1"/>
  <c r="D193"/>
  <c r="D192"/>
  <c r="I192" s="1"/>
  <c r="D191"/>
  <c r="I191" s="1"/>
  <c r="D190"/>
  <c r="I190" s="1"/>
  <c r="L190" s="1"/>
  <c r="D189"/>
  <c r="I189" s="1"/>
  <c r="D188"/>
  <c r="D187"/>
  <c r="I187" s="1"/>
  <c r="D186"/>
  <c r="I186" s="1"/>
  <c r="D185"/>
  <c r="J185" s="1"/>
  <c r="D184"/>
  <c r="I184" s="1"/>
  <c r="L184" s="1"/>
  <c r="D183"/>
  <c r="I183" s="1"/>
  <c r="D182"/>
  <c r="J182" s="1"/>
  <c r="D181"/>
  <c r="I181" s="1"/>
  <c r="L181" s="1"/>
  <c r="D180"/>
  <c r="I180" s="1"/>
  <c r="L180" s="1"/>
  <c r="D179"/>
  <c r="J179" s="1"/>
  <c r="D178"/>
  <c r="J178" s="1"/>
  <c r="D177"/>
  <c r="I177" s="1"/>
  <c r="L177" s="1"/>
  <c r="D176"/>
  <c r="I176" s="1"/>
  <c r="L176" s="1"/>
  <c r="D175"/>
  <c r="D174"/>
  <c r="D173"/>
  <c r="I173" s="1"/>
  <c r="L173" s="1"/>
  <c r="D172"/>
  <c r="J172" s="1"/>
  <c r="D171"/>
  <c r="K171" s="1"/>
  <c r="D170"/>
  <c r="I170" s="1"/>
  <c r="D169"/>
  <c r="I169" s="1"/>
  <c r="L169" s="1"/>
  <c r="D168"/>
  <c r="I168" s="1"/>
  <c r="L168" s="1"/>
  <c r="D167"/>
  <c r="J167" s="1"/>
  <c r="D166"/>
  <c r="J166" s="1"/>
  <c r="D165"/>
  <c r="K165" s="1"/>
  <c r="D164"/>
  <c r="I164" s="1"/>
  <c r="D163"/>
  <c r="J163" s="1"/>
  <c r="D162"/>
  <c r="K162" s="1"/>
  <c r="D161"/>
  <c r="K161" s="1"/>
  <c r="D160"/>
  <c r="K160" s="1"/>
  <c r="D159"/>
  <c r="K159" s="1"/>
  <c r="D158"/>
  <c r="J158" s="1"/>
  <c r="D157"/>
  <c r="K157" s="1"/>
  <c r="D156"/>
  <c r="I156" s="1"/>
  <c r="D155"/>
  <c r="I155" s="1"/>
  <c r="D154"/>
  <c r="I154" s="1"/>
  <c r="D153"/>
  <c r="I153" s="1"/>
  <c r="D152"/>
  <c r="J152" s="1"/>
  <c r="D151"/>
  <c r="K151" s="1"/>
  <c r="D150"/>
  <c r="I150" s="1"/>
  <c r="L150" s="1"/>
  <c r="D149"/>
  <c r="I149" s="1"/>
  <c r="L149" s="1"/>
  <c r="D148"/>
  <c r="K148" s="1"/>
  <c r="D147"/>
  <c r="K147" s="1"/>
  <c r="D146"/>
  <c r="J146" s="1"/>
  <c r="D145"/>
  <c r="J145" s="1"/>
  <c r="D144"/>
  <c r="K144" s="1"/>
  <c r="D143"/>
  <c r="K143" s="1"/>
  <c r="D142"/>
  <c r="K142" s="1"/>
  <c r="D141"/>
  <c r="K141" s="1"/>
  <c r="D140"/>
  <c r="I140" s="1"/>
  <c r="L140" s="1"/>
  <c r="D139"/>
  <c r="I139" s="1"/>
  <c r="D138"/>
  <c r="J138" s="1"/>
  <c r="D137"/>
  <c r="I137" s="1"/>
  <c r="L137" s="1"/>
  <c r="D136"/>
  <c r="I136" s="1"/>
  <c r="L136" s="1"/>
  <c r="D135"/>
  <c r="J135" s="1"/>
  <c r="D134"/>
  <c r="K134" s="1"/>
  <c r="D133"/>
  <c r="I133" s="1"/>
  <c r="L133" s="1"/>
  <c r="D132"/>
  <c r="I132" s="1"/>
  <c r="L132" s="1"/>
  <c r="D131"/>
  <c r="J131" s="1"/>
  <c r="D130"/>
  <c r="J130" s="1"/>
  <c r="D129"/>
  <c r="J129" s="1"/>
  <c r="D128"/>
  <c r="K128" s="1"/>
  <c r="K127"/>
  <c r="J127"/>
  <c r="D127"/>
  <c r="I127" s="1"/>
  <c r="K126"/>
  <c r="J126"/>
  <c r="D126"/>
  <c r="I126" s="1"/>
  <c r="K125"/>
  <c r="J125"/>
  <c r="D125"/>
  <c r="I125" s="1"/>
  <c r="K124"/>
  <c r="D124"/>
  <c r="J124" s="1"/>
  <c r="D123"/>
  <c r="K123" s="1"/>
  <c r="D122"/>
  <c r="J122" s="1"/>
  <c r="K121"/>
  <c r="D121"/>
  <c r="J121" s="1"/>
  <c r="D120"/>
  <c r="K120" s="1"/>
  <c r="D119"/>
  <c r="K119" s="1"/>
  <c r="D118"/>
  <c r="I118" s="1"/>
  <c r="K117"/>
  <c r="J117"/>
  <c r="D117"/>
  <c r="I117" s="1"/>
  <c r="K116"/>
  <c r="J116"/>
  <c r="D116"/>
  <c r="I116" s="1"/>
  <c r="K115"/>
  <c r="D115"/>
  <c r="J115" s="1"/>
  <c r="D114"/>
  <c r="J114" s="1"/>
  <c r="D113"/>
  <c r="J113" s="1"/>
  <c r="K112"/>
  <c r="J112"/>
  <c r="D112"/>
  <c r="I112" s="1"/>
  <c r="K111"/>
  <c r="J111"/>
  <c r="D111"/>
  <c r="I111" s="1"/>
  <c r="K110"/>
  <c r="J110"/>
  <c r="D110"/>
  <c r="I110" s="1"/>
  <c r="K109"/>
  <c r="D109"/>
  <c r="J109" s="1"/>
  <c r="K108"/>
  <c r="J108"/>
  <c r="D108"/>
  <c r="I108" s="1"/>
  <c r="K107"/>
  <c r="J107"/>
  <c r="D107"/>
  <c r="I107" s="1"/>
  <c r="K106"/>
  <c r="J106"/>
  <c r="D106"/>
  <c r="I106" s="1"/>
  <c r="K105"/>
  <c r="D105"/>
  <c r="J105" s="1"/>
  <c r="D104"/>
  <c r="K104" s="1"/>
  <c r="D103"/>
  <c r="K103" s="1"/>
  <c r="K102"/>
  <c r="J102"/>
  <c r="D102"/>
  <c r="I102" s="1"/>
  <c r="D101"/>
  <c r="J101" s="1"/>
  <c r="D100"/>
  <c r="K100" s="1"/>
  <c r="K99"/>
  <c r="J99"/>
  <c r="D99"/>
  <c r="I99" s="1"/>
  <c r="K98"/>
  <c r="J98"/>
  <c r="D98"/>
  <c r="I98" s="1"/>
  <c r="K97"/>
  <c r="D97"/>
  <c r="J97" s="1"/>
  <c r="D96"/>
  <c r="K96" s="1"/>
  <c r="D95"/>
  <c r="K95" s="1"/>
  <c r="K94"/>
  <c r="J94"/>
  <c r="D94"/>
  <c r="I94" s="1"/>
  <c r="K93"/>
  <c r="D93"/>
  <c r="J93" s="1"/>
  <c r="D92"/>
  <c r="K92" s="1"/>
  <c r="D91"/>
  <c r="K91" s="1"/>
  <c r="D90"/>
  <c r="K90" s="1"/>
  <c r="K89"/>
  <c r="J89"/>
  <c r="D89"/>
  <c r="I89" s="1"/>
  <c r="K88"/>
  <c r="J88"/>
  <c r="D88"/>
  <c r="I88" s="1"/>
  <c r="D87"/>
  <c r="K87" s="1"/>
  <c r="K86"/>
  <c r="J86"/>
  <c r="D86"/>
  <c r="I86" s="1"/>
  <c r="K85"/>
  <c r="J85"/>
  <c r="D85"/>
  <c r="I85" s="1"/>
  <c r="K84"/>
  <c r="D84"/>
  <c r="J84" s="1"/>
  <c r="D83"/>
  <c r="K83" s="1"/>
  <c r="K82"/>
  <c r="J82"/>
  <c r="D82"/>
  <c r="I82" s="1"/>
  <c r="K81"/>
  <c r="J81"/>
  <c r="D81"/>
  <c r="I81" s="1"/>
  <c r="K80"/>
  <c r="D80"/>
  <c r="J80" s="1"/>
  <c r="K79"/>
  <c r="D79"/>
  <c r="J79" s="1"/>
  <c r="K78"/>
  <c r="J78"/>
  <c r="D78"/>
  <c r="I78" s="1"/>
  <c r="K77"/>
  <c r="J77"/>
  <c r="D77"/>
  <c r="I77" s="1"/>
  <c r="D76"/>
  <c r="K76" s="1"/>
  <c r="D75"/>
  <c r="K75" s="1"/>
  <c r="D74"/>
  <c r="J74" s="1"/>
  <c r="K73"/>
  <c r="D73"/>
  <c r="J73" s="1"/>
  <c r="D72"/>
  <c r="K72" s="1"/>
  <c r="D71"/>
  <c r="K71" s="1"/>
  <c r="K70"/>
  <c r="J70"/>
  <c r="D70"/>
  <c r="I70" s="1"/>
  <c r="D69"/>
  <c r="J69" s="1"/>
  <c r="D68"/>
  <c r="K68" s="1"/>
  <c r="D67"/>
  <c r="K67" s="1"/>
  <c r="D66"/>
  <c r="I66" s="1"/>
  <c r="D65"/>
  <c r="J65" s="1"/>
  <c r="K64"/>
  <c r="J64"/>
  <c r="D64"/>
  <c r="I64" s="1"/>
  <c r="K63"/>
  <c r="J63"/>
  <c r="D63"/>
  <c r="I63" s="1"/>
  <c r="D62"/>
  <c r="J62" s="1"/>
  <c r="D61"/>
  <c r="J61" s="1"/>
  <c r="K60"/>
  <c r="J60"/>
  <c r="D60"/>
  <c r="I60" s="1"/>
  <c r="K59"/>
  <c r="D59"/>
  <c r="J59" s="1"/>
  <c r="D58"/>
  <c r="K58" s="1"/>
  <c r="D57"/>
  <c r="J57" s="1"/>
  <c r="D56"/>
  <c r="K56" s="1"/>
  <c r="D55"/>
  <c r="K55" s="1"/>
  <c r="D54"/>
  <c r="I54" s="1"/>
  <c r="D53"/>
  <c r="J53" s="1"/>
  <c r="K52"/>
  <c r="J52"/>
  <c r="D52"/>
  <c r="I52" s="1"/>
  <c r="K51"/>
  <c r="J51"/>
  <c r="D51"/>
  <c r="I51" s="1"/>
  <c r="D50"/>
  <c r="J50" s="1"/>
  <c r="C461"/>
  <c r="J461" s="1"/>
  <c r="C460"/>
  <c r="J460" s="1"/>
  <c r="C459"/>
  <c r="K459" s="1"/>
  <c r="C458"/>
  <c r="K458" s="1"/>
  <c r="C457"/>
  <c r="J457" s="1"/>
  <c r="C456"/>
  <c r="J456" s="1"/>
  <c r="C455"/>
  <c r="K455" s="1"/>
  <c r="C454"/>
  <c r="K454" s="1"/>
  <c r="C453"/>
  <c r="J453" s="1"/>
  <c r="C452"/>
  <c r="J452" s="1"/>
  <c r="C451"/>
  <c r="K451" s="1"/>
  <c r="C450"/>
  <c r="K450" s="1"/>
  <c r="C449"/>
  <c r="J449" s="1"/>
  <c r="C448"/>
  <c r="J448" s="1"/>
  <c r="C447"/>
  <c r="K447" s="1"/>
  <c r="C446"/>
  <c r="K446" s="1"/>
  <c r="C445"/>
  <c r="J445" s="1"/>
  <c r="C444"/>
  <c r="J444" s="1"/>
  <c r="C443"/>
  <c r="K443" s="1"/>
  <c r="C442"/>
  <c r="K442" s="1"/>
  <c r="C441"/>
  <c r="J441" s="1"/>
  <c r="C440"/>
  <c r="J440" s="1"/>
  <c r="C439"/>
  <c r="K439" s="1"/>
  <c r="C438"/>
  <c r="K438" s="1"/>
  <c r="C437"/>
  <c r="J437" s="1"/>
  <c r="C436"/>
  <c r="J436" s="1"/>
  <c r="C435"/>
  <c r="K435" s="1"/>
  <c r="C434"/>
  <c r="K434" s="1"/>
  <c r="C433"/>
  <c r="J433" s="1"/>
  <c r="C432"/>
  <c r="J432" s="1"/>
  <c r="C431"/>
  <c r="K431" s="1"/>
  <c r="C430"/>
  <c r="K430" s="1"/>
  <c r="C429"/>
  <c r="J429" s="1"/>
  <c r="C428"/>
  <c r="J428" s="1"/>
  <c r="C427"/>
  <c r="K427" s="1"/>
  <c r="C426"/>
  <c r="K426" s="1"/>
  <c r="C425"/>
  <c r="J425" s="1"/>
  <c r="C424"/>
  <c r="J424" s="1"/>
  <c r="C423"/>
  <c r="K423" s="1"/>
  <c r="C422"/>
  <c r="K422" s="1"/>
  <c r="C421"/>
  <c r="J421" s="1"/>
  <c r="C420"/>
  <c r="J420" s="1"/>
  <c r="C419"/>
  <c r="K419" s="1"/>
  <c r="C418"/>
  <c r="K418" s="1"/>
  <c r="C417"/>
  <c r="J417" s="1"/>
  <c r="C416"/>
  <c r="J416" s="1"/>
  <c r="C415"/>
  <c r="K415" s="1"/>
  <c r="C414"/>
  <c r="K414" s="1"/>
  <c r="C413"/>
  <c r="J413" s="1"/>
  <c r="C412"/>
  <c r="J412" s="1"/>
  <c r="C411"/>
  <c r="K411" s="1"/>
  <c r="C410"/>
  <c r="K410" s="1"/>
  <c r="C409"/>
  <c r="J409" s="1"/>
  <c r="C408"/>
  <c r="J408" s="1"/>
  <c r="C407"/>
  <c r="K407" s="1"/>
  <c r="C406"/>
  <c r="K406" s="1"/>
  <c r="C405"/>
  <c r="J405" s="1"/>
  <c r="C404"/>
  <c r="J404" s="1"/>
  <c r="C403"/>
  <c r="K403" s="1"/>
  <c r="C402"/>
  <c r="K402" s="1"/>
  <c r="C401"/>
  <c r="J401" s="1"/>
  <c r="C400"/>
  <c r="J400" s="1"/>
  <c r="C399"/>
  <c r="K399" s="1"/>
  <c r="C398"/>
  <c r="K398" s="1"/>
  <c r="C397"/>
  <c r="J397" s="1"/>
  <c r="C396"/>
  <c r="J396" s="1"/>
  <c r="C395"/>
  <c r="K395" s="1"/>
  <c r="C394"/>
  <c r="K394" s="1"/>
  <c r="C393"/>
  <c r="J393" s="1"/>
  <c r="C392"/>
  <c r="J392" s="1"/>
  <c r="C391"/>
  <c r="K391" s="1"/>
  <c r="C390"/>
  <c r="K390" s="1"/>
  <c r="C389"/>
  <c r="J389" s="1"/>
  <c r="C388"/>
  <c r="J388" s="1"/>
  <c r="C387"/>
  <c r="K387" s="1"/>
  <c r="C386"/>
  <c r="K386" s="1"/>
  <c r="C385"/>
  <c r="J385" s="1"/>
  <c r="C384"/>
  <c r="J384" s="1"/>
  <c r="C383"/>
  <c r="K383" s="1"/>
  <c r="C382"/>
  <c r="K382" s="1"/>
  <c r="C381"/>
  <c r="J381" s="1"/>
  <c r="C380"/>
  <c r="J380" s="1"/>
  <c r="C379"/>
  <c r="K379" s="1"/>
  <c r="C378"/>
  <c r="K378" s="1"/>
  <c r="C377"/>
  <c r="J377" s="1"/>
  <c r="C376"/>
  <c r="J376" s="1"/>
  <c r="C375"/>
  <c r="K375" s="1"/>
  <c r="C374"/>
  <c r="K374" s="1"/>
  <c r="C373"/>
  <c r="J373" s="1"/>
  <c r="C372"/>
  <c r="J372" s="1"/>
  <c r="C371"/>
  <c r="K371" s="1"/>
  <c r="C370"/>
  <c r="K370" s="1"/>
  <c r="C369"/>
  <c r="J369" s="1"/>
  <c r="C368"/>
  <c r="J368" s="1"/>
  <c r="C367"/>
  <c r="K367" s="1"/>
  <c r="C366"/>
  <c r="K366" s="1"/>
  <c r="C365"/>
  <c r="J365" s="1"/>
  <c r="C364"/>
  <c r="J364" s="1"/>
  <c r="C363"/>
  <c r="K363" s="1"/>
  <c r="C362"/>
  <c r="K362" s="1"/>
  <c r="C361"/>
  <c r="J361" s="1"/>
  <c r="C360"/>
  <c r="J360" s="1"/>
  <c r="C359"/>
  <c r="K359" s="1"/>
  <c r="C358"/>
  <c r="K358" s="1"/>
  <c r="C357"/>
  <c r="J357" s="1"/>
  <c r="C356"/>
  <c r="J356" s="1"/>
  <c r="C355"/>
  <c r="K355" s="1"/>
  <c r="C354"/>
  <c r="K354" s="1"/>
  <c r="C353"/>
  <c r="J353" s="1"/>
  <c r="C352"/>
  <c r="J352" s="1"/>
  <c r="C351"/>
  <c r="K351" s="1"/>
  <c r="C350"/>
  <c r="K350" s="1"/>
  <c r="C349"/>
  <c r="J349" s="1"/>
  <c r="C348"/>
  <c r="J348" s="1"/>
  <c r="C347"/>
  <c r="K347" s="1"/>
  <c r="C346"/>
  <c r="K346" s="1"/>
  <c r="C345"/>
  <c r="J345" s="1"/>
  <c r="C344"/>
  <c r="J344" s="1"/>
  <c r="C343"/>
  <c r="K343" s="1"/>
  <c r="C342"/>
  <c r="K342" s="1"/>
  <c r="C341"/>
  <c r="K341" s="1"/>
  <c r="C340"/>
  <c r="J340" s="1"/>
  <c r="C339"/>
  <c r="K339" s="1"/>
  <c r="C338"/>
  <c r="K338" s="1"/>
  <c r="C337"/>
  <c r="J337" s="1"/>
  <c r="C336"/>
  <c r="J336" s="1"/>
  <c r="C335"/>
  <c r="K335" s="1"/>
  <c r="C334"/>
  <c r="K334" s="1"/>
  <c r="C333"/>
  <c r="J333" s="1"/>
  <c r="C332"/>
  <c r="J332" s="1"/>
  <c r="C331"/>
  <c r="K331" s="1"/>
  <c r="C330"/>
  <c r="K330" s="1"/>
  <c r="C329"/>
  <c r="J329" s="1"/>
  <c r="C328"/>
  <c r="J328" s="1"/>
  <c r="C327"/>
  <c r="K327" s="1"/>
  <c r="C326"/>
  <c r="K326" s="1"/>
  <c r="C325"/>
  <c r="J325" s="1"/>
  <c r="C324"/>
  <c r="J324" s="1"/>
  <c r="C323"/>
  <c r="K323" s="1"/>
  <c r="C322"/>
  <c r="K322" s="1"/>
  <c r="C321"/>
  <c r="J321" s="1"/>
  <c r="C320"/>
  <c r="J320" s="1"/>
  <c r="C319"/>
  <c r="K319" s="1"/>
  <c r="C318"/>
  <c r="K318" s="1"/>
  <c r="C317"/>
  <c r="J317" s="1"/>
  <c r="C316"/>
  <c r="J316" s="1"/>
  <c r="C315"/>
  <c r="K315" s="1"/>
  <c r="C314"/>
  <c r="K314" s="1"/>
  <c r="C313"/>
  <c r="J313" s="1"/>
  <c r="C312"/>
  <c r="J312" s="1"/>
  <c r="C311"/>
  <c r="K311" s="1"/>
  <c r="C310"/>
  <c r="K310" s="1"/>
  <c r="C309"/>
  <c r="J309" s="1"/>
  <c r="C308"/>
  <c r="J308" s="1"/>
  <c r="C307"/>
  <c r="K307" s="1"/>
  <c r="C306"/>
  <c r="K306" s="1"/>
  <c r="C305"/>
  <c r="J305" s="1"/>
  <c r="C304"/>
  <c r="J304" s="1"/>
  <c r="D462"/>
  <c r="K462" s="1"/>
  <c r="D463"/>
  <c r="K463" s="1"/>
  <c r="D464"/>
  <c r="K464" s="1"/>
  <c r="D465"/>
  <c r="K465" s="1"/>
  <c r="D466"/>
  <c r="J466" s="1"/>
  <c r="D467"/>
  <c r="K467" s="1"/>
  <c r="D468"/>
  <c r="K468" s="1"/>
  <c r="D469"/>
  <c r="K469" s="1"/>
  <c r="D470"/>
  <c r="J470" s="1"/>
  <c r="D479"/>
  <c r="I479" s="1"/>
  <c r="D478"/>
  <c r="K478" s="1"/>
  <c r="D477"/>
  <c r="I477" s="1"/>
  <c r="D476"/>
  <c r="I476" s="1"/>
  <c r="D475"/>
  <c r="I475" s="1"/>
  <c r="D474"/>
  <c r="I474" s="1"/>
  <c r="D473"/>
  <c r="I473" s="1"/>
  <c r="D472"/>
  <c r="I472" s="1"/>
  <c r="D471"/>
  <c r="J471" s="1"/>
  <c r="I334" l="1"/>
  <c r="I377"/>
  <c r="I382"/>
  <c r="I457"/>
  <c r="I50"/>
  <c r="L52"/>
  <c r="I217"/>
  <c r="I220"/>
  <c r="L220" s="1"/>
  <c r="I227"/>
  <c r="I228"/>
  <c r="I229"/>
  <c r="L229" s="1"/>
  <c r="I403"/>
  <c r="I409"/>
  <c r="I166"/>
  <c r="I167"/>
  <c r="L167" s="1"/>
  <c r="I178"/>
  <c r="L178" s="1"/>
  <c r="I179"/>
  <c r="K189"/>
  <c r="L189" s="1"/>
  <c r="I197"/>
  <c r="I339"/>
  <c r="I425"/>
  <c r="I430"/>
  <c r="I435"/>
  <c r="I361"/>
  <c r="I83"/>
  <c r="I84"/>
  <c r="L84" s="1"/>
  <c r="I317"/>
  <c r="I349"/>
  <c r="I393"/>
  <c r="I71"/>
  <c r="I80"/>
  <c r="L80" s="1"/>
  <c r="L81"/>
  <c r="L88"/>
  <c r="L112"/>
  <c r="I123"/>
  <c r="I124"/>
  <c r="I130"/>
  <c r="L130" s="1"/>
  <c r="I131"/>
  <c r="L131" s="1"/>
  <c r="I205"/>
  <c r="L205" s="1"/>
  <c r="I261"/>
  <c r="I262"/>
  <c r="I287"/>
  <c r="I329"/>
  <c r="I413"/>
  <c r="I445"/>
  <c r="L64"/>
  <c r="I313"/>
  <c r="K317"/>
  <c r="I318"/>
  <c r="I323"/>
  <c r="I333"/>
  <c r="I345"/>
  <c r="K349"/>
  <c r="I350"/>
  <c r="I355"/>
  <c r="I365"/>
  <c r="K381"/>
  <c r="I387"/>
  <c r="I397"/>
  <c r="K413"/>
  <c r="I414"/>
  <c r="I419"/>
  <c r="I429"/>
  <c r="I441"/>
  <c r="K445"/>
  <c r="I446"/>
  <c r="I451"/>
  <c r="I461"/>
  <c r="I58"/>
  <c r="I62"/>
  <c r="I79"/>
  <c r="L79" s="1"/>
  <c r="I120"/>
  <c r="I122"/>
  <c r="K197"/>
  <c r="L197" s="1"/>
  <c r="I198"/>
  <c r="L198" s="1"/>
  <c r="I203"/>
  <c r="I207"/>
  <c r="K217"/>
  <c r="I218"/>
  <c r="I233"/>
  <c r="I242"/>
  <c r="L242" s="1"/>
  <c r="I243"/>
  <c r="I244"/>
  <c r="L244" s="1"/>
  <c r="I245"/>
  <c r="L245" s="1"/>
  <c r="I246"/>
  <c r="L246" s="1"/>
  <c r="I247"/>
  <c r="I248"/>
  <c r="L248" s="1"/>
  <c r="I249"/>
  <c r="L249" s="1"/>
  <c r="I251"/>
  <c r="I252"/>
  <c r="I259"/>
  <c r="L259" s="1"/>
  <c r="I289"/>
  <c r="I292"/>
  <c r="K479"/>
  <c r="L479" s="1"/>
  <c r="I307"/>
  <c r="K333"/>
  <c r="K365"/>
  <c r="I366"/>
  <c r="I371"/>
  <c r="I381"/>
  <c r="L381" s="1"/>
  <c r="K397"/>
  <c r="I398"/>
  <c r="K429"/>
  <c r="K461"/>
  <c r="L461" s="1"/>
  <c r="I91"/>
  <c r="I142"/>
  <c r="K175"/>
  <c r="I175"/>
  <c r="K193"/>
  <c r="I193"/>
  <c r="K195"/>
  <c r="I195"/>
  <c r="J310"/>
  <c r="J326"/>
  <c r="J341"/>
  <c r="K470"/>
  <c r="I305"/>
  <c r="I309"/>
  <c r="K309"/>
  <c r="I310"/>
  <c r="I315"/>
  <c r="J318"/>
  <c r="I321"/>
  <c r="I325"/>
  <c r="K325"/>
  <c r="I326"/>
  <c r="L326" s="1"/>
  <c r="I331"/>
  <c r="J334"/>
  <c r="I337"/>
  <c r="I341"/>
  <c r="I342"/>
  <c r="I347"/>
  <c r="J350"/>
  <c r="I353"/>
  <c r="I357"/>
  <c r="K357"/>
  <c r="I358"/>
  <c r="I363"/>
  <c r="J366"/>
  <c r="I369"/>
  <c r="I373"/>
  <c r="K373"/>
  <c r="I374"/>
  <c r="I379"/>
  <c r="J382"/>
  <c r="I385"/>
  <c r="I389"/>
  <c r="K389"/>
  <c r="I390"/>
  <c r="I395"/>
  <c r="J398"/>
  <c r="I401"/>
  <c r="I405"/>
  <c r="K405"/>
  <c r="I406"/>
  <c r="I411"/>
  <c r="J414"/>
  <c r="I417"/>
  <c r="I421"/>
  <c r="K421"/>
  <c r="I422"/>
  <c r="I427"/>
  <c r="J430"/>
  <c r="L430" s="1"/>
  <c r="I433"/>
  <c r="I437"/>
  <c r="K437"/>
  <c r="I438"/>
  <c r="I443"/>
  <c r="J446"/>
  <c r="I449"/>
  <c r="I453"/>
  <c r="K453"/>
  <c r="I454"/>
  <c r="I459"/>
  <c r="I56"/>
  <c r="J58"/>
  <c r="I59"/>
  <c r="L59" s="1"/>
  <c r="I68"/>
  <c r="J71"/>
  <c r="L71" s="1"/>
  <c r="I72"/>
  <c r="I74"/>
  <c r="K74"/>
  <c r="I75"/>
  <c r="I90"/>
  <c r="J91"/>
  <c r="I92"/>
  <c r="L94"/>
  <c r="I95"/>
  <c r="I103"/>
  <c r="I104"/>
  <c r="I114"/>
  <c r="K114"/>
  <c r="I115"/>
  <c r="L115" s="1"/>
  <c r="I134"/>
  <c r="I138"/>
  <c r="L138" s="1"/>
  <c r="I141"/>
  <c r="J142"/>
  <c r="L142" s="1"/>
  <c r="I143"/>
  <c r="I146"/>
  <c r="L146" s="1"/>
  <c r="I147"/>
  <c r="L147" s="1"/>
  <c r="I148"/>
  <c r="L148" s="1"/>
  <c r="I151"/>
  <c r="I158"/>
  <c r="L158" s="1"/>
  <c r="I159"/>
  <c r="L159" s="1"/>
  <c r="I160"/>
  <c r="I172"/>
  <c r="L194"/>
  <c r="J204"/>
  <c r="K174"/>
  <c r="I174"/>
  <c r="K188"/>
  <c r="I188"/>
  <c r="J342"/>
  <c r="J358"/>
  <c r="J374"/>
  <c r="J390"/>
  <c r="J406"/>
  <c r="J422"/>
  <c r="J438"/>
  <c r="J454"/>
  <c r="J75"/>
  <c r="L78"/>
  <c r="J90"/>
  <c r="J95"/>
  <c r="L107"/>
  <c r="J141"/>
  <c r="J203"/>
  <c r="I209"/>
  <c r="L209" s="1"/>
  <c r="I210"/>
  <c r="K210"/>
  <c r="I211"/>
  <c r="L211" s="1"/>
  <c r="I213"/>
  <c r="L213" s="1"/>
  <c r="J218"/>
  <c r="I231"/>
  <c r="L231" s="1"/>
  <c r="I235"/>
  <c r="L235" s="1"/>
  <c r="I236"/>
  <c r="K236"/>
  <c r="I237"/>
  <c r="L237" s="1"/>
  <c r="I239"/>
  <c r="I240"/>
  <c r="I256"/>
  <c r="I257"/>
  <c r="L257" s="1"/>
  <c r="I258"/>
  <c r="L258" s="1"/>
  <c r="I266"/>
  <c r="L266" s="1"/>
  <c r="I267"/>
  <c r="L267" s="1"/>
  <c r="I268"/>
  <c r="I269"/>
  <c r="L269" s="1"/>
  <c r="I270"/>
  <c r="L270" s="1"/>
  <c r="I271"/>
  <c r="L271" s="1"/>
  <c r="I272"/>
  <c r="L272" s="1"/>
  <c r="I273"/>
  <c r="I280"/>
  <c r="I283"/>
  <c r="I285"/>
  <c r="L285" s="1"/>
  <c r="I286"/>
  <c r="L286" s="1"/>
  <c r="I291"/>
  <c r="I294"/>
  <c r="I303"/>
  <c r="L303" s="1"/>
  <c r="J291"/>
  <c r="K466"/>
  <c r="K54"/>
  <c r="L60"/>
  <c r="L98"/>
  <c r="L108"/>
  <c r="K118"/>
  <c r="K156"/>
  <c r="K164"/>
  <c r="K186"/>
  <c r="K191"/>
  <c r="K278"/>
  <c r="L292"/>
  <c r="J469"/>
  <c r="K50"/>
  <c r="J54"/>
  <c r="J55"/>
  <c r="K62"/>
  <c r="L62" s="1"/>
  <c r="J66"/>
  <c r="J67"/>
  <c r="L77"/>
  <c r="L82"/>
  <c r="J87"/>
  <c r="L99"/>
  <c r="L102"/>
  <c r="L111"/>
  <c r="L116"/>
  <c r="J118"/>
  <c r="J119"/>
  <c r="K122"/>
  <c r="L124"/>
  <c r="L127"/>
  <c r="J139"/>
  <c r="L139" s="1"/>
  <c r="J153"/>
  <c r="L153" s="1"/>
  <c r="K154"/>
  <c r="L154" s="1"/>
  <c r="K155"/>
  <c r="L155" s="1"/>
  <c r="J156"/>
  <c r="J157"/>
  <c r="J164"/>
  <c r="J165"/>
  <c r="J170"/>
  <c r="J171"/>
  <c r="J183"/>
  <c r="L183" s="1"/>
  <c r="J186"/>
  <c r="K187"/>
  <c r="L187" s="1"/>
  <c r="J191"/>
  <c r="K192"/>
  <c r="L192" s="1"/>
  <c r="J199"/>
  <c r="L199" s="1"/>
  <c r="J206"/>
  <c r="L206" s="1"/>
  <c r="J212"/>
  <c r="L212" s="1"/>
  <c r="L217"/>
  <c r="L218"/>
  <c r="K227"/>
  <c r="L227" s="1"/>
  <c r="K238"/>
  <c r="L238" s="1"/>
  <c r="K256"/>
  <c r="K260"/>
  <c r="L260" s="1"/>
  <c r="J275"/>
  <c r="L275" s="1"/>
  <c r="K276"/>
  <c r="L276" s="1"/>
  <c r="K277"/>
  <c r="L277" s="1"/>
  <c r="J278"/>
  <c r="J279"/>
  <c r="L287"/>
  <c r="J288"/>
  <c r="J296"/>
  <c r="L296" s="1"/>
  <c r="K297"/>
  <c r="L297" s="1"/>
  <c r="K298"/>
  <c r="L298" s="1"/>
  <c r="J299"/>
  <c r="L299" s="1"/>
  <c r="L207"/>
  <c r="I469"/>
  <c r="K66"/>
  <c r="L86"/>
  <c r="L89"/>
  <c r="L110"/>
  <c r="L126"/>
  <c r="K170"/>
  <c r="L179"/>
  <c r="L204"/>
  <c r="L293"/>
  <c r="I306"/>
  <c r="I314"/>
  <c r="I322"/>
  <c r="I330"/>
  <c r="I338"/>
  <c r="I346"/>
  <c r="I354"/>
  <c r="I362"/>
  <c r="I370"/>
  <c r="I378"/>
  <c r="I386"/>
  <c r="I394"/>
  <c r="I402"/>
  <c r="I410"/>
  <c r="I418"/>
  <c r="I426"/>
  <c r="I434"/>
  <c r="I442"/>
  <c r="I450"/>
  <c r="I458"/>
  <c r="L51"/>
  <c r="I55"/>
  <c r="L63"/>
  <c r="I67"/>
  <c r="L70"/>
  <c r="I76"/>
  <c r="J83"/>
  <c r="L83" s="1"/>
  <c r="L85"/>
  <c r="I87"/>
  <c r="I96"/>
  <c r="I100"/>
  <c r="J103"/>
  <c r="L106"/>
  <c r="L117"/>
  <c r="I119"/>
  <c r="J123"/>
  <c r="L125"/>
  <c r="I128"/>
  <c r="I157"/>
  <c r="I165"/>
  <c r="I171"/>
  <c r="J174"/>
  <c r="I219"/>
  <c r="L219" s="1"/>
  <c r="I221"/>
  <c r="J228"/>
  <c r="I230"/>
  <c r="L230" s="1"/>
  <c r="I232"/>
  <c r="L232" s="1"/>
  <c r="J239"/>
  <c r="L239" s="1"/>
  <c r="J251"/>
  <c r="J261"/>
  <c r="L261" s="1"/>
  <c r="I279"/>
  <c r="I288"/>
  <c r="L166"/>
  <c r="L172"/>
  <c r="L243"/>
  <c r="L247"/>
  <c r="L268"/>
  <c r="L283"/>
  <c r="K53"/>
  <c r="K61"/>
  <c r="K69"/>
  <c r="K101"/>
  <c r="K163"/>
  <c r="K185"/>
  <c r="K216"/>
  <c r="K234"/>
  <c r="K274"/>
  <c r="I53"/>
  <c r="J56"/>
  <c r="I57"/>
  <c r="I61"/>
  <c r="I65"/>
  <c r="J68"/>
  <c r="L68" s="1"/>
  <c r="I69"/>
  <c r="J72"/>
  <c r="L72" s="1"/>
  <c r="I73"/>
  <c r="L73" s="1"/>
  <c r="J76"/>
  <c r="J92"/>
  <c r="I93"/>
  <c r="L93" s="1"/>
  <c r="J96"/>
  <c r="I97"/>
  <c r="L97" s="1"/>
  <c r="J100"/>
  <c r="I101"/>
  <c r="J104"/>
  <c r="I105"/>
  <c r="L105" s="1"/>
  <c r="I109"/>
  <c r="L109" s="1"/>
  <c r="I113"/>
  <c r="J120"/>
  <c r="L120" s="1"/>
  <c r="I121"/>
  <c r="L121" s="1"/>
  <c r="J128"/>
  <c r="I129"/>
  <c r="J134"/>
  <c r="I135"/>
  <c r="L135" s="1"/>
  <c r="J143"/>
  <c r="I144"/>
  <c r="L144" s="1"/>
  <c r="I145"/>
  <c r="J151"/>
  <c r="L151" s="1"/>
  <c r="I152"/>
  <c r="J160"/>
  <c r="I161"/>
  <c r="L161" s="1"/>
  <c r="I162"/>
  <c r="L162" s="1"/>
  <c r="I163"/>
  <c r="J175"/>
  <c r="I182"/>
  <c r="I185"/>
  <c r="J195"/>
  <c r="I196"/>
  <c r="I202"/>
  <c r="I216"/>
  <c r="L216" s="1"/>
  <c r="J221"/>
  <c r="I222"/>
  <c r="L222" s="1"/>
  <c r="I223"/>
  <c r="L223" s="1"/>
  <c r="I224"/>
  <c r="L224" s="1"/>
  <c r="I225"/>
  <c r="L225" s="1"/>
  <c r="I226"/>
  <c r="J233"/>
  <c r="L233" s="1"/>
  <c r="I234"/>
  <c r="J240"/>
  <c r="J252"/>
  <c r="I253"/>
  <c r="L253" s="1"/>
  <c r="I254"/>
  <c r="L254" s="1"/>
  <c r="I255"/>
  <c r="J262"/>
  <c r="I263"/>
  <c r="L263" s="1"/>
  <c r="I264"/>
  <c r="L264" s="1"/>
  <c r="J273"/>
  <c r="L273" s="1"/>
  <c r="I274"/>
  <c r="L274" s="1"/>
  <c r="J280"/>
  <c r="I281"/>
  <c r="L281" s="1"/>
  <c r="J289"/>
  <c r="L289" s="1"/>
  <c r="I290"/>
  <c r="J294"/>
  <c r="L294" s="1"/>
  <c r="I295"/>
  <c r="K57"/>
  <c r="L57" s="1"/>
  <c r="K65"/>
  <c r="K113"/>
  <c r="K129"/>
  <c r="K145"/>
  <c r="K152"/>
  <c r="K182"/>
  <c r="K196"/>
  <c r="K202"/>
  <c r="K226"/>
  <c r="K255"/>
  <c r="K290"/>
  <c r="K295"/>
  <c r="K305"/>
  <c r="K313"/>
  <c r="L313" s="1"/>
  <c r="L318"/>
  <c r="K321"/>
  <c r="L325"/>
  <c r="K329"/>
  <c r="L329" s="1"/>
  <c r="K337"/>
  <c r="K345"/>
  <c r="L350"/>
  <c r="K353"/>
  <c r="L353" s="1"/>
  <c r="K361"/>
  <c r="L361" s="1"/>
  <c r="K369"/>
  <c r="K377"/>
  <c r="L377" s="1"/>
  <c r="K385"/>
  <c r="K393"/>
  <c r="L393" s="1"/>
  <c r="K401"/>
  <c r="K409"/>
  <c r="L409" s="1"/>
  <c r="L414"/>
  <c r="K417"/>
  <c r="L417" s="1"/>
  <c r="K425"/>
  <c r="L425" s="1"/>
  <c r="K433"/>
  <c r="L433" s="1"/>
  <c r="K441"/>
  <c r="L446"/>
  <c r="K449"/>
  <c r="L449" s="1"/>
  <c r="K457"/>
  <c r="L457" s="1"/>
  <c r="I478"/>
  <c r="I470"/>
  <c r="L470" s="1"/>
  <c r="J306"/>
  <c r="I311"/>
  <c r="J314"/>
  <c r="I319"/>
  <c r="J322"/>
  <c r="I327"/>
  <c r="J330"/>
  <c r="I335"/>
  <c r="J338"/>
  <c r="I343"/>
  <c r="J346"/>
  <c r="I351"/>
  <c r="J354"/>
  <c r="I359"/>
  <c r="J362"/>
  <c r="I367"/>
  <c r="J370"/>
  <c r="I375"/>
  <c r="J378"/>
  <c r="I383"/>
  <c r="J386"/>
  <c r="I391"/>
  <c r="J394"/>
  <c r="I399"/>
  <c r="J402"/>
  <c r="I407"/>
  <c r="J410"/>
  <c r="I415"/>
  <c r="J418"/>
  <c r="I423"/>
  <c r="J426"/>
  <c r="I431"/>
  <c r="J434"/>
  <c r="I439"/>
  <c r="J442"/>
  <c r="I447"/>
  <c r="J450"/>
  <c r="I455"/>
  <c r="J458"/>
  <c r="K308"/>
  <c r="K320"/>
  <c r="K340"/>
  <c r="K344"/>
  <c r="K348"/>
  <c r="K356"/>
  <c r="K360"/>
  <c r="K368"/>
  <c r="K372"/>
  <c r="K380"/>
  <c r="K384"/>
  <c r="K388"/>
  <c r="K392"/>
  <c r="K404"/>
  <c r="K408"/>
  <c r="K412"/>
  <c r="K416"/>
  <c r="K420"/>
  <c r="K424"/>
  <c r="K432"/>
  <c r="K460"/>
  <c r="I304"/>
  <c r="J307"/>
  <c r="L307" s="1"/>
  <c r="I308"/>
  <c r="J311"/>
  <c r="L311" s="1"/>
  <c r="I312"/>
  <c r="J315"/>
  <c r="I316"/>
  <c r="J319"/>
  <c r="I320"/>
  <c r="L320" s="1"/>
  <c r="J323"/>
  <c r="L323" s="1"/>
  <c r="I324"/>
  <c r="J327"/>
  <c r="I328"/>
  <c r="J331"/>
  <c r="I332"/>
  <c r="J335"/>
  <c r="I336"/>
  <c r="J339"/>
  <c r="I340"/>
  <c r="J343"/>
  <c r="I344"/>
  <c r="L344" s="1"/>
  <c r="J347"/>
  <c r="L347" s="1"/>
  <c r="I348"/>
  <c r="J351"/>
  <c r="L351" s="1"/>
  <c r="I352"/>
  <c r="J355"/>
  <c r="I356"/>
  <c r="J359"/>
  <c r="I360"/>
  <c r="J363"/>
  <c r="L363" s="1"/>
  <c r="I364"/>
  <c r="J367"/>
  <c r="I368"/>
  <c r="L368" s="1"/>
  <c r="J371"/>
  <c r="L371" s="1"/>
  <c r="I372"/>
  <c r="J375"/>
  <c r="L375" s="1"/>
  <c r="I376"/>
  <c r="J379"/>
  <c r="L379" s="1"/>
  <c r="I380"/>
  <c r="J383"/>
  <c r="I384"/>
  <c r="J387"/>
  <c r="L387" s="1"/>
  <c r="I388"/>
  <c r="L388" s="1"/>
  <c r="J391"/>
  <c r="I392"/>
  <c r="J395"/>
  <c r="L395" s="1"/>
  <c r="I396"/>
  <c r="J399"/>
  <c r="I400"/>
  <c r="J403"/>
  <c r="I404"/>
  <c r="J407"/>
  <c r="I408"/>
  <c r="J411"/>
  <c r="L411" s="1"/>
  <c r="I412"/>
  <c r="L412" s="1"/>
  <c r="J415"/>
  <c r="I416"/>
  <c r="J419"/>
  <c r="L419" s="1"/>
  <c r="I420"/>
  <c r="J423"/>
  <c r="I424"/>
  <c r="J427"/>
  <c r="L427" s="1"/>
  <c r="I428"/>
  <c r="J431"/>
  <c r="I432"/>
  <c r="L432" s="1"/>
  <c r="J435"/>
  <c r="L435" s="1"/>
  <c r="I436"/>
  <c r="J439"/>
  <c r="L439" s="1"/>
  <c r="I440"/>
  <c r="J443"/>
  <c r="L443" s="1"/>
  <c r="I444"/>
  <c r="J447"/>
  <c r="I448"/>
  <c r="J451"/>
  <c r="I452"/>
  <c r="J455"/>
  <c r="I456"/>
  <c r="J459"/>
  <c r="L459" s="1"/>
  <c r="I460"/>
  <c r="K304"/>
  <c r="K312"/>
  <c r="K316"/>
  <c r="K324"/>
  <c r="K328"/>
  <c r="K332"/>
  <c r="K336"/>
  <c r="K352"/>
  <c r="K364"/>
  <c r="K376"/>
  <c r="K396"/>
  <c r="K400"/>
  <c r="K428"/>
  <c r="K436"/>
  <c r="K440"/>
  <c r="K444"/>
  <c r="K448"/>
  <c r="K452"/>
  <c r="K456"/>
  <c r="I468"/>
  <c r="L468" s="1"/>
  <c r="I467"/>
  <c r="L467" s="1"/>
  <c r="I466"/>
  <c r="I465"/>
  <c r="L465" s="1"/>
  <c r="I464"/>
  <c r="L464" s="1"/>
  <c r="I463"/>
  <c r="L463" s="1"/>
  <c r="I462"/>
  <c r="J462"/>
  <c r="L478"/>
  <c r="J472"/>
  <c r="L472" s="1"/>
  <c r="J473"/>
  <c r="L473" s="1"/>
  <c r="K474"/>
  <c r="L474" s="1"/>
  <c r="K475"/>
  <c r="L475" s="1"/>
  <c r="J476"/>
  <c r="J477"/>
  <c r="L477" s="1"/>
  <c r="K476"/>
  <c r="K471"/>
  <c r="I471"/>
  <c r="D520"/>
  <c r="J520" s="1"/>
  <c r="D519"/>
  <c r="J519" s="1"/>
  <c r="D518"/>
  <c r="J518" s="1"/>
  <c r="D517"/>
  <c r="J517" s="1"/>
  <c r="D516"/>
  <c r="I516" s="1"/>
  <c r="D515"/>
  <c r="K515" s="1"/>
  <c r="D514"/>
  <c r="I514" s="1"/>
  <c r="D513"/>
  <c r="I513" s="1"/>
  <c r="D512"/>
  <c r="I512" s="1"/>
  <c r="D511"/>
  <c r="I511" s="1"/>
  <c r="D510"/>
  <c r="I510" s="1"/>
  <c r="D509"/>
  <c r="J509" s="1"/>
  <c r="D508"/>
  <c r="K508" s="1"/>
  <c r="D507"/>
  <c r="J507" s="1"/>
  <c r="D506"/>
  <c r="I506" s="1"/>
  <c r="D505"/>
  <c r="I505" s="1"/>
  <c r="D504"/>
  <c r="I504" s="1"/>
  <c r="D503"/>
  <c r="I503" s="1"/>
  <c r="D502"/>
  <c r="I502" s="1"/>
  <c r="D501"/>
  <c r="I501" s="1"/>
  <c r="D500"/>
  <c r="I500" s="1"/>
  <c r="D499"/>
  <c r="I499" s="1"/>
  <c r="D498"/>
  <c r="I498" s="1"/>
  <c r="D497"/>
  <c r="I497" s="1"/>
  <c r="D496"/>
  <c r="J496" s="1"/>
  <c r="D495"/>
  <c r="K495" s="1"/>
  <c r="D494"/>
  <c r="K494" s="1"/>
  <c r="D493"/>
  <c r="K493" s="1"/>
  <c r="D492"/>
  <c r="I492" s="1"/>
  <c r="D491"/>
  <c r="I491" s="1"/>
  <c r="D490"/>
  <c r="I490" s="1"/>
  <c r="D489"/>
  <c r="J489" s="1"/>
  <c r="D488"/>
  <c r="K488" s="1"/>
  <c r="D487"/>
  <c r="K487" s="1"/>
  <c r="D486"/>
  <c r="K486" s="1"/>
  <c r="D485"/>
  <c r="K485" s="1"/>
  <c r="D484"/>
  <c r="K484" s="1"/>
  <c r="D483"/>
  <c r="I483" s="1"/>
  <c r="D482"/>
  <c r="K482" s="1"/>
  <c r="D481"/>
  <c r="K481" s="1"/>
  <c r="D480"/>
  <c r="I480" s="1"/>
  <c r="L405" l="1"/>
  <c r="L389"/>
  <c r="L373"/>
  <c r="L317"/>
  <c r="L382"/>
  <c r="L398"/>
  <c r="L366"/>
  <c r="L203"/>
  <c r="L413"/>
  <c r="L458"/>
  <c r="L426"/>
  <c r="L394"/>
  <c r="L362"/>
  <c r="L346"/>
  <c r="L330"/>
  <c r="L314"/>
  <c r="L441"/>
  <c r="L345"/>
  <c r="L262"/>
  <c r="L252"/>
  <c r="L174"/>
  <c r="L123"/>
  <c r="L103"/>
  <c r="L50"/>
  <c r="L334"/>
  <c r="L365"/>
  <c r="L453"/>
  <c r="L437"/>
  <c r="L421"/>
  <c r="L357"/>
  <c r="L341"/>
  <c r="L309"/>
  <c r="L66"/>
  <c r="L256"/>
  <c r="L141"/>
  <c r="L95"/>
  <c r="L466"/>
  <c r="L401"/>
  <c r="L385"/>
  <c r="L369"/>
  <c r="L280"/>
  <c r="L240"/>
  <c r="L195"/>
  <c r="L143"/>
  <c r="L134"/>
  <c r="L104"/>
  <c r="L92"/>
  <c r="L91"/>
  <c r="L165"/>
  <c r="L90"/>
  <c r="L429"/>
  <c r="L397"/>
  <c r="L333"/>
  <c r="L445"/>
  <c r="L349"/>
  <c r="L75"/>
  <c r="L454"/>
  <c r="L438"/>
  <c r="L422"/>
  <c r="L406"/>
  <c r="L390"/>
  <c r="L374"/>
  <c r="L358"/>
  <c r="L342"/>
  <c r="L310"/>
  <c r="L193"/>
  <c r="L451"/>
  <c r="L403"/>
  <c r="L355"/>
  <c r="L339"/>
  <c r="L331"/>
  <c r="L315"/>
  <c r="L337"/>
  <c r="L321"/>
  <c r="L305"/>
  <c r="L175"/>
  <c r="L160"/>
  <c r="L76"/>
  <c r="L56"/>
  <c r="L251"/>
  <c r="L228"/>
  <c r="L122"/>
  <c r="L58"/>
  <c r="I484"/>
  <c r="L164"/>
  <c r="L100"/>
  <c r="L291"/>
  <c r="L236"/>
  <c r="L210"/>
  <c r="L65"/>
  <c r="L234"/>
  <c r="L288"/>
  <c r="L191"/>
  <c r="L186"/>
  <c r="L188"/>
  <c r="J502"/>
  <c r="L424"/>
  <c r="L408"/>
  <c r="L384"/>
  <c r="L360"/>
  <c r="L450"/>
  <c r="L418"/>
  <c r="L386"/>
  <c r="L354"/>
  <c r="L322"/>
  <c r="L221"/>
  <c r="L157"/>
  <c r="L469"/>
  <c r="L114"/>
  <c r="L74"/>
  <c r="I486"/>
  <c r="L486" s="1"/>
  <c r="I487"/>
  <c r="L487" s="1"/>
  <c r="I488"/>
  <c r="J506"/>
  <c r="I515"/>
  <c r="L515" s="1"/>
  <c r="L53"/>
  <c r="L119"/>
  <c r="K483"/>
  <c r="L483" s="1"/>
  <c r="L456"/>
  <c r="L440"/>
  <c r="L400"/>
  <c r="L352"/>
  <c r="L336"/>
  <c r="L415"/>
  <c r="L290"/>
  <c r="L196"/>
  <c r="L129"/>
  <c r="L128"/>
  <c r="L434"/>
  <c r="L402"/>
  <c r="L67"/>
  <c r="J488"/>
  <c r="I495"/>
  <c r="K500"/>
  <c r="L500" s="1"/>
  <c r="K504"/>
  <c r="L504" s="1"/>
  <c r="I508"/>
  <c r="K513"/>
  <c r="L513" s="1"/>
  <c r="I519"/>
  <c r="L519" s="1"/>
  <c r="L202"/>
  <c r="L145"/>
  <c r="L442"/>
  <c r="L410"/>
  <c r="L378"/>
  <c r="L170"/>
  <c r="L156"/>
  <c r="L87"/>
  <c r="L55"/>
  <c r="L278"/>
  <c r="L392"/>
  <c r="L328"/>
  <c r="L304"/>
  <c r="L447"/>
  <c r="L370"/>
  <c r="L338"/>
  <c r="L306"/>
  <c r="L295"/>
  <c r="L69"/>
  <c r="L118"/>
  <c r="L448"/>
  <c r="L416"/>
  <c r="L383"/>
  <c r="L319"/>
  <c r="L96"/>
  <c r="L279"/>
  <c r="I496"/>
  <c r="K499"/>
  <c r="L499" s="1"/>
  <c r="K501"/>
  <c r="L501" s="1"/>
  <c r="K503"/>
  <c r="L503" s="1"/>
  <c r="K505"/>
  <c r="L460"/>
  <c r="L372"/>
  <c r="L348"/>
  <c r="L308"/>
  <c r="L407"/>
  <c r="L343"/>
  <c r="L171"/>
  <c r="L54"/>
  <c r="L226"/>
  <c r="L113"/>
  <c r="L182"/>
  <c r="L61"/>
  <c r="L185"/>
  <c r="L255"/>
  <c r="L163"/>
  <c r="L152"/>
  <c r="L101"/>
  <c r="L471"/>
  <c r="L476"/>
  <c r="I493"/>
  <c r="L493" s="1"/>
  <c r="I509"/>
  <c r="K512"/>
  <c r="L512" s="1"/>
  <c r="J514"/>
  <c r="L455"/>
  <c r="L431"/>
  <c r="L423"/>
  <c r="L399"/>
  <c r="L391"/>
  <c r="L367"/>
  <c r="L359"/>
  <c r="L335"/>
  <c r="L327"/>
  <c r="L376"/>
  <c r="L452"/>
  <c r="L444"/>
  <c r="L436"/>
  <c r="L428"/>
  <c r="L420"/>
  <c r="L404"/>
  <c r="L396"/>
  <c r="L380"/>
  <c r="L364"/>
  <c r="L356"/>
  <c r="L340"/>
  <c r="L332"/>
  <c r="L324"/>
  <c r="L316"/>
  <c r="L312"/>
  <c r="K492"/>
  <c r="I489"/>
  <c r="J492"/>
  <c r="K506"/>
  <c r="L506" s="1"/>
  <c r="L462"/>
  <c r="J480"/>
  <c r="L480" s="1"/>
  <c r="K516"/>
  <c r="L516" s="1"/>
  <c r="I482"/>
  <c r="L482" s="1"/>
  <c r="L505"/>
  <c r="K517"/>
  <c r="I481"/>
  <c r="L481" s="1"/>
  <c r="I485"/>
  <c r="L485" s="1"/>
  <c r="J491"/>
  <c r="L491" s="1"/>
  <c r="I494"/>
  <c r="L494" s="1"/>
  <c r="J495"/>
  <c r="L502"/>
  <c r="I507"/>
  <c r="L507" s="1"/>
  <c r="J508"/>
  <c r="K514"/>
  <c r="I517"/>
  <c r="I518"/>
  <c r="L518" s="1"/>
  <c r="I520"/>
  <c r="L484"/>
  <c r="K490"/>
  <c r="K498"/>
  <c r="K489"/>
  <c r="J490"/>
  <c r="K496"/>
  <c r="K497"/>
  <c r="L497" s="1"/>
  <c r="J498"/>
  <c r="K509"/>
  <c r="K510"/>
  <c r="L510" s="1"/>
  <c r="J511"/>
  <c r="K520"/>
  <c r="K511"/>
  <c r="L488" l="1"/>
  <c r="L492"/>
  <c r="L508"/>
  <c r="L495"/>
  <c r="L496"/>
  <c r="L489"/>
  <c r="L514"/>
  <c r="L509"/>
  <c r="L490"/>
  <c r="L511"/>
  <c r="L520"/>
  <c r="L517"/>
  <c r="L498"/>
  <c r="C850" l="1"/>
  <c r="I850" s="1"/>
  <c r="C849"/>
  <c r="K849" s="1"/>
  <c r="L849" s="1"/>
  <c r="C848"/>
  <c r="I848" s="1"/>
  <c r="C847"/>
  <c r="I847" s="1"/>
  <c r="C846"/>
  <c r="J846" s="1"/>
  <c r="C845"/>
  <c r="K845" s="1"/>
  <c r="C844"/>
  <c r="K844" s="1"/>
  <c r="C843"/>
  <c r="J843" s="1"/>
  <c r="C842"/>
  <c r="K842" s="1"/>
  <c r="C841"/>
  <c r="K841" s="1"/>
  <c r="C840"/>
  <c r="J840" s="1"/>
  <c r="C839"/>
  <c r="I839" s="1"/>
  <c r="C838"/>
  <c r="I838" s="1"/>
  <c r="L838" s="1"/>
  <c r="C837"/>
  <c r="I837" s="1"/>
  <c r="L837" s="1"/>
  <c r="C836"/>
  <c r="I836" s="1"/>
  <c r="L836" s="1"/>
  <c r="C835"/>
  <c r="J835" s="1"/>
  <c r="C834"/>
  <c r="I834" s="1"/>
  <c r="L834" s="1"/>
  <c r="C833"/>
  <c r="I833" s="1"/>
  <c r="L833" s="1"/>
  <c r="C832"/>
  <c r="I832" s="1"/>
  <c r="C831"/>
  <c r="J831" s="1"/>
  <c r="C830"/>
  <c r="K830" s="1"/>
  <c r="C829"/>
  <c r="J829" s="1"/>
  <c r="C828"/>
  <c r="K828" s="1"/>
  <c r="C827"/>
  <c r="K827" s="1"/>
  <c r="C826"/>
  <c r="J826" s="1"/>
  <c r="C825"/>
  <c r="J825" s="1"/>
  <c r="C824"/>
  <c r="J824" s="1"/>
  <c r="C823"/>
  <c r="J823" s="1"/>
  <c r="C822"/>
  <c r="I822" s="1"/>
  <c r="L822" s="1"/>
  <c r="C821"/>
  <c r="I821" s="1"/>
  <c r="L821" s="1"/>
  <c r="C820"/>
  <c r="I820" s="1"/>
  <c r="L820" s="1"/>
  <c r="C819"/>
  <c r="J819" s="1"/>
  <c r="C818"/>
  <c r="I818" s="1"/>
  <c r="C817"/>
  <c r="J817" s="1"/>
  <c r="C816"/>
  <c r="K816" s="1"/>
  <c r="C815"/>
  <c r="I815" s="1"/>
  <c r="C814"/>
  <c r="I814" s="1"/>
  <c r="C813"/>
  <c r="I813" s="1"/>
  <c r="C812"/>
  <c r="I812" s="1"/>
  <c r="C811"/>
  <c r="I811" s="1"/>
  <c r="C810"/>
  <c r="I810" s="1"/>
  <c r="C809"/>
  <c r="I809" s="1"/>
  <c r="C808"/>
  <c r="I808" s="1"/>
  <c r="C807"/>
  <c r="J807" s="1"/>
  <c r="C806"/>
  <c r="K806" s="1"/>
  <c r="C805"/>
  <c r="K805" s="1"/>
  <c r="C804"/>
  <c r="K804" s="1"/>
  <c r="C803"/>
  <c r="I803" s="1"/>
  <c r="C802"/>
  <c r="J802" s="1"/>
  <c r="C801"/>
  <c r="K801" s="1"/>
  <c r="C800"/>
  <c r="J800" s="1"/>
  <c r="C799"/>
  <c r="K799" s="1"/>
  <c r="L799" s="1"/>
  <c r="C798"/>
  <c r="I798" s="1"/>
  <c r="L798" s="1"/>
  <c r="C797"/>
  <c r="J797" s="1"/>
  <c r="C796"/>
  <c r="K796" s="1"/>
  <c r="C795"/>
  <c r="K795" s="1"/>
  <c r="C794"/>
  <c r="I794" s="1"/>
  <c r="C793"/>
  <c r="I793" s="1"/>
  <c r="C792"/>
  <c r="I792" s="1"/>
  <c r="C791"/>
  <c r="I791" s="1"/>
  <c r="C790"/>
  <c r="I790" s="1"/>
  <c r="C789"/>
  <c r="J789" s="1"/>
  <c r="C788"/>
  <c r="I788" s="1"/>
  <c r="L788" s="1"/>
  <c r="C787"/>
  <c r="I787" s="1"/>
  <c r="C786"/>
  <c r="I786" s="1"/>
  <c r="C785"/>
  <c r="I785" s="1"/>
  <c r="C784"/>
  <c r="J784" s="1"/>
  <c r="C783"/>
  <c r="K783" s="1"/>
  <c r="C782"/>
  <c r="I782" s="1"/>
  <c r="L782" s="1"/>
  <c r="C781"/>
  <c r="J781" s="1"/>
  <c r="C780"/>
  <c r="J780" s="1"/>
  <c r="C779"/>
  <c r="J779" s="1"/>
  <c r="C778"/>
  <c r="J778" s="1"/>
  <c r="C777"/>
  <c r="I777" s="1"/>
  <c r="L777" s="1"/>
  <c r="C776"/>
  <c r="J776" s="1"/>
  <c r="C775"/>
  <c r="K775" s="1"/>
  <c r="C774"/>
  <c r="K774" s="1"/>
  <c r="C773"/>
  <c r="K773" s="1"/>
  <c r="C772"/>
  <c r="I772" s="1"/>
  <c r="C771"/>
  <c r="I771" s="1"/>
  <c r="L771" s="1"/>
  <c r="C770"/>
  <c r="K770" s="1"/>
  <c r="C769"/>
  <c r="J769" s="1"/>
  <c r="C768"/>
  <c r="I768" s="1"/>
  <c r="L768" s="1"/>
  <c r="C767"/>
  <c r="J767" s="1"/>
  <c r="C766"/>
  <c r="J766" s="1"/>
  <c r="C765"/>
  <c r="K765" s="1"/>
  <c r="C764"/>
  <c r="K764" s="1"/>
  <c r="C763"/>
  <c r="I763" s="1"/>
  <c r="C762"/>
  <c r="J762" s="1"/>
  <c r="C761"/>
  <c r="K761" s="1"/>
  <c r="C760"/>
  <c r="K760" s="1"/>
  <c r="C759"/>
  <c r="I759" s="1"/>
  <c r="C758"/>
  <c r="I758" s="1"/>
  <c r="C757"/>
  <c r="J757" s="1"/>
  <c r="C756"/>
  <c r="J756" s="1"/>
  <c r="C755"/>
  <c r="K755" s="1"/>
  <c r="C754"/>
  <c r="I754" s="1"/>
  <c r="L754" s="1"/>
  <c r="C753"/>
  <c r="J753" s="1"/>
  <c r="C752"/>
  <c r="J752" s="1"/>
  <c r="C751"/>
  <c r="J751" s="1"/>
  <c r="C750"/>
  <c r="I750" s="1"/>
  <c r="L750" s="1"/>
  <c r="C749"/>
  <c r="I749" s="1"/>
  <c r="C748"/>
  <c r="J748" s="1"/>
  <c r="C747"/>
  <c r="K747" s="1"/>
  <c r="C746"/>
  <c r="K746" s="1"/>
  <c r="C745"/>
  <c r="I745" s="1"/>
  <c r="C744"/>
  <c r="J744" s="1"/>
  <c r="C743"/>
  <c r="I743" s="1"/>
  <c r="L743" s="1"/>
  <c r="C742"/>
  <c r="J742" s="1"/>
  <c r="C741"/>
  <c r="K741" s="1"/>
  <c r="C740"/>
  <c r="J740" s="1"/>
  <c r="C739"/>
  <c r="I739" s="1"/>
  <c r="C738"/>
  <c r="J738" s="1"/>
  <c r="C737"/>
  <c r="K737" s="1"/>
  <c r="C736"/>
  <c r="I736" s="1"/>
  <c r="L736" s="1"/>
  <c r="C735"/>
  <c r="J735" s="1"/>
  <c r="C734"/>
  <c r="K734" s="1"/>
  <c r="C733"/>
  <c r="K733" s="1"/>
  <c r="C732"/>
  <c r="I732" s="1"/>
  <c r="L732" s="1"/>
  <c r="C731"/>
  <c r="J731" s="1"/>
  <c r="C730"/>
  <c r="I730" s="1"/>
  <c r="C729"/>
  <c r="I729" s="1"/>
  <c r="C728"/>
  <c r="I728" s="1"/>
  <c r="C727"/>
  <c r="J727" s="1"/>
  <c r="C726"/>
  <c r="J726" s="1"/>
  <c r="C725"/>
  <c r="K725" s="1"/>
  <c r="C724"/>
  <c r="K724" s="1"/>
  <c r="C723"/>
  <c r="I723" s="1"/>
  <c r="C722"/>
  <c r="I722" s="1"/>
  <c r="C721"/>
  <c r="J721" s="1"/>
  <c r="C720"/>
  <c r="K720" s="1"/>
  <c r="C719"/>
  <c r="I719" s="1"/>
  <c r="L719" s="1"/>
  <c r="C718"/>
  <c r="J718" s="1"/>
  <c r="C717"/>
  <c r="J717" s="1"/>
  <c r="C716"/>
  <c r="J716" s="1"/>
  <c r="C715"/>
  <c r="K715" s="1"/>
  <c r="C714"/>
  <c r="I714" s="1"/>
  <c r="L714" s="1"/>
  <c r="C713"/>
  <c r="K713" s="1"/>
  <c r="C712"/>
  <c r="J712" s="1"/>
  <c r="C711"/>
  <c r="I711" s="1"/>
  <c r="C710"/>
  <c r="J710" s="1"/>
  <c r="C709"/>
  <c r="K709" s="1"/>
  <c r="C708"/>
  <c r="I708" s="1"/>
  <c r="C707"/>
  <c r="I707" s="1"/>
  <c r="C706"/>
  <c r="I706" s="1"/>
  <c r="C705"/>
  <c r="I705" s="1"/>
  <c r="C704"/>
  <c r="I704" s="1"/>
  <c r="C703"/>
  <c r="I703" s="1"/>
  <c r="C702"/>
  <c r="I702" s="1"/>
  <c r="L702" s="1"/>
  <c r="C701"/>
  <c r="I701" s="1"/>
  <c r="C700"/>
  <c r="J700" s="1"/>
  <c r="C699"/>
  <c r="K699" s="1"/>
  <c r="C698"/>
  <c r="K698" s="1"/>
  <c r="C697"/>
  <c r="I697" s="1"/>
  <c r="L697" s="1"/>
  <c r="C696"/>
  <c r="J696" s="1"/>
  <c r="C695"/>
  <c r="K695" s="1"/>
  <c r="C694"/>
  <c r="K694" s="1"/>
  <c r="C693"/>
  <c r="K693" s="1"/>
  <c r="C692"/>
  <c r="I692" s="1"/>
  <c r="C691"/>
  <c r="I691" s="1"/>
  <c r="C690"/>
  <c r="I690" s="1"/>
  <c r="C689"/>
  <c r="J689" s="1"/>
  <c r="C688"/>
  <c r="J688" s="1"/>
  <c r="C687"/>
  <c r="K687" s="1"/>
  <c r="C686"/>
  <c r="K686" s="1"/>
  <c r="C685"/>
  <c r="J685" s="1"/>
  <c r="C684"/>
  <c r="I684" s="1"/>
  <c r="C683"/>
  <c r="J683" s="1"/>
  <c r="C682"/>
  <c r="J682" s="1"/>
  <c r="C681"/>
  <c r="K681" s="1"/>
  <c r="C680"/>
  <c r="K680" s="1"/>
  <c r="C679"/>
  <c r="J679" s="1"/>
  <c r="C678"/>
  <c r="J678" s="1"/>
  <c r="C677"/>
  <c r="I677" s="1"/>
  <c r="C676"/>
  <c r="I676" s="1"/>
  <c r="L676" s="1"/>
  <c r="C675"/>
  <c r="I675" s="1"/>
  <c r="C674"/>
  <c r="J674" s="1"/>
  <c r="C673"/>
  <c r="K673" s="1"/>
  <c r="C672"/>
  <c r="K672" s="1"/>
  <c r="C671"/>
  <c r="K671" s="1"/>
  <c r="C670"/>
  <c r="I670" s="1"/>
  <c r="C669"/>
  <c r="I669" s="1"/>
  <c r="L669" s="1"/>
  <c r="C668"/>
  <c r="I668" s="1"/>
  <c r="L668" s="1"/>
  <c r="C667"/>
  <c r="J667" s="1"/>
  <c r="C666"/>
  <c r="J666" s="1"/>
  <c r="C665"/>
  <c r="I665" s="1"/>
  <c r="C664"/>
  <c r="I664" s="1"/>
  <c r="C663"/>
  <c r="J663" s="1"/>
  <c r="C662"/>
  <c r="J662" s="1"/>
  <c r="C661"/>
  <c r="K661" s="1"/>
  <c r="C660"/>
  <c r="I660" s="1"/>
  <c r="C659"/>
  <c r="I659" s="1"/>
  <c r="C658"/>
  <c r="J658" s="1"/>
  <c r="C657"/>
  <c r="K657" s="1"/>
  <c r="C656"/>
  <c r="K656" s="1"/>
  <c r="C655"/>
  <c r="I655" s="1"/>
  <c r="C654"/>
  <c r="I654" s="1"/>
  <c r="L654" s="1"/>
  <c r="C653"/>
  <c r="J653" s="1"/>
  <c r="C652"/>
  <c r="I652" s="1"/>
  <c r="C651"/>
  <c r="J651" s="1"/>
  <c r="C650"/>
  <c r="K650" s="1"/>
  <c r="C649"/>
  <c r="K649" s="1"/>
  <c r="C648"/>
  <c r="I648" s="1"/>
  <c r="C647"/>
  <c r="J647" s="1"/>
  <c r="C646"/>
  <c r="K646" s="1"/>
  <c r="C645"/>
  <c r="J645" s="1"/>
  <c r="C644"/>
  <c r="K644" s="1"/>
  <c r="C643"/>
  <c r="I643" s="1"/>
  <c r="C642"/>
  <c r="K642" s="1"/>
  <c r="C641"/>
  <c r="I641" s="1"/>
  <c r="C640"/>
  <c r="J640" s="1"/>
  <c r="C639"/>
  <c r="I639" s="1"/>
  <c r="L639" s="1"/>
  <c r="C638"/>
  <c r="I638" s="1"/>
  <c r="C637"/>
  <c r="I637" s="1"/>
  <c r="C636"/>
  <c r="I636" s="1"/>
  <c r="C635"/>
  <c r="I635" s="1"/>
  <c r="L635" s="1"/>
  <c r="C634"/>
  <c r="I634" s="1"/>
  <c r="L634" s="1"/>
  <c r="C633"/>
  <c r="K633" s="1"/>
  <c r="C632"/>
  <c r="I632" s="1"/>
  <c r="C631"/>
  <c r="I631" s="1"/>
  <c r="C630"/>
  <c r="I630" s="1"/>
  <c r="C629"/>
  <c r="I629" s="1"/>
  <c r="C628"/>
  <c r="J628" s="1"/>
  <c r="C627"/>
  <c r="K627" s="1"/>
  <c r="C626"/>
  <c r="I626" s="1"/>
  <c r="C625"/>
  <c r="I625" s="1"/>
  <c r="C624"/>
  <c r="I624" s="1"/>
  <c r="L624" s="1"/>
  <c r="C623"/>
  <c r="I623" s="1"/>
  <c r="C622"/>
  <c r="J622" s="1"/>
  <c r="C621"/>
  <c r="K621" s="1"/>
  <c r="C620"/>
  <c r="K620" s="1"/>
  <c r="L620" s="1"/>
  <c r="C619"/>
  <c r="K619" s="1"/>
  <c r="C618"/>
  <c r="J618" s="1"/>
  <c r="C617"/>
  <c r="I617" s="1"/>
  <c r="C616"/>
  <c r="J616" s="1"/>
  <c r="C615"/>
  <c r="K615" s="1"/>
  <c r="C614"/>
  <c r="J614" s="1"/>
  <c r="C613"/>
  <c r="K613" s="1"/>
  <c r="C612"/>
  <c r="K612" s="1"/>
  <c r="C611"/>
  <c r="I611" s="1"/>
  <c r="C610"/>
  <c r="I610" s="1"/>
  <c r="C609"/>
  <c r="I609" s="1"/>
  <c r="C608"/>
  <c r="J608" s="1"/>
  <c r="C607"/>
  <c r="K607" s="1"/>
  <c r="C606"/>
  <c r="J606" s="1"/>
  <c r="C605"/>
  <c r="K605" s="1"/>
  <c r="C604"/>
  <c r="I604" s="1"/>
  <c r="C603"/>
  <c r="I603" s="1"/>
  <c r="L603" s="1"/>
  <c r="C602"/>
  <c r="I602" s="1"/>
  <c r="L602" s="1"/>
  <c r="C601"/>
  <c r="I601" s="1"/>
  <c r="L601" s="1"/>
  <c r="C600"/>
  <c r="I600" s="1"/>
  <c r="L600" s="1"/>
  <c r="C599"/>
  <c r="I599" s="1"/>
  <c r="C598"/>
  <c r="I598" s="1"/>
  <c r="L598" s="1"/>
  <c r="C597"/>
  <c r="I597" s="1"/>
  <c r="C596"/>
  <c r="I596" s="1"/>
  <c r="C595"/>
  <c r="I595" s="1"/>
  <c r="C594"/>
  <c r="J594" s="1"/>
  <c r="C593"/>
  <c r="K593" s="1"/>
  <c r="C592"/>
  <c r="J592" s="1"/>
  <c r="C591"/>
  <c r="I591" s="1"/>
  <c r="C590"/>
  <c r="I590" s="1"/>
  <c r="C589"/>
  <c r="I589" s="1"/>
  <c r="C588"/>
  <c r="I588" s="1"/>
  <c r="C587"/>
  <c r="I587" s="1"/>
  <c r="C586"/>
  <c r="J586" s="1"/>
  <c r="C585"/>
  <c r="K585" s="1"/>
  <c r="C584"/>
  <c r="I584" s="1"/>
  <c r="L584" s="1"/>
  <c r="C583"/>
  <c r="K583" s="1"/>
  <c r="C582"/>
  <c r="K582" s="1"/>
  <c r="C581"/>
  <c r="J581" s="1"/>
  <c r="C580"/>
  <c r="I580" s="1"/>
  <c r="C579"/>
  <c r="J579" s="1"/>
  <c r="C578"/>
  <c r="J578" s="1"/>
  <c r="C577"/>
  <c r="I577" s="1"/>
  <c r="L577" s="1"/>
  <c r="C576"/>
  <c r="I576" s="1"/>
  <c r="L576" s="1"/>
  <c r="C575"/>
  <c r="J575" s="1"/>
  <c r="C574"/>
  <c r="I574" s="1"/>
  <c r="C573"/>
  <c r="I573" s="1"/>
  <c r="C572"/>
  <c r="I572" s="1"/>
  <c r="L572" s="1"/>
  <c r="C571"/>
  <c r="I571" s="1"/>
  <c r="C570"/>
  <c r="J570" s="1"/>
  <c r="C569"/>
  <c r="J569" s="1"/>
  <c r="C568"/>
  <c r="I568" s="1"/>
  <c r="C567"/>
  <c r="K567" s="1"/>
  <c r="C566"/>
  <c r="J566" s="1"/>
  <c r="C565"/>
  <c r="I565" s="1"/>
  <c r="C564"/>
  <c r="J564" s="1"/>
  <c r="C563"/>
  <c r="K563" s="1"/>
  <c r="C562"/>
  <c r="I562" s="1"/>
  <c r="C561"/>
  <c r="I561" s="1"/>
  <c r="L561" s="1"/>
  <c r="C560"/>
  <c r="I560" s="1"/>
  <c r="C559"/>
  <c r="I559" s="1"/>
  <c r="C558"/>
  <c r="I558" s="1"/>
  <c r="C557"/>
  <c r="I557" s="1"/>
  <c r="C556"/>
  <c r="I556" s="1"/>
  <c r="C555"/>
  <c r="J555" s="1"/>
  <c r="C554"/>
  <c r="K554" s="1"/>
  <c r="C553"/>
  <c r="K553" s="1"/>
  <c r="C552"/>
  <c r="J552" s="1"/>
  <c r="C551"/>
  <c r="K551" s="1"/>
  <c r="C550"/>
  <c r="K550" s="1"/>
  <c r="C549"/>
  <c r="K549" s="1"/>
  <c r="C548"/>
  <c r="J548" s="1"/>
  <c r="C547"/>
  <c r="J547" s="1"/>
  <c r="C546"/>
  <c r="K546" s="1"/>
  <c r="C545"/>
  <c r="K545" s="1"/>
  <c r="C544"/>
  <c r="K544" s="1"/>
  <c r="C543"/>
  <c r="K543" s="1"/>
  <c r="C542"/>
  <c r="J542" s="1"/>
  <c r="C541"/>
  <c r="J541" s="1"/>
  <c r="C540"/>
  <c r="K540" s="1"/>
  <c r="C539"/>
  <c r="J539" s="1"/>
  <c r="C538"/>
  <c r="J538" s="1"/>
  <c r="C537"/>
  <c r="J537" s="1"/>
  <c r="C536"/>
  <c r="I536" s="1"/>
  <c r="L536" s="1"/>
  <c r="C535"/>
  <c r="I535" s="1"/>
  <c r="L535" s="1"/>
  <c r="C534"/>
  <c r="I534" s="1"/>
  <c r="L534" s="1"/>
  <c r="C533"/>
  <c r="J533" s="1"/>
  <c r="C532"/>
  <c r="J532" s="1"/>
  <c r="C531"/>
  <c r="K531" s="1"/>
  <c r="C530"/>
  <c r="K530" s="1"/>
  <c r="C529"/>
  <c r="J529" s="1"/>
  <c r="C528"/>
  <c r="K528" s="1"/>
  <c r="C527"/>
  <c r="I527" s="1"/>
  <c r="L527" s="1"/>
  <c r="C526"/>
  <c r="I526" s="1"/>
  <c r="L526" s="1"/>
  <c r="C525"/>
  <c r="I525" s="1"/>
  <c r="C524"/>
  <c r="I524" s="1"/>
  <c r="C523"/>
  <c r="J523" s="1"/>
  <c r="C522"/>
  <c r="K522" s="1"/>
  <c r="C521"/>
  <c r="K521" s="1"/>
  <c r="C1025"/>
  <c r="I1025" s="1"/>
  <c r="L1025" s="1"/>
  <c r="C1024"/>
  <c r="I1024" s="1"/>
  <c r="L1024" s="1"/>
  <c r="C1023"/>
  <c r="J1023" s="1"/>
  <c r="C1022"/>
  <c r="I1022" s="1"/>
  <c r="L1022" s="1"/>
  <c r="C1021"/>
  <c r="I1021" s="1"/>
  <c r="L1021" s="1"/>
  <c r="C1020"/>
  <c r="K1020" s="1"/>
  <c r="C1019"/>
  <c r="I1019" s="1"/>
  <c r="L1019" s="1"/>
  <c r="C1018"/>
  <c r="K1018" s="1"/>
  <c r="C1017"/>
  <c r="K1017" s="1"/>
  <c r="C1016"/>
  <c r="K1016" s="1"/>
  <c r="C1015"/>
  <c r="I1015" s="1"/>
  <c r="L1015" s="1"/>
  <c r="C1014"/>
  <c r="K1014" s="1"/>
  <c r="C1013"/>
  <c r="I1013" s="1"/>
  <c r="L1013" s="1"/>
  <c r="C1012"/>
  <c r="K1012" s="1"/>
  <c r="C1011"/>
  <c r="K1011" s="1"/>
  <c r="C1010"/>
  <c r="K1010" s="1"/>
  <c r="C1009"/>
  <c r="I1009" s="1"/>
  <c r="L1009" s="1"/>
  <c r="C1008"/>
  <c r="K1008" s="1"/>
  <c r="C1007"/>
  <c r="K1007" s="1"/>
  <c r="C1006"/>
  <c r="J1006" s="1"/>
  <c r="C1005"/>
  <c r="K1005" s="1"/>
  <c r="C1004"/>
  <c r="K1004" s="1"/>
  <c r="C1003"/>
  <c r="K1003" s="1"/>
  <c r="C1002"/>
  <c r="J1002" s="1"/>
  <c r="C1001"/>
  <c r="K1001" s="1"/>
  <c r="C1000"/>
  <c r="K1000" s="1"/>
  <c r="C999"/>
  <c r="I999" s="1"/>
  <c r="L999" s="1"/>
  <c r="C998"/>
  <c r="K998" s="1"/>
  <c r="C997"/>
  <c r="K997" s="1"/>
  <c r="C996"/>
  <c r="J996" s="1"/>
  <c r="C995"/>
  <c r="K995" s="1"/>
  <c r="C994"/>
  <c r="K994" s="1"/>
  <c r="C993"/>
  <c r="K993" s="1"/>
  <c r="C992"/>
  <c r="I992" s="1"/>
  <c r="L992" s="1"/>
  <c r="C991"/>
  <c r="J991" s="1"/>
  <c r="C990"/>
  <c r="J990" s="1"/>
  <c r="C989"/>
  <c r="K989" s="1"/>
  <c r="C988"/>
  <c r="K988" s="1"/>
  <c r="C987"/>
  <c r="K987" s="1"/>
  <c r="C986"/>
  <c r="K986" s="1"/>
  <c r="C985"/>
  <c r="I985" s="1"/>
  <c r="L985" s="1"/>
  <c r="C984"/>
  <c r="K984" s="1"/>
  <c r="C983"/>
  <c r="K983" s="1"/>
  <c r="C982"/>
  <c r="K982" s="1"/>
  <c r="C981"/>
  <c r="K981" s="1"/>
  <c r="C980"/>
  <c r="I980" s="1"/>
  <c r="C979"/>
  <c r="I979" s="1"/>
  <c r="C978"/>
  <c r="J978" s="1"/>
  <c r="C977"/>
  <c r="K977" s="1"/>
  <c r="C976"/>
  <c r="K976" s="1"/>
  <c r="C975"/>
  <c r="K975" s="1"/>
  <c r="C974"/>
  <c r="K974" s="1"/>
  <c r="C973"/>
  <c r="I973" s="1"/>
  <c r="L973" s="1"/>
  <c r="C972"/>
  <c r="I972" s="1"/>
  <c r="C971"/>
  <c r="I971" s="1"/>
  <c r="C970"/>
  <c r="I970" s="1"/>
  <c r="C969"/>
  <c r="I969" s="1"/>
  <c r="C968"/>
  <c r="I968" s="1"/>
  <c r="C967"/>
  <c r="I967" s="1"/>
  <c r="C966"/>
  <c r="I966" s="1"/>
  <c r="C965"/>
  <c r="J965" s="1"/>
  <c r="C964"/>
  <c r="K964" s="1"/>
  <c r="C963"/>
  <c r="I963" s="1"/>
  <c r="L963" s="1"/>
  <c r="C962"/>
  <c r="K962" s="1"/>
  <c r="C961"/>
  <c r="J961" s="1"/>
  <c r="C960"/>
  <c r="J960" s="1"/>
  <c r="C959"/>
  <c r="J959" s="1"/>
  <c r="C958"/>
  <c r="K958" s="1"/>
  <c r="C951"/>
  <c r="K951" s="1"/>
  <c r="C950"/>
  <c r="K950" s="1"/>
  <c r="C949"/>
  <c r="K949" s="1"/>
  <c r="C948"/>
  <c r="K948" s="1"/>
  <c r="C947"/>
  <c r="J947" s="1"/>
  <c r="C946"/>
  <c r="J946" s="1"/>
  <c r="C945"/>
  <c r="K945" s="1"/>
  <c r="C944"/>
  <c r="K944" s="1"/>
  <c r="C943"/>
  <c r="K943" s="1"/>
  <c r="C942"/>
  <c r="I942" s="1"/>
  <c r="L942" s="1"/>
  <c r="C941"/>
  <c r="J941" s="1"/>
  <c r="C940"/>
  <c r="K940" s="1"/>
  <c r="C939"/>
  <c r="I939" s="1"/>
  <c r="C938"/>
  <c r="J938" s="1"/>
  <c r="C937"/>
  <c r="K937" s="1"/>
  <c r="C936"/>
  <c r="K936" s="1"/>
  <c r="C935"/>
  <c r="K935" s="1"/>
  <c r="C934"/>
  <c r="K934" s="1"/>
  <c r="C933"/>
  <c r="I933" s="1"/>
  <c r="C932"/>
  <c r="K932" s="1"/>
  <c r="C931"/>
  <c r="I931" s="1"/>
  <c r="C930"/>
  <c r="J930" s="1"/>
  <c r="C929"/>
  <c r="K929" s="1"/>
  <c r="C928"/>
  <c r="K928" s="1"/>
  <c r="C927"/>
  <c r="K927" s="1"/>
  <c r="C926"/>
  <c r="I926" s="1"/>
  <c r="L926" s="1"/>
  <c r="C925"/>
  <c r="K925" s="1"/>
  <c r="C924"/>
  <c r="K924" s="1"/>
  <c r="C923"/>
  <c r="K923" s="1"/>
  <c r="C922"/>
  <c r="K922" s="1"/>
  <c r="C921"/>
  <c r="I921" s="1"/>
  <c r="L921" s="1"/>
  <c r="C920"/>
  <c r="K920" s="1"/>
  <c r="C919"/>
  <c r="K919" s="1"/>
  <c r="C918"/>
  <c r="K918" s="1"/>
  <c r="C917"/>
  <c r="J917" s="1"/>
  <c r="C916"/>
  <c r="J916" s="1"/>
  <c r="C915"/>
  <c r="K915" s="1"/>
  <c r="C914"/>
  <c r="K914" s="1"/>
  <c r="C913"/>
  <c r="I913" s="1"/>
  <c r="C912"/>
  <c r="I912" s="1"/>
  <c r="L912" s="1"/>
  <c r="C911"/>
  <c r="K911" s="1"/>
  <c r="C910"/>
  <c r="K910" s="1"/>
  <c r="C909"/>
  <c r="J909" s="1"/>
  <c r="J908"/>
  <c r="I908"/>
  <c r="J907"/>
  <c r="I907"/>
  <c r="I906"/>
  <c r="L906" s="1"/>
  <c r="I905"/>
  <c r="L905" s="1"/>
  <c r="I904"/>
  <c r="L904" s="1"/>
  <c r="J903"/>
  <c r="I903"/>
  <c r="J902"/>
  <c r="I902"/>
  <c r="K901"/>
  <c r="J901"/>
  <c r="I901"/>
  <c r="K900"/>
  <c r="I900"/>
  <c r="J899"/>
  <c r="I899"/>
  <c r="K898"/>
  <c r="I898"/>
  <c r="J897"/>
  <c r="I897"/>
  <c r="K896"/>
  <c r="J896"/>
  <c r="I896"/>
  <c r="J895"/>
  <c r="I895"/>
  <c r="K894"/>
  <c r="J894"/>
  <c r="I894"/>
  <c r="K893"/>
  <c r="J893"/>
  <c r="I893"/>
  <c r="K892"/>
  <c r="J892"/>
  <c r="I892"/>
  <c r="K891"/>
  <c r="I891"/>
  <c r="C890"/>
  <c r="K890" s="1"/>
  <c r="C889"/>
  <c r="I889" s="1"/>
  <c r="C888"/>
  <c r="J888" s="1"/>
  <c r="C887"/>
  <c r="K887" s="1"/>
  <c r="C886"/>
  <c r="J886" s="1"/>
  <c r="C885"/>
  <c r="J885" s="1"/>
  <c r="C884"/>
  <c r="K884" s="1"/>
  <c r="C883"/>
  <c r="K883" s="1"/>
  <c r="C882"/>
  <c r="I882" s="1"/>
  <c r="C881"/>
  <c r="J881" s="1"/>
  <c r="C880"/>
  <c r="K880" s="1"/>
  <c r="C879"/>
  <c r="K879" s="1"/>
  <c r="C878"/>
  <c r="J878" s="1"/>
  <c r="C877"/>
  <c r="J877" s="1"/>
  <c r="C876"/>
  <c r="K876" s="1"/>
  <c r="C875"/>
  <c r="K875" s="1"/>
  <c r="C874"/>
  <c r="K874" s="1"/>
  <c r="C873"/>
  <c r="J873" s="1"/>
  <c r="C872"/>
  <c r="K872" s="1"/>
  <c r="C871"/>
  <c r="K871" s="1"/>
  <c r="C870"/>
  <c r="J870" s="1"/>
  <c r="C869"/>
  <c r="K869" s="1"/>
  <c r="C868"/>
  <c r="K868" s="1"/>
  <c r="C867"/>
  <c r="K867" s="1"/>
  <c r="C866"/>
  <c r="I866" s="1"/>
  <c r="C865"/>
  <c r="J865" s="1"/>
  <c r="C864"/>
  <c r="J864" s="1"/>
  <c r="C863"/>
  <c r="K863" s="1"/>
  <c r="C862"/>
  <c r="J862" s="1"/>
  <c r="C861"/>
  <c r="K861" s="1"/>
  <c r="C860"/>
  <c r="J860" s="1"/>
  <c r="C859"/>
  <c r="K859" s="1"/>
  <c r="C858"/>
  <c r="K858" s="1"/>
  <c r="C857"/>
  <c r="K857" s="1"/>
  <c r="C856"/>
  <c r="K856" s="1"/>
  <c r="C855"/>
  <c r="K855" s="1"/>
  <c r="C854"/>
  <c r="J854" s="1"/>
  <c r="C853"/>
  <c r="J853" s="1"/>
  <c r="C852"/>
  <c r="K852" s="1"/>
  <c r="C851"/>
  <c r="K851" s="1"/>
  <c r="J890" l="1"/>
  <c r="J786"/>
  <c r="L786" s="1"/>
  <c r="K789"/>
  <c r="J818"/>
  <c r="I919"/>
  <c r="L919" s="1"/>
  <c r="I671"/>
  <c r="J859"/>
  <c r="J612"/>
  <c r="I725"/>
  <c r="I776"/>
  <c r="I1000"/>
  <c r="L1000" s="1"/>
  <c r="I911"/>
  <c r="L911" s="1"/>
  <c r="I553"/>
  <c r="L553" s="1"/>
  <c r="J791"/>
  <c r="I917"/>
  <c r="L917" s="1"/>
  <c r="K980"/>
  <c r="I567"/>
  <c r="L567" s="1"/>
  <c r="K723"/>
  <c r="J793"/>
  <c r="K979"/>
  <c r="L979" s="1"/>
  <c r="J981"/>
  <c r="I987"/>
  <c r="L987" s="1"/>
  <c r="I1020"/>
  <c r="L1020" s="1"/>
  <c r="I640"/>
  <c r="K659"/>
  <c r="L659" s="1"/>
  <c r="K670"/>
  <c r="J808"/>
  <c r="L808" s="1"/>
  <c r="J982"/>
  <c r="J858"/>
  <c r="I864"/>
  <c r="J875"/>
  <c r="L895"/>
  <c r="I918"/>
  <c r="L918" s="1"/>
  <c r="I920"/>
  <c r="I566"/>
  <c r="L566" s="1"/>
  <c r="K568"/>
  <c r="J724"/>
  <c r="K790"/>
  <c r="K792"/>
  <c r="L792" s="1"/>
  <c r="J794"/>
  <c r="L892"/>
  <c r="I932"/>
  <c r="K939"/>
  <c r="I945"/>
  <c r="I521"/>
  <c r="I539"/>
  <c r="I542"/>
  <c r="L542" s="1"/>
  <c r="I544"/>
  <c r="L544" s="1"/>
  <c r="I585"/>
  <c r="J587"/>
  <c r="L587" s="1"/>
  <c r="J609"/>
  <c r="L609" s="1"/>
  <c r="J630"/>
  <c r="L630" s="1"/>
  <c r="I646"/>
  <c r="L646" s="1"/>
  <c r="J655"/>
  <c r="I679"/>
  <c r="K692"/>
  <c r="J720"/>
  <c r="K739"/>
  <c r="I742"/>
  <c r="J758"/>
  <c r="I805"/>
  <c r="L896"/>
  <c r="L893"/>
  <c r="J874"/>
  <c r="I880"/>
  <c r="L891"/>
  <c r="L894"/>
  <c r="K931"/>
  <c r="L931" s="1"/>
  <c r="I944"/>
  <c r="L944" s="1"/>
  <c r="I522"/>
  <c r="I543"/>
  <c r="I545"/>
  <c r="J580"/>
  <c r="I586"/>
  <c r="J610"/>
  <c r="L610" s="1"/>
  <c r="J631"/>
  <c r="L631" s="1"/>
  <c r="K647"/>
  <c r="I680"/>
  <c r="K691"/>
  <c r="L691" s="1"/>
  <c r="J701"/>
  <c r="J715"/>
  <c r="I721"/>
  <c r="I746"/>
  <c r="I753"/>
  <c r="L753" s="1"/>
  <c r="J759"/>
  <c r="L759" s="1"/>
  <c r="I770"/>
  <c r="J804"/>
  <c r="I828"/>
  <c r="L828" s="1"/>
  <c r="I856"/>
  <c r="I872"/>
  <c r="I888"/>
  <c r="I909"/>
  <c r="I929"/>
  <c r="I934"/>
  <c r="I936"/>
  <c r="J939"/>
  <c r="K971"/>
  <c r="I975"/>
  <c r="I977"/>
  <c r="L980"/>
  <c r="I991"/>
  <c r="L991" s="1"/>
  <c r="I1011"/>
  <c r="J560"/>
  <c r="L560" s="1"/>
  <c r="I612"/>
  <c r="L612" s="1"/>
  <c r="K640"/>
  <c r="I642"/>
  <c r="K651"/>
  <c r="K655"/>
  <c r="L655" s="1"/>
  <c r="I657"/>
  <c r="I673"/>
  <c r="L673" s="1"/>
  <c r="K708"/>
  <c r="I715"/>
  <c r="K730"/>
  <c r="I733"/>
  <c r="I735"/>
  <c r="L735" s="1"/>
  <c r="J783"/>
  <c r="I802"/>
  <c r="I824"/>
  <c r="I826"/>
  <c r="L826" s="1"/>
  <c r="I835"/>
  <c r="L835" s="1"/>
  <c r="K966"/>
  <c r="L966" s="1"/>
  <c r="K967"/>
  <c r="L967" s="1"/>
  <c r="K968"/>
  <c r="L968" s="1"/>
  <c r="K969"/>
  <c r="L969" s="1"/>
  <c r="K970"/>
  <c r="L970" s="1"/>
  <c r="J971"/>
  <c r="K972"/>
  <c r="L972" s="1"/>
  <c r="J661"/>
  <c r="L900"/>
  <c r="J935"/>
  <c r="J945"/>
  <c r="I974"/>
  <c r="L974" s="1"/>
  <c r="I976"/>
  <c r="I1010"/>
  <c r="L1010" s="1"/>
  <c r="J545"/>
  <c r="J574"/>
  <c r="L574" s="1"/>
  <c r="I616"/>
  <c r="I633"/>
  <c r="K641"/>
  <c r="J652"/>
  <c r="J656"/>
  <c r="I661"/>
  <c r="I663"/>
  <c r="J680"/>
  <c r="L680" s="1"/>
  <c r="I683"/>
  <c r="J729"/>
  <c r="L729" s="1"/>
  <c r="I734"/>
  <c r="K772"/>
  <c r="L772" s="1"/>
  <c r="I784"/>
  <c r="K812"/>
  <c r="L812" s="1"/>
  <c r="I825"/>
  <c r="L825" s="1"/>
  <c r="L791"/>
  <c r="K559"/>
  <c r="J571"/>
  <c r="L571" s="1"/>
  <c r="J573"/>
  <c r="L573" s="1"/>
  <c r="K626"/>
  <c r="K643"/>
  <c r="L643" s="1"/>
  <c r="K658"/>
  <c r="J672"/>
  <c r="K722"/>
  <c r="K738"/>
  <c r="K807"/>
  <c r="I858"/>
  <c r="L858" s="1"/>
  <c r="I859"/>
  <c r="K866"/>
  <c r="I874"/>
  <c r="I875"/>
  <c r="L875" s="1"/>
  <c r="K882"/>
  <c r="I890"/>
  <c r="L890" s="1"/>
  <c r="L899"/>
  <c r="L902"/>
  <c r="K913"/>
  <c r="I935"/>
  <c r="I947"/>
  <c r="L947" s="1"/>
  <c r="I949"/>
  <c r="L949" s="1"/>
  <c r="I951"/>
  <c r="L951" s="1"/>
  <c r="I981"/>
  <c r="I982"/>
  <c r="I1008"/>
  <c r="L1008" s="1"/>
  <c r="I1018"/>
  <c r="L1018" s="1"/>
  <c r="K524"/>
  <c r="L524" s="1"/>
  <c r="I551"/>
  <c r="K555"/>
  <c r="J557"/>
  <c r="L557" s="1"/>
  <c r="J559"/>
  <c r="I583"/>
  <c r="J590"/>
  <c r="L590" s="1"/>
  <c r="I606"/>
  <c r="L606" s="1"/>
  <c r="K617"/>
  <c r="J626"/>
  <c r="I628"/>
  <c r="I650"/>
  <c r="I658"/>
  <c r="I672"/>
  <c r="K684"/>
  <c r="I687"/>
  <c r="L687" s="1"/>
  <c r="I694"/>
  <c r="I696"/>
  <c r="L696" s="1"/>
  <c r="I698"/>
  <c r="L698" s="1"/>
  <c r="J705"/>
  <c r="L705" s="1"/>
  <c r="J707"/>
  <c r="L707" s="1"/>
  <c r="J722"/>
  <c r="L723"/>
  <c r="I726"/>
  <c r="L726" s="1"/>
  <c r="I738"/>
  <c r="I751"/>
  <c r="L751" s="1"/>
  <c r="I762"/>
  <c r="L762" s="1"/>
  <c r="I780"/>
  <c r="L780" s="1"/>
  <c r="K793"/>
  <c r="L793" s="1"/>
  <c r="I797"/>
  <c r="L797" s="1"/>
  <c r="I807"/>
  <c r="K813"/>
  <c r="L813" s="1"/>
  <c r="J815"/>
  <c r="I817"/>
  <c r="L817" s="1"/>
  <c r="I842"/>
  <c r="I844"/>
  <c r="L844" s="1"/>
  <c r="K848"/>
  <c r="L848" s="1"/>
  <c r="J851"/>
  <c r="J866"/>
  <c r="J867"/>
  <c r="J882"/>
  <c r="J883"/>
  <c r="J913"/>
  <c r="J914"/>
  <c r="L932"/>
  <c r="K933"/>
  <c r="L933" s="1"/>
  <c r="J940"/>
  <c r="K562"/>
  <c r="L794"/>
  <c r="L818"/>
  <c r="I851"/>
  <c r="I867"/>
  <c r="I883"/>
  <c r="I914"/>
  <c r="I927"/>
  <c r="L927" s="1"/>
  <c r="J934"/>
  <c r="L939"/>
  <c r="I940"/>
  <c r="I946"/>
  <c r="L946" s="1"/>
  <c r="I948"/>
  <c r="L948" s="1"/>
  <c r="I950"/>
  <c r="L950" s="1"/>
  <c r="I958"/>
  <c r="I989"/>
  <c r="J1011"/>
  <c r="I1017"/>
  <c r="K525"/>
  <c r="L525" s="1"/>
  <c r="I537"/>
  <c r="L537" s="1"/>
  <c r="I550"/>
  <c r="J554"/>
  <c r="K556"/>
  <c r="J558"/>
  <c r="L558" s="1"/>
  <c r="J562"/>
  <c r="L562" s="1"/>
  <c r="I564"/>
  <c r="J568"/>
  <c r="I570"/>
  <c r="L570" s="1"/>
  <c r="I582"/>
  <c r="K589"/>
  <c r="L589" s="1"/>
  <c r="I605"/>
  <c r="J607"/>
  <c r="K616"/>
  <c r="J625"/>
  <c r="J633"/>
  <c r="J641"/>
  <c r="J642"/>
  <c r="I649"/>
  <c r="I651"/>
  <c r="K652"/>
  <c r="I656"/>
  <c r="J657"/>
  <c r="J670"/>
  <c r="L670" s="1"/>
  <c r="J671"/>
  <c r="L671" s="1"/>
  <c r="J677"/>
  <c r="I681"/>
  <c r="K683"/>
  <c r="I688"/>
  <c r="L688" s="1"/>
  <c r="I695"/>
  <c r="J699"/>
  <c r="J706"/>
  <c r="L706" s="1"/>
  <c r="J708"/>
  <c r="I720"/>
  <c r="K721"/>
  <c r="L721" s="1"/>
  <c r="I724"/>
  <c r="J725"/>
  <c r="L725" s="1"/>
  <c r="I737"/>
  <c r="J746"/>
  <c r="L746" s="1"/>
  <c r="I761"/>
  <c r="J763"/>
  <c r="L763" s="1"/>
  <c r="I774"/>
  <c r="L774" s="1"/>
  <c r="I779"/>
  <c r="I781"/>
  <c r="L781" s="1"/>
  <c r="I783"/>
  <c r="K784"/>
  <c r="I789"/>
  <c r="L789" s="1"/>
  <c r="J790"/>
  <c r="L790" s="1"/>
  <c r="I796"/>
  <c r="I804"/>
  <c r="I816"/>
  <c r="I830"/>
  <c r="L830" s="1"/>
  <c r="I843"/>
  <c r="L843" s="1"/>
  <c r="L920"/>
  <c r="L867"/>
  <c r="K878"/>
  <c r="K886"/>
  <c r="K592"/>
  <c r="K618"/>
  <c r="K685"/>
  <c r="K712"/>
  <c r="K731"/>
  <c r="K800"/>
  <c r="I854"/>
  <c r="I855"/>
  <c r="I862"/>
  <c r="I863"/>
  <c r="I870"/>
  <c r="I871"/>
  <c r="I878"/>
  <c r="I879"/>
  <c r="I886"/>
  <c r="I887"/>
  <c r="L898"/>
  <c r="L901"/>
  <c r="L907"/>
  <c r="I910"/>
  <c r="L910" s="1"/>
  <c r="I915"/>
  <c r="I941"/>
  <c r="L941" s="1"/>
  <c r="I943"/>
  <c r="L943" s="1"/>
  <c r="I960"/>
  <c r="L960" s="1"/>
  <c r="I961"/>
  <c r="L961" s="1"/>
  <c r="I962"/>
  <c r="L962" s="1"/>
  <c r="J975"/>
  <c r="J976"/>
  <c r="I983"/>
  <c r="I986"/>
  <c r="L986" s="1"/>
  <c r="I988"/>
  <c r="L988" s="1"/>
  <c r="I1003"/>
  <c r="L1003" s="1"/>
  <c r="I1004"/>
  <c r="L1004" s="1"/>
  <c r="I1005"/>
  <c r="L1005" s="1"/>
  <c r="I1006"/>
  <c r="I1007"/>
  <c r="I1014"/>
  <c r="L1014" s="1"/>
  <c r="I1016"/>
  <c r="L1016" s="1"/>
  <c r="J1017"/>
  <c r="J521"/>
  <c r="I530"/>
  <c r="L530" s="1"/>
  <c r="I531"/>
  <c r="L531" s="1"/>
  <c r="I532"/>
  <c r="I533"/>
  <c r="L533" s="1"/>
  <c r="I538"/>
  <c r="L538" s="1"/>
  <c r="I540"/>
  <c r="J543"/>
  <c r="L543" s="1"/>
  <c r="I548"/>
  <c r="I549"/>
  <c r="L549" s="1"/>
  <c r="J550"/>
  <c r="I552"/>
  <c r="L552" s="1"/>
  <c r="I575"/>
  <c r="L575" s="1"/>
  <c r="I579"/>
  <c r="I581"/>
  <c r="L581" s="1"/>
  <c r="J582"/>
  <c r="J585"/>
  <c r="K586"/>
  <c r="L586" s="1"/>
  <c r="J591"/>
  <c r="I592"/>
  <c r="I593"/>
  <c r="I594"/>
  <c r="J595"/>
  <c r="L595" s="1"/>
  <c r="J597"/>
  <c r="J599"/>
  <c r="L599" s="1"/>
  <c r="J605"/>
  <c r="I608"/>
  <c r="I615"/>
  <c r="L615" s="1"/>
  <c r="I618"/>
  <c r="I619"/>
  <c r="K637"/>
  <c r="L637" s="1"/>
  <c r="J648"/>
  <c r="J649"/>
  <c r="J650"/>
  <c r="I653"/>
  <c r="L653" s="1"/>
  <c r="I666"/>
  <c r="I678"/>
  <c r="L678" s="1"/>
  <c r="I682"/>
  <c r="L682" s="1"/>
  <c r="I685"/>
  <c r="I686"/>
  <c r="I693"/>
  <c r="L693" s="1"/>
  <c r="J694"/>
  <c r="L694" s="1"/>
  <c r="J695"/>
  <c r="I700"/>
  <c r="K701"/>
  <c r="I712"/>
  <c r="I717"/>
  <c r="L717" s="1"/>
  <c r="I731"/>
  <c r="J733"/>
  <c r="J734"/>
  <c r="J737"/>
  <c r="I740"/>
  <c r="I741"/>
  <c r="K742"/>
  <c r="L742" s="1"/>
  <c r="I760"/>
  <c r="L760" s="1"/>
  <c r="J761"/>
  <c r="I764"/>
  <c r="L764" s="1"/>
  <c r="I775"/>
  <c r="K776"/>
  <c r="L776" s="1"/>
  <c r="L779"/>
  <c r="J785"/>
  <c r="L785" s="1"/>
  <c r="I800"/>
  <c r="I801"/>
  <c r="J803"/>
  <c r="I806"/>
  <c r="L806" s="1"/>
  <c r="J809"/>
  <c r="L809" s="1"/>
  <c r="J811"/>
  <c r="L811" s="1"/>
  <c r="J816"/>
  <c r="L816" s="1"/>
  <c r="I819"/>
  <c r="L819" s="1"/>
  <c r="L824"/>
  <c r="I829"/>
  <c r="L829" s="1"/>
  <c r="I840"/>
  <c r="I845"/>
  <c r="L845" s="1"/>
  <c r="J850"/>
  <c r="L850" s="1"/>
  <c r="L679"/>
  <c r="K854"/>
  <c r="K862"/>
  <c r="K870"/>
  <c r="L897"/>
  <c r="L908"/>
  <c r="K1006"/>
  <c r="K532"/>
  <c r="K548"/>
  <c r="L663"/>
  <c r="K666"/>
  <c r="K740"/>
  <c r="K840"/>
  <c r="I852"/>
  <c r="J855"/>
  <c r="I860"/>
  <c r="J863"/>
  <c r="I868"/>
  <c r="J871"/>
  <c r="I876"/>
  <c r="J879"/>
  <c r="I884"/>
  <c r="J887"/>
  <c r="L903"/>
  <c r="L909"/>
  <c r="I928"/>
  <c r="L928" s="1"/>
  <c r="I1001"/>
  <c r="J1007"/>
  <c r="I1012"/>
  <c r="I528"/>
  <c r="L539"/>
  <c r="I546"/>
  <c r="I554"/>
  <c r="I555"/>
  <c r="J556"/>
  <c r="L556" s="1"/>
  <c r="I563"/>
  <c r="J565"/>
  <c r="I569"/>
  <c r="L569" s="1"/>
  <c r="K591"/>
  <c r="J593"/>
  <c r="K594"/>
  <c r="J604"/>
  <c r="I607"/>
  <c r="L607" s="1"/>
  <c r="K608"/>
  <c r="J617"/>
  <c r="J619"/>
  <c r="I627"/>
  <c r="J629"/>
  <c r="L629" s="1"/>
  <c r="J636"/>
  <c r="L636" s="1"/>
  <c r="I647"/>
  <c r="K648"/>
  <c r="J684"/>
  <c r="J686"/>
  <c r="J692"/>
  <c r="I699"/>
  <c r="L699" s="1"/>
  <c r="K700"/>
  <c r="K703"/>
  <c r="L703" s="1"/>
  <c r="I716"/>
  <c r="L716" s="1"/>
  <c r="J730"/>
  <c r="J739"/>
  <c r="L739" s="1"/>
  <c r="J741"/>
  <c r="I757"/>
  <c r="I767"/>
  <c r="L767" s="1"/>
  <c r="J775"/>
  <c r="K529"/>
  <c r="K541"/>
  <c r="K547"/>
  <c r="J522"/>
  <c r="L522" s="1"/>
  <c r="I523"/>
  <c r="J528"/>
  <c r="I529"/>
  <c r="J540"/>
  <c r="I541"/>
  <c r="J546"/>
  <c r="L546" s="1"/>
  <c r="I547"/>
  <c r="J551"/>
  <c r="J563"/>
  <c r="K564"/>
  <c r="K565"/>
  <c r="I578"/>
  <c r="L578" s="1"/>
  <c r="K579"/>
  <c r="K580"/>
  <c r="J583"/>
  <c r="L583" s="1"/>
  <c r="J588"/>
  <c r="L588" s="1"/>
  <c r="J596"/>
  <c r="L596" s="1"/>
  <c r="K597"/>
  <c r="K604"/>
  <c r="J611"/>
  <c r="I613"/>
  <c r="I614"/>
  <c r="L614" s="1"/>
  <c r="I621"/>
  <c r="I622"/>
  <c r="J623"/>
  <c r="K625"/>
  <c r="J627"/>
  <c r="K628"/>
  <c r="J632"/>
  <c r="J638"/>
  <c r="L638" s="1"/>
  <c r="I644"/>
  <c r="I645"/>
  <c r="L645" s="1"/>
  <c r="J660"/>
  <c r="I662"/>
  <c r="L662" s="1"/>
  <c r="J665"/>
  <c r="I667"/>
  <c r="L667" s="1"/>
  <c r="I674"/>
  <c r="J675"/>
  <c r="K677"/>
  <c r="J681"/>
  <c r="I689"/>
  <c r="J690"/>
  <c r="L690" s="1"/>
  <c r="J704"/>
  <c r="I709"/>
  <c r="I710"/>
  <c r="J711"/>
  <c r="I713"/>
  <c r="I718"/>
  <c r="L718" s="1"/>
  <c r="I727"/>
  <c r="J728"/>
  <c r="L728" s="1"/>
  <c r="I744"/>
  <c r="J745"/>
  <c r="I747"/>
  <c r="I748"/>
  <c r="J749"/>
  <c r="L749" s="1"/>
  <c r="I752"/>
  <c r="L752" s="1"/>
  <c r="I755"/>
  <c r="I756"/>
  <c r="L756" s="1"/>
  <c r="K757"/>
  <c r="K758"/>
  <c r="I765"/>
  <c r="I766"/>
  <c r="L766" s="1"/>
  <c r="I769"/>
  <c r="L769" s="1"/>
  <c r="J770"/>
  <c r="L770" s="1"/>
  <c r="I773"/>
  <c r="L773" s="1"/>
  <c r="I778"/>
  <c r="L778" s="1"/>
  <c r="K787"/>
  <c r="L787" s="1"/>
  <c r="I795"/>
  <c r="L795" s="1"/>
  <c r="J796"/>
  <c r="J801"/>
  <c r="K802"/>
  <c r="K803"/>
  <c r="J805"/>
  <c r="J810"/>
  <c r="L810" s="1"/>
  <c r="K814"/>
  <c r="L814" s="1"/>
  <c r="K815"/>
  <c r="I823"/>
  <c r="L823" s="1"/>
  <c r="I827"/>
  <c r="L827" s="1"/>
  <c r="I831"/>
  <c r="J832"/>
  <c r="J839"/>
  <c r="I841"/>
  <c r="L841" s="1"/>
  <c r="J842"/>
  <c r="I846"/>
  <c r="J847"/>
  <c r="K523"/>
  <c r="K611"/>
  <c r="J613"/>
  <c r="J621"/>
  <c r="K622"/>
  <c r="L622" s="1"/>
  <c r="K623"/>
  <c r="K632"/>
  <c r="J644"/>
  <c r="L644" s="1"/>
  <c r="K660"/>
  <c r="K665"/>
  <c r="K674"/>
  <c r="K675"/>
  <c r="K689"/>
  <c r="K704"/>
  <c r="J709"/>
  <c r="L709" s="1"/>
  <c r="K710"/>
  <c r="K711"/>
  <c r="J713"/>
  <c r="K727"/>
  <c r="K744"/>
  <c r="K745"/>
  <c r="J747"/>
  <c r="K748"/>
  <c r="J755"/>
  <c r="J765"/>
  <c r="K831"/>
  <c r="K832"/>
  <c r="K839"/>
  <c r="K846"/>
  <c r="K847"/>
  <c r="L914"/>
  <c r="K889"/>
  <c r="J857"/>
  <c r="K860"/>
  <c r="J861"/>
  <c r="K864"/>
  <c r="L864" s="1"/>
  <c r="J869"/>
  <c r="K888"/>
  <c r="J889"/>
  <c r="J852"/>
  <c r="I853"/>
  <c r="J856"/>
  <c r="I857"/>
  <c r="I861"/>
  <c r="I865"/>
  <c r="J868"/>
  <c r="I869"/>
  <c r="J872"/>
  <c r="I873"/>
  <c r="J876"/>
  <c r="I877"/>
  <c r="J880"/>
  <c r="I881"/>
  <c r="J884"/>
  <c r="I885"/>
  <c r="J915"/>
  <c r="I916"/>
  <c r="I922"/>
  <c r="L922" s="1"/>
  <c r="I923"/>
  <c r="L923" s="1"/>
  <c r="I924"/>
  <c r="L924" s="1"/>
  <c r="I925"/>
  <c r="L925" s="1"/>
  <c r="J929"/>
  <c r="I930"/>
  <c r="J936"/>
  <c r="I937"/>
  <c r="L937" s="1"/>
  <c r="I938"/>
  <c r="J958"/>
  <c r="L958" s="1"/>
  <c r="I959"/>
  <c r="I964"/>
  <c r="L964" s="1"/>
  <c r="I965"/>
  <c r="J977"/>
  <c r="I978"/>
  <c r="J983"/>
  <c r="I984"/>
  <c r="L984" s="1"/>
  <c r="J989"/>
  <c r="I990"/>
  <c r="I993"/>
  <c r="L993" s="1"/>
  <c r="I994"/>
  <c r="L994" s="1"/>
  <c r="I995"/>
  <c r="L995" s="1"/>
  <c r="I996"/>
  <c r="L996" s="1"/>
  <c r="I997"/>
  <c r="L997" s="1"/>
  <c r="I998"/>
  <c r="L998" s="1"/>
  <c r="J1001"/>
  <c r="I1002"/>
  <c r="J1012"/>
  <c r="I1023"/>
  <c r="L1023" s="1"/>
  <c r="K916"/>
  <c r="K930"/>
  <c r="K938"/>
  <c r="K959"/>
  <c r="K965"/>
  <c r="K978"/>
  <c r="K990"/>
  <c r="K1002"/>
  <c r="K853"/>
  <c r="K865"/>
  <c r="K873"/>
  <c r="K877"/>
  <c r="K881"/>
  <c r="K885"/>
  <c r="L989" l="1"/>
  <c r="L580"/>
  <c r="L585"/>
  <c r="L521"/>
  <c r="L804"/>
  <c r="L784"/>
  <c r="L720"/>
  <c r="L683"/>
  <c r="L656"/>
  <c r="L616"/>
  <c r="L859"/>
  <c r="L523"/>
  <c r="L619"/>
  <c r="L649"/>
  <c r="L642"/>
  <c r="L1011"/>
  <c r="L934"/>
  <c r="L800"/>
  <c r="L866"/>
  <c r="L675"/>
  <c r="L604"/>
  <c r="L648"/>
  <c r="L559"/>
  <c r="L740"/>
  <c r="L971"/>
  <c r="L935"/>
  <c r="L661"/>
  <c r="L783"/>
  <c r="L545"/>
  <c r="L945"/>
  <c r="L568"/>
  <c r="L640"/>
  <c r="L666"/>
  <c r="L802"/>
  <c r="L686"/>
  <c r="L734"/>
  <c r="L633"/>
  <c r="L982"/>
  <c r="L1001"/>
  <c r="L700"/>
  <c r="L803"/>
  <c r="L737"/>
  <c r="L724"/>
  <c r="L641"/>
  <c r="L981"/>
  <c r="L708"/>
  <c r="L692"/>
  <c r="L940"/>
  <c r="L715"/>
  <c r="L758"/>
  <c r="L591"/>
  <c r="L701"/>
  <c r="L976"/>
  <c r="L874"/>
  <c r="L977"/>
  <c r="L889"/>
  <c r="L748"/>
  <c r="L564"/>
  <c r="L684"/>
  <c r="L608"/>
  <c r="L650"/>
  <c r="L618"/>
  <c r="L936"/>
  <c r="L880"/>
  <c r="L805"/>
  <c r="L565"/>
  <c r="L741"/>
  <c r="L647"/>
  <c r="L555"/>
  <c r="L840"/>
  <c r="L605"/>
  <c r="L915"/>
  <c r="L651"/>
  <c r="L846"/>
  <c r="L727"/>
  <c r="L628"/>
  <c r="L695"/>
  <c r="L652"/>
  <c r="L617"/>
  <c r="L882"/>
  <c r="L876"/>
  <c r="L888"/>
  <c r="L860"/>
  <c r="L1012"/>
  <c r="L731"/>
  <c r="L883"/>
  <c r="L975"/>
  <c r="L710"/>
  <c r="L857"/>
  <c r="L872"/>
  <c r="L832"/>
  <c r="L801"/>
  <c r="L681"/>
  <c r="L733"/>
  <c r="L761"/>
  <c r="L657"/>
  <c r="L851"/>
  <c r="L929"/>
  <c r="L856"/>
  <c r="L744"/>
  <c r="L730"/>
  <c r="L550"/>
  <c r="L913"/>
  <c r="L672"/>
  <c r="L626"/>
  <c r="L869"/>
  <c r="L745"/>
  <c r="L711"/>
  <c r="L796"/>
  <c r="L554"/>
  <c r="L1017"/>
  <c r="L807"/>
  <c r="L593"/>
  <c r="L983"/>
  <c r="L842"/>
  <c r="L551"/>
  <c r="L594"/>
  <c r="L965"/>
  <c r="L938"/>
  <c r="L884"/>
  <c r="L868"/>
  <c r="L847"/>
  <c r="L831"/>
  <c r="L765"/>
  <c r="L747"/>
  <c r="L713"/>
  <c r="L704"/>
  <c r="L674"/>
  <c r="L632"/>
  <c r="L815"/>
  <c r="L677"/>
  <c r="L579"/>
  <c r="L775"/>
  <c r="L582"/>
  <c r="L1007"/>
  <c r="L887"/>
  <c r="L871"/>
  <c r="L855"/>
  <c r="L722"/>
  <c r="L658"/>
  <c r="L755"/>
  <c r="L623"/>
  <c r="L625"/>
  <c r="L528"/>
  <c r="L852"/>
  <c r="L738"/>
  <c r="L757"/>
  <c r="L627"/>
  <c r="L540"/>
  <c r="L685"/>
  <c r="L592"/>
  <c r="L621"/>
  <c r="L532"/>
  <c r="L1006"/>
  <c r="L886"/>
  <c r="L870"/>
  <c r="L854"/>
  <c r="L930"/>
  <c r="L885"/>
  <c r="L613"/>
  <c r="L563"/>
  <c r="L548"/>
  <c r="L878"/>
  <c r="L862"/>
  <c r="L712"/>
  <c r="L990"/>
  <c r="L597"/>
  <c r="L879"/>
  <c r="L863"/>
  <c r="L547"/>
  <c r="L839"/>
  <c r="L660"/>
  <c r="L611"/>
  <c r="L529"/>
  <c r="L689"/>
  <c r="L665"/>
  <c r="L541"/>
  <c r="L916"/>
  <c r="L881"/>
  <c r="L873"/>
  <c r="L865"/>
  <c r="L853"/>
  <c r="L877"/>
  <c r="L1002"/>
  <c r="L978"/>
  <c r="L959"/>
  <c r="L861"/>
  <c r="C1211"/>
  <c r="I1211" s="1"/>
  <c r="L1211" s="1"/>
  <c r="C1210"/>
  <c r="C1209"/>
  <c r="I1209" s="1"/>
  <c r="C1208"/>
  <c r="J1208" s="1"/>
  <c r="K1207"/>
  <c r="I1207"/>
  <c r="J1206"/>
  <c r="I1206"/>
  <c r="K1205"/>
  <c r="J1205"/>
  <c r="I1205"/>
  <c r="K1204"/>
  <c r="J1204"/>
  <c r="I1204"/>
  <c r="K1203"/>
  <c r="I1203"/>
  <c r="J1202"/>
  <c r="I1202"/>
  <c r="J1201"/>
  <c r="I1201"/>
  <c r="K1200"/>
  <c r="J1200"/>
  <c r="I1200"/>
  <c r="K1199"/>
  <c r="I1199"/>
  <c r="I1198"/>
  <c r="L1198" s="1"/>
  <c r="K1197"/>
  <c r="I1197"/>
  <c r="I1196"/>
  <c r="L1196" s="1"/>
  <c r="K1195"/>
  <c r="I1195"/>
  <c r="J1194"/>
  <c r="I1194"/>
  <c r="K1193"/>
  <c r="J1193"/>
  <c r="I1193"/>
  <c r="K1192"/>
  <c r="I1192"/>
  <c r="K1191"/>
  <c r="I1191"/>
  <c r="C1190"/>
  <c r="K1190" s="1"/>
  <c r="C1189"/>
  <c r="I1189" s="1"/>
  <c r="L1189" s="1"/>
  <c r="C1188"/>
  <c r="I1188" s="1"/>
  <c r="C1187"/>
  <c r="I1187" s="1"/>
  <c r="C1186"/>
  <c r="J1186" s="1"/>
  <c r="C1185"/>
  <c r="K1185" s="1"/>
  <c r="C1184"/>
  <c r="K1184" s="1"/>
  <c r="C1183"/>
  <c r="K1183" s="1"/>
  <c r="C1182"/>
  <c r="J1182" s="1"/>
  <c r="C1181"/>
  <c r="J1181" s="1"/>
  <c r="C1180"/>
  <c r="I1180" s="1"/>
  <c r="C1179"/>
  <c r="C1178"/>
  <c r="I1178" s="1"/>
  <c r="C1177"/>
  <c r="C1176"/>
  <c r="I1176" s="1"/>
  <c r="C1175"/>
  <c r="I1175" s="1"/>
  <c r="L1175" s="1"/>
  <c r="C1174"/>
  <c r="C1173"/>
  <c r="I1173" s="1"/>
  <c r="C1172"/>
  <c r="I1172" s="1"/>
  <c r="C1171"/>
  <c r="J1171" s="1"/>
  <c r="C1170"/>
  <c r="K1170" s="1"/>
  <c r="C1169"/>
  <c r="K1169" s="1"/>
  <c r="C1168"/>
  <c r="C1167"/>
  <c r="I1167" s="1"/>
  <c r="C1166"/>
  <c r="J1166" s="1"/>
  <c r="C1165"/>
  <c r="J1165" s="1"/>
  <c r="C1164"/>
  <c r="I1164" s="1"/>
  <c r="C1163"/>
  <c r="I1163" s="1"/>
  <c r="L1163" s="1"/>
  <c r="C1162"/>
  <c r="I1162" s="1"/>
  <c r="C1161"/>
  <c r="I1161" s="1"/>
  <c r="L1161" s="1"/>
  <c r="C1160"/>
  <c r="J1160" s="1"/>
  <c r="C1159"/>
  <c r="I1159" s="1"/>
  <c r="C1158"/>
  <c r="I1158" s="1"/>
  <c r="C1157"/>
  <c r="I1157" s="1"/>
  <c r="C1156"/>
  <c r="I1156" s="1"/>
  <c r="C1155"/>
  <c r="I1155" s="1"/>
  <c r="C1154"/>
  <c r="I1154" s="1"/>
  <c r="C1153"/>
  <c r="J1153" s="1"/>
  <c r="C1152"/>
  <c r="I1152" s="1"/>
  <c r="C1151"/>
  <c r="C1150"/>
  <c r="I1150" s="1"/>
  <c r="C1149"/>
  <c r="I1149" s="1"/>
  <c r="L1149" s="1"/>
  <c r="C1148"/>
  <c r="K1148" s="1"/>
  <c r="C1147"/>
  <c r="K1147" s="1"/>
  <c r="C1146"/>
  <c r="K1146" s="1"/>
  <c r="C1145"/>
  <c r="K1145" s="1"/>
  <c r="C1144"/>
  <c r="K1144" s="1"/>
  <c r="C1143"/>
  <c r="I1143" s="1"/>
  <c r="L1143" s="1"/>
  <c r="C1142"/>
  <c r="I1142" s="1"/>
  <c r="C1141"/>
  <c r="I1141" s="1"/>
  <c r="C1140"/>
  <c r="C1139"/>
  <c r="K1139" s="1"/>
  <c r="C1138"/>
  <c r="I1138" s="1"/>
  <c r="C1137"/>
  <c r="I1137" s="1"/>
  <c r="C1136"/>
  <c r="I1136" s="1"/>
  <c r="C1135"/>
  <c r="I1135" s="1"/>
  <c r="L1135" s="1"/>
  <c r="C1134"/>
  <c r="K1134" s="1"/>
  <c r="C1133"/>
  <c r="I1133" s="1"/>
  <c r="L1133" s="1"/>
  <c r="C1132"/>
  <c r="K1132" s="1"/>
  <c r="C1131"/>
  <c r="I1131" s="1"/>
  <c r="C1130"/>
  <c r="I1130" s="1"/>
  <c r="L1130" s="1"/>
  <c r="C1129"/>
  <c r="C1128"/>
  <c r="K1128" s="1"/>
  <c r="C1127"/>
  <c r="I1127" s="1"/>
  <c r="C1126"/>
  <c r="J1126" s="1"/>
  <c r="C1125"/>
  <c r="C1124"/>
  <c r="J1124" s="1"/>
  <c r="C1123"/>
  <c r="I1123" s="1"/>
  <c r="C1122"/>
  <c r="K1122" s="1"/>
  <c r="C1121"/>
  <c r="C1120"/>
  <c r="I1120" s="1"/>
  <c r="C1119"/>
  <c r="J1119" s="1"/>
  <c r="C1118"/>
  <c r="J1118" s="1"/>
  <c r="C1117"/>
  <c r="I1117" s="1"/>
  <c r="C1116"/>
  <c r="I1116" s="1"/>
  <c r="C1115"/>
  <c r="I1115" s="1"/>
  <c r="C1114"/>
  <c r="I1114" s="1"/>
  <c r="C1113"/>
  <c r="J1113" s="1"/>
  <c r="C1112"/>
  <c r="K1112" s="1"/>
  <c r="C1111"/>
  <c r="I1111" s="1"/>
  <c r="L1111" s="1"/>
  <c r="C1110"/>
  <c r="K1110" s="1"/>
  <c r="C1109"/>
  <c r="C1108"/>
  <c r="K1108" s="1"/>
  <c r="C1107"/>
  <c r="K1107" s="1"/>
  <c r="C1106"/>
  <c r="J1106" s="1"/>
  <c r="C1105"/>
  <c r="I1105" s="1"/>
  <c r="C1104"/>
  <c r="I1104" s="1"/>
  <c r="C1103"/>
  <c r="I1103" s="1"/>
  <c r="C1102"/>
  <c r="I1102" s="1"/>
  <c r="C1101"/>
  <c r="I1101" s="1"/>
  <c r="C1100"/>
  <c r="I1100" s="1"/>
  <c r="C1099"/>
  <c r="I1099" s="1"/>
  <c r="C1098"/>
  <c r="I1098" s="1"/>
  <c r="L1098" s="1"/>
  <c r="C1097"/>
  <c r="I1097" s="1"/>
  <c r="C1096"/>
  <c r="I1096" s="1"/>
  <c r="C1095"/>
  <c r="I1095" s="1"/>
  <c r="C1094"/>
  <c r="I1094" s="1"/>
  <c r="C1093"/>
  <c r="I1093" s="1"/>
  <c r="C1092"/>
  <c r="J1092" s="1"/>
  <c r="C1091"/>
  <c r="K1091" s="1"/>
  <c r="C1090"/>
  <c r="K1090" s="1"/>
  <c r="C1089"/>
  <c r="K1089" s="1"/>
  <c r="C1088"/>
  <c r="K1088" s="1"/>
  <c r="C1087"/>
  <c r="K1087" s="1"/>
  <c r="C1086"/>
  <c r="K1086" s="1"/>
  <c r="C1085"/>
  <c r="K1085" s="1"/>
  <c r="C1084"/>
  <c r="K1084" s="1"/>
  <c r="C1083"/>
  <c r="J1083" s="1"/>
  <c r="C1082"/>
  <c r="J1082" s="1"/>
  <c r="C1081"/>
  <c r="K1081" s="1"/>
  <c r="C1080"/>
  <c r="I1080" s="1"/>
  <c r="C1079"/>
  <c r="C1078"/>
  <c r="I1078" s="1"/>
  <c r="C1077"/>
  <c r="I1077" s="1"/>
  <c r="C1076"/>
  <c r="J1076" s="1"/>
  <c r="C1075"/>
  <c r="I1075" s="1"/>
  <c r="C1074"/>
  <c r="C1073"/>
  <c r="I1073" s="1"/>
  <c r="C1072"/>
  <c r="I1072" s="1"/>
  <c r="C1071"/>
  <c r="I1071" s="1"/>
  <c r="C1070"/>
  <c r="I1070" s="1"/>
  <c r="C1069"/>
  <c r="I1069" s="1"/>
  <c r="C1068"/>
  <c r="I1068" s="1"/>
  <c r="C1067"/>
  <c r="C1066"/>
  <c r="C1065"/>
  <c r="I1065" s="1"/>
  <c r="L1065" s="1"/>
  <c r="C1064"/>
  <c r="C1063"/>
  <c r="I1063" s="1"/>
  <c r="L1063" s="1"/>
  <c r="C1062"/>
  <c r="J1062" s="1"/>
  <c r="C1061"/>
  <c r="K1061" s="1"/>
  <c r="C1060"/>
  <c r="K1060" s="1"/>
  <c r="C1059"/>
  <c r="J1059" s="1"/>
  <c r="C1058"/>
  <c r="I1058" s="1"/>
  <c r="C1057"/>
  <c r="C1056"/>
  <c r="I1056" s="1"/>
  <c r="C1055"/>
  <c r="K1055" s="1"/>
  <c r="C1054"/>
  <c r="J1054" s="1"/>
  <c r="C1053"/>
  <c r="I1053" s="1"/>
  <c r="C1052"/>
  <c r="C1051"/>
  <c r="K1051" s="1"/>
  <c r="C1050"/>
  <c r="I1050" s="1"/>
  <c r="C1049"/>
  <c r="K1049" s="1"/>
  <c r="C1048"/>
  <c r="J1048" s="1"/>
  <c r="C1047"/>
  <c r="I1047" s="1"/>
  <c r="C1046"/>
  <c r="I1046" s="1"/>
  <c r="L1046" s="1"/>
  <c r="C1045"/>
  <c r="J1045" s="1"/>
  <c r="C1044"/>
  <c r="C1043"/>
  <c r="I1043" s="1"/>
  <c r="C1042"/>
  <c r="I1042" s="1"/>
  <c r="C1041"/>
  <c r="I1041" s="1"/>
  <c r="C1040"/>
  <c r="I1040" s="1"/>
  <c r="L1040" s="1"/>
  <c r="C1039"/>
  <c r="I1039" s="1"/>
  <c r="L1039" s="1"/>
  <c r="C1038"/>
  <c r="I1038" s="1"/>
  <c r="L1038" s="1"/>
  <c r="C1037"/>
  <c r="I1037" s="1"/>
  <c r="L1037" s="1"/>
  <c r="C1036"/>
  <c r="I1036" s="1"/>
  <c r="C1035"/>
  <c r="I1035" s="1"/>
  <c r="L1035" s="1"/>
  <c r="C1034"/>
  <c r="I1034" s="1"/>
  <c r="C1033"/>
  <c r="I1033" s="1"/>
  <c r="L1033" s="1"/>
  <c r="C1032"/>
  <c r="C1031"/>
  <c r="I1031" s="1"/>
  <c r="L1031" s="1"/>
  <c r="C1030"/>
  <c r="I1030" s="1"/>
  <c r="C1029"/>
  <c r="I1029" s="1"/>
  <c r="L1029" s="1"/>
  <c r="C1028"/>
  <c r="K1028" s="1"/>
  <c r="C1027"/>
  <c r="I1027" s="1"/>
  <c r="L1027" s="1"/>
  <c r="C1026"/>
  <c r="I1026" s="1"/>
  <c r="C1833"/>
  <c r="K1833" s="1"/>
  <c r="C1832"/>
  <c r="K1832" s="1"/>
  <c r="C1831"/>
  <c r="C1830"/>
  <c r="I1830" s="1"/>
  <c r="C1829"/>
  <c r="J1829" s="1"/>
  <c r="C1828"/>
  <c r="K1828" s="1"/>
  <c r="C1827"/>
  <c r="C1826"/>
  <c r="I1826" s="1"/>
  <c r="C1825"/>
  <c r="C1824"/>
  <c r="I1824" s="1"/>
  <c r="L1824" s="1"/>
  <c r="C1823"/>
  <c r="I1823" s="1"/>
  <c r="C1822"/>
  <c r="I1822" s="1"/>
  <c r="L1822" s="1"/>
  <c r="C1821"/>
  <c r="K1821" s="1"/>
  <c r="C1820"/>
  <c r="C1819"/>
  <c r="C1818"/>
  <c r="C1817"/>
  <c r="C1816"/>
  <c r="I1816" s="1"/>
  <c r="L1816" s="1"/>
  <c r="C1815"/>
  <c r="K1815" s="1"/>
  <c r="C1814"/>
  <c r="C1813"/>
  <c r="K1813" s="1"/>
  <c r="C1812"/>
  <c r="I1812" s="1"/>
  <c r="L1812" s="1"/>
  <c r="C1811"/>
  <c r="C1810"/>
  <c r="C1809"/>
  <c r="K1809" s="1"/>
  <c r="C1808"/>
  <c r="I1808" s="1"/>
  <c r="L1808" s="1"/>
  <c r="C1807"/>
  <c r="K1807" s="1"/>
  <c r="C1806"/>
  <c r="C1805"/>
  <c r="I1805" s="1"/>
  <c r="C1804"/>
  <c r="J1804" s="1"/>
  <c r="C1803"/>
  <c r="C1802"/>
  <c r="K1802" s="1"/>
  <c r="C1801"/>
  <c r="C1800"/>
  <c r="C1799"/>
  <c r="C1798"/>
  <c r="C1797"/>
  <c r="C1796"/>
  <c r="K1796" s="1"/>
  <c r="C1795"/>
  <c r="I1795" s="1"/>
  <c r="C1794"/>
  <c r="C1793"/>
  <c r="C1792"/>
  <c r="C1791"/>
  <c r="C1790"/>
  <c r="I1790" s="1"/>
  <c r="C1789"/>
  <c r="I1789" s="1"/>
  <c r="L1789" s="1"/>
  <c r="C1788"/>
  <c r="C1787"/>
  <c r="I1787" s="1"/>
  <c r="L1787" s="1"/>
  <c r="C1786"/>
  <c r="C1785"/>
  <c r="I1785" s="1"/>
  <c r="C1784"/>
  <c r="C1783"/>
  <c r="I1783" s="1"/>
  <c r="C1782"/>
  <c r="K1782" s="1"/>
  <c r="C1781"/>
  <c r="I1781" s="1"/>
  <c r="L1781" s="1"/>
  <c r="C1780"/>
  <c r="C1779"/>
  <c r="K1779" s="1"/>
  <c r="C1778"/>
  <c r="C1777"/>
  <c r="C1776"/>
  <c r="C1775"/>
  <c r="C1774"/>
  <c r="C1773"/>
  <c r="K1773" s="1"/>
  <c r="C1772"/>
  <c r="I1772" s="1"/>
  <c r="L1772" s="1"/>
  <c r="C1771"/>
  <c r="I1771" s="1"/>
  <c r="L1771" s="1"/>
  <c r="C1770"/>
  <c r="I1770" s="1"/>
  <c r="L1770" s="1"/>
  <c r="C1769"/>
  <c r="I1769" s="1"/>
  <c r="L1769" s="1"/>
  <c r="C1768"/>
  <c r="I1768" s="1"/>
  <c r="C1767"/>
  <c r="I1767" s="1"/>
  <c r="C1766"/>
  <c r="K1766" s="1"/>
  <c r="C1765"/>
  <c r="C1764"/>
  <c r="K1764" s="1"/>
  <c r="C1763"/>
  <c r="C1762"/>
  <c r="C1761"/>
  <c r="C1760"/>
  <c r="C1759"/>
  <c r="C1758"/>
  <c r="I1758" s="1"/>
  <c r="C1757"/>
  <c r="C1756"/>
  <c r="I1756" s="1"/>
  <c r="C1755"/>
  <c r="K1754"/>
  <c r="I1754"/>
  <c r="K1753"/>
  <c r="I1753"/>
  <c r="K1752"/>
  <c r="J1752"/>
  <c r="I1752"/>
  <c r="K1751"/>
  <c r="J1751"/>
  <c r="I1751"/>
  <c r="C1750"/>
  <c r="C1749"/>
  <c r="C1748"/>
  <c r="C1747"/>
  <c r="K1747" s="1"/>
  <c r="C1746"/>
  <c r="K1746" s="1"/>
  <c r="C1745"/>
  <c r="C1744"/>
  <c r="I1744" s="1"/>
  <c r="C1743"/>
  <c r="J1743" s="1"/>
  <c r="C1742"/>
  <c r="C1741"/>
  <c r="I1741" s="1"/>
  <c r="C1740"/>
  <c r="I1740" s="1"/>
  <c r="L1740" s="1"/>
  <c r="C1739"/>
  <c r="C1738"/>
  <c r="C1737"/>
  <c r="I1737" s="1"/>
  <c r="C1736"/>
  <c r="C1735"/>
  <c r="I1735" s="1"/>
  <c r="C1734"/>
  <c r="K1734" s="1"/>
  <c r="C1733"/>
  <c r="J1733" s="1"/>
  <c r="C1732"/>
  <c r="C1731"/>
  <c r="I1731" s="1"/>
  <c r="C1730"/>
  <c r="C1729"/>
  <c r="J1729" s="1"/>
  <c r="C1728"/>
  <c r="I1728" s="1"/>
  <c r="C1727"/>
  <c r="K1727" s="1"/>
  <c r="C1726"/>
  <c r="C1725"/>
  <c r="C1724"/>
  <c r="C1723"/>
  <c r="I1723" s="1"/>
  <c r="C1722"/>
  <c r="C1721"/>
  <c r="K1721" s="1"/>
  <c r="C1720"/>
  <c r="K1720" s="1"/>
  <c r="C1719"/>
  <c r="C1718"/>
  <c r="C1717"/>
  <c r="I1717" s="1"/>
  <c r="C1716"/>
  <c r="J1716" s="1"/>
  <c r="C1715"/>
  <c r="C1714"/>
  <c r="K1714" s="1"/>
  <c r="C1713"/>
  <c r="C1712"/>
  <c r="K1712" s="1"/>
  <c r="C1711"/>
  <c r="C1710"/>
  <c r="I1710" s="1"/>
  <c r="C1709"/>
  <c r="J1709" s="1"/>
  <c r="C1708"/>
  <c r="J1708" s="1"/>
  <c r="C1707"/>
  <c r="I1707" s="1"/>
  <c r="L1707" s="1"/>
  <c r="C1706"/>
  <c r="C1705"/>
  <c r="J1705" s="1"/>
  <c r="C1704"/>
  <c r="C1703"/>
  <c r="K1703" s="1"/>
  <c r="C1702"/>
  <c r="I1702" s="1"/>
  <c r="L1702" s="1"/>
  <c r="C1701"/>
  <c r="I1701" s="1"/>
  <c r="L1701" s="1"/>
  <c r="C1700"/>
  <c r="J1700" s="1"/>
  <c r="C1699"/>
  <c r="J1699" s="1"/>
  <c r="C1698"/>
  <c r="I1698" s="1"/>
  <c r="C1697"/>
  <c r="K1697" s="1"/>
  <c r="C1696"/>
  <c r="I1696" s="1"/>
  <c r="C1695"/>
  <c r="K1695" s="1"/>
  <c r="C1694"/>
  <c r="C1693"/>
  <c r="C1692"/>
  <c r="C1691"/>
  <c r="C1690"/>
  <c r="I1690" s="1"/>
  <c r="C1689"/>
  <c r="J1689" s="1"/>
  <c r="C1688"/>
  <c r="J1688" s="1"/>
  <c r="C1687"/>
  <c r="I1687" s="1"/>
  <c r="C1686"/>
  <c r="C1685"/>
  <c r="C1684"/>
  <c r="I1684" s="1"/>
  <c r="L1684" s="1"/>
  <c r="C1683"/>
  <c r="K1683" s="1"/>
  <c r="C1682"/>
  <c r="I1682" s="1"/>
  <c r="C1681"/>
  <c r="I1681" s="1"/>
  <c r="C1680"/>
  <c r="C1679"/>
  <c r="C1678"/>
  <c r="I1678" s="1"/>
  <c r="L1678" s="1"/>
  <c r="C1677"/>
  <c r="C1676"/>
  <c r="I1676" s="1"/>
  <c r="C1675"/>
  <c r="I1675" s="1"/>
  <c r="C1674"/>
  <c r="C1673"/>
  <c r="I1673" s="1"/>
  <c r="L1673" s="1"/>
  <c r="C1672"/>
  <c r="I1672" s="1"/>
  <c r="L1672" s="1"/>
  <c r="C1671"/>
  <c r="C1670"/>
  <c r="J1670" s="1"/>
  <c r="C1669"/>
  <c r="C1668"/>
  <c r="K1668" s="1"/>
  <c r="C1667"/>
  <c r="C1666"/>
  <c r="K1666" s="1"/>
  <c r="C1665"/>
  <c r="K1665" s="1"/>
  <c r="C1664"/>
  <c r="C1663"/>
  <c r="K1663" s="1"/>
  <c r="C1662"/>
  <c r="C1661"/>
  <c r="C1660"/>
  <c r="C1659"/>
  <c r="I1659" s="1"/>
  <c r="C1658"/>
  <c r="C1657"/>
  <c r="C1656"/>
  <c r="C1655"/>
  <c r="I1655" s="1"/>
  <c r="L1655" s="1"/>
  <c r="C1654"/>
  <c r="K1654" s="1"/>
  <c r="C1653"/>
  <c r="J1653" s="1"/>
  <c r="C1652"/>
  <c r="K1652" s="1"/>
  <c r="C1651"/>
  <c r="K1651" s="1"/>
  <c r="C1650"/>
  <c r="K1650" s="1"/>
  <c r="C1649"/>
  <c r="I1649" s="1"/>
  <c r="C1648"/>
  <c r="C1647"/>
  <c r="I1647" s="1"/>
  <c r="L1647" s="1"/>
  <c r="C1646"/>
  <c r="C1645"/>
  <c r="C1644"/>
  <c r="C1643"/>
  <c r="C1642"/>
  <c r="C1641"/>
  <c r="K1641" s="1"/>
  <c r="C1640"/>
  <c r="C1639"/>
  <c r="K1639" s="1"/>
  <c r="C1638"/>
  <c r="C1637"/>
  <c r="I1637" s="1"/>
  <c r="C1636"/>
  <c r="C1635"/>
  <c r="I1635" s="1"/>
  <c r="C1634"/>
  <c r="C1633"/>
  <c r="K1633" s="1"/>
  <c r="C1632"/>
  <c r="I1632" s="1"/>
  <c r="C1631"/>
  <c r="C1630"/>
  <c r="C1629"/>
  <c r="I1629" s="1"/>
  <c r="C1628"/>
  <c r="J1628" s="1"/>
  <c r="C1627"/>
  <c r="K1627" s="1"/>
  <c r="C1626"/>
  <c r="I1626" s="1"/>
  <c r="L1626" s="1"/>
  <c r="C1625"/>
  <c r="K1625" s="1"/>
  <c r="C1624"/>
  <c r="I1624" s="1"/>
  <c r="L1624" s="1"/>
  <c r="C1623"/>
  <c r="K1623" s="1"/>
  <c r="C1622"/>
  <c r="K1622" s="1"/>
  <c r="C1621"/>
  <c r="K1621" s="1"/>
  <c r="C1620"/>
  <c r="I1620" s="1"/>
  <c r="C1619"/>
  <c r="K1619" s="1"/>
  <c r="C1618"/>
  <c r="K1618" s="1"/>
  <c r="C1617"/>
  <c r="K1617" s="1"/>
  <c r="C1616"/>
  <c r="J1616" s="1"/>
  <c r="C1615"/>
  <c r="I1615" s="1"/>
  <c r="C1614"/>
  <c r="I1614" s="1"/>
  <c r="C1613"/>
  <c r="K1613" s="1"/>
  <c r="C1612"/>
  <c r="I1612" s="1"/>
  <c r="L1612" s="1"/>
  <c r="C1611"/>
  <c r="C1610"/>
  <c r="C1609"/>
  <c r="K1609" s="1"/>
  <c r="C1608"/>
  <c r="C1607"/>
  <c r="C1606"/>
  <c r="K1606" s="1"/>
  <c r="C1605"/>
  <c r="K1605" s="1"/>
  <c r="C1604"/>
  <c r="K1604" s="1"/>
  <c r="C1603"/>
  <c r="C1602"/>
  <c r="J1602" s="1"/>
  <c r="C1601"/>
  <c r="J1601" s="1"/>
  <c r="C1600"/>
  <c r="I1600" s="1"/>
  <c r="L1600" s="1"/>
  <c r="C1599"/>
  <c r="I1599" s="1"/>
  <c r="L1599" s="1"/>
  <c r="C1598"/>
  <c r="K1598" s="1"/>
  <c r="C1597"/>
  <c r="J1597" s="1"/>
  <c r="C1596"/>
  <c r="J1596" s="1"/>
  <c r="C1595"/>
  <c r="I1595" s="1"/>
  <c r="C1594"/>
  <c r="I1594" s="1"/>
  <c r="C1593"/>
  <c r="K1593" s="1"/>
  <c r="C1592"/>
  <c r="J1592" s="1"/>
  <c r="C1591"/>
  <c r="J1591" s="1"/>
  <c r="C1590"/>
  <c r="J1590" s="1"/>
  <c r="C1589"/>
  <c r="K1589" s="1"/>
  <c r="C1588"/>
  <c r="I1588" s="1"/>
  <c r="C1587"/>
  <c r="K1587" s="1"/>
  <c r="C1586"/>
  <c r="K1586" s="1"/>
  <c r="C1585"/>
  <c r="C1584"/>
  <c r="C1583"/>
  <c r="C1582"/>
  <c r="K1582" s="1"/>
  <c r="C1581"/>
  <c r="C1580"/>
  <c r="C1579"/>
  <c r="C1578"/>
  <c r="C1577"/>
  <c r="C1576"/>
  <c r="C1575"/>
  <c r="C1574"/>
  <c r="I1574" s="1"/>
  <c r="C1573"/>
  <c r="K1573" s="1"/>
  <c r="C1572"/>
  <c r="I1572" s="1"/>
  <c r="L1572" s="1"/>
  <c r="C1571"/>
  <c r="I1571" s="1"/>
  <c r="L1571" s="1"/>
  <c r="C1570"/>
  <c r="I1570" s="1"/>
  <c r="C1569"/>
  <c r="C1568"/>
  <c r="J1568" s="1"/>
  <c r="C1567"/>
  <c r="C1566"/>
  <c r="I1566" s="1"/>
  <c r="C1565"/>
  <c r="I1565" s="1"/>
  <c r="C1564"/>
  <c r="J1564" s="1"/>
  <c r="C1563"/>
  <c r="C1562"/>
  <c r="C1561"/>
  <c r="K1561" s="1"/>
  <c r="C1560"/>
  <c r="C1559"/>
  <c r="K1559" s="1"/>
  <c r="C1558"/>
  <c r="J1558" s="1"/>
  <c r="C1557"/>
  <c r="C1556"/>
  <c r="I1556" s="1"/>
  <c r="C1555"/>
  <c r="C1554"/>
  <c r="K1554" s="1"/>
  <c r="C1553"/>
  <c r="C1552"/>
  <c r="C1551"/>
  <c r="C1550"/>
  <c r="K1550" s="1"/>
  <c r="C1549"/>
  <c r="C1548"/>
  <c r="J1548" s="1"/>
  <c r="C1547"/>
  <c r="K1547" s="1"/>
  <c r="C1546"/>
  <c r="C1545"/>
  <c r="K1545" s="1"/>
  <c r="C1544"/>
  <c r="C1543"/>
  <c r="K1543" s="1"/>
  <c r="C1542"/>
  <c r="C1541"/>
  <c r="C1540"/>
  <c r="C1539"/>
  <c r="C1538"/>
  <c r="J1538" s="1"/>
  <c r="C1537"/>
  <c r="K1537" s="1"/>
  <c r="C1536"/>
  <c r="C1535"/>
  <c r="C1534"/>
  <c r="I1534" s="1"/>
  <c r="C1533"/>
  <c r="J1533" s="1"/>
  <c r="C1532"/>
  <c r="C1531"/>
  <c r="K1531" s="1"/>
  <c r="C1530"/>
  <c r="C1529"/>
  <c r="C1528"/>
  <c r="K1528" s="1"/>
  <c r="C1527"/>
  <c r="C1526"/>
  <c r="C1525"/>
  <c r="C1524"/>
  <c r="I1524" s="1"/>
  <c r="L1524" s="1"/>
  <c r="C1523"/>
  <c r="I1523" s="1"/>
  <c r="C1522"/>
  <c r="K1522" s="1"/>
  <c r="C1521"/>
  <c r="J1521" s="1"/>
  <c r="C1520"/>
  <c r="I1520" s="1"/>
  <c r="C1519"/>
  <c r="C1518"/>
  <c r="I1518" s="1"/>
  <c r="C1517"/>
  <c r="I1517" s="1"/>
  <c r="C1516"/>
  <c r="I1516" s="1"/>
  <c r="C1515"/>
  <c r="C1514"/>
  <c r="K1514" s="1"/>
  <c r="C1513"/>
  <c r="C1512"/>
  <c r="I1512" s="1"/>
  <c r="L1512" s="1"/>
  <c r="C1511"/>
  <c r="I1511" s="1"/>
  <c r="C1510"/>
  <c r="C1509"/>
  <c r="I1509" s="1"/>
  <c r="C1508"/>
  <c r="I1508" s="1"/>
  <c r="C1507"/>
  <c r="C1506"/>
  <c r="I1506" s="1"/>
  <c r="C1505"/>
  <c r="C1504"/>
  <c r="I1504" s="1"/>
  <c r="C1503"/>
  <c r="K1503" s="1"/>
  <c r="C1502"/>
  <c r="I1502" s="1"/>
  <c r="C1501"/>
  <c r="I1501" s="1"/>
  <c r="C1500"/>
  <c r="K1500" s="1"/>
  <c r="C1499"/>
  <c r="K1499" s="1"/>
  <c r="C1498"/>
  <c r="C1497"/>
  <c r="I1497" s="1"/>
  <c r="C1496"/>
  <c r="C1495"/>
  <c r="J1495" s="1"/>
  <c r="C1494"/>
  <c r="K1494" s="1"/>
  <c r="C1493"/>
  <c r="C1492"/>
  <c r="C1491"/>
  <c r="I1491" s="1"/>
  <c r="C1490"/>
  <c r="I1490" s="1"/>
  <c r="C1489"/>
  <c r="C1488"/>
  <c r="K1488" s="1"/>
  <c r="C1487"/>
  <c r="C1486"/>
  <c r="C1485"/>
  <c r="C1484"/>
  <c r="C1483"/>
  <c r="C1482"/>
  <c r="C1481"/>
  <c r="K1481" s="1"/>
  <c r="C1480"/>
  <c r="K1480" s="1"/>
  <c r="C1479"/>
  <c r="I1479" s="1"/>
  <c r="L1479" s="1"/>
  <c r="C1478"/>
  <c r="C1477"/>
  <c r="I1477" s="1"/>
  <c r="C1476"/>
  <c r="K1476" s="1"/>
  <c r="C1475"/>
  <c r="I1475" s="1"/>
  <c r="C1474"/>
  <c r="I1474" s="1"/>
  <c r="C1473"/>
  <c r="C1472"/>
  <c r="I1472" s="1"/>
  <c r="C1471"/>
  <c r="I1471" s="1"/>
  <c r="C1470"/>
  <c r="C1469"/>
  <c r="I1469" s="1"/>
  <c r="C1468"/>
  <c r="K1468" s="1"/>
  <c r="C1467"/>
  <c r="I1467" s="1"/>
  <c r="L1467" s="1"/>
  <c r="C1466"/>
  <c r="C1465"/>
  <c r="C1464"/>
  <c r="I1464" s="1"/>
  <c r="C1463"/>
  <c r="K1463" s="1"/>
  <c r="C1462"/>
  <c r="K1462" s="1"/>
  <c r="C1461"/>
  <c r="C1460"/>
  <c r="C1459"/>
  <c r="I1459" s="1"/>
  <c r="C1458"/>
  <c r="C1457"/>
  <c r="C1456"/>
  <c r="I1456" s="1"/>
  <c r="L1456" s="1"/>
  <c r="C1455"/>
  <c r="C1454"/>
  <c r="I1454" s="1"/>
  <c r="C1453"/>
  <c r="I1453" s="1"/>
  <c r="C1452"/>
  <c r="I1452" s="1"/>
  <c r="C1451"/>
  <c r="K1451" s="1"/>
  <c r="C1450"/>
  <c r="I1450" s="1"/>
  <c r="C1449"/>
  <c r="I1449" s="1"/>
  <c r="L1449" s="1"/>
  <c r="C1448"/>
  <c r="C1447"/>
  <c r="C1446"/>
  <c r="I1446" s="1"/>
  <c r="C1445"/>
  <c r="J1445" s="1"/>
  <c r="C1444"/>
  <c r="C1443"/>
  <c r="C1442"/>
  <c r="C1441"/>
  <c r="I1441" s="1"/>
  <c r="C1440"/>
  <c r="K1440" s="1"/>
  <c r="C1439"/>
  <c r="J1439" s="1"/>
  <c r="C1438"/>
  <c r="K1438" s="1"/>
  <c r="C1437"/>
  <c r="C1436"/>
  <c r="C1435"/>
  <c r="C1434"/>
  <c r="C1433"/>
  <c r="I1433" s="1"/>
  <c r="C1432"/>
  <c r="C1431"/>
  <c r="C1430"/>
  <c r="I1430" s="1"/>
  <c r="C1429"/>
  <c r="C1428"/>
  <c r="C1427"/>
  <c r="C1426"/>
  <c r="C1425"/>
  <c r="I1425" s="1"/>
  <c r="L1425" s="1"/>
  <c r="C1424"/>
  <c r="I1424" s="1"/>
  <c r="C1423"/>
  <c r="C1422"/>
  <c r="K1421"/>
  <c r="I1421"/>
  <c r="K1420"/>
  <c r="I1420"/>
  <c r="K1419"/>
  <c r="I1419"/>
  <c r="K1418"/>
  <c r="I1418"/>
  <c r="K1417"/>
  <c r="I1417"/>
  <c r="K1416"/>
  <c r="I1416"/>
  <c r="K1415"/>
  <c r="J1415"/>
  <c r="I1415"/>
  <c r="C1414"/>
  <c r="I1414" s="1"/>
  <c r="L1414" s="1"/>
  <c r="C1413"/>
  <c r="C1412"/>
  <c r="I1412" s="1"/>
  <c r="L1412" s="1"/>
  <c r="C1411"/>
  <c r="K1411" s="1"/>
  <c r="C1410"/>
  <c r="C1409"/>
  <c r="C1408"/>
  <c r="K1408" s="1"/>
  <c r="C1407"/>
  <c r="I1407" s="1"/>
  <c r="C1406"/>
  <c r="C1405"/>
  <c r="I1405" s="1"/>
  <c r="L1405" s="1"/>
  <c r="C1404"/>
  <c r="I1404" s="1"/>
  <c r="L1404" s="1"/>
  <c r="C1403"/>
  <c r="I1403" s="1"/>
  <c r="C1402"/>
  <c r="J1402" s="1"/>
  <c r="C1401"/>
  <c r="I1401" s="1"/>
  <c r="C1400"/>
  <c r="K1400" s="1"/>
  <c r="C1399"/>
  <c r="I1399" s="1"/>
  <c r="L1399" s="1"/>
  <c r="C1398"/>
  <c r="I1398" s="1"/>
  <c r="C1397"/>
  <c r="J1397" s="1"/>
  <c r="C1396"/>
  <c r="C1395"/>
  <c r="I1395" s="1"/>
  <c r="C1394"/>
  <c r="C1393"/>
  <c r="C1392"/>
  <c r="I1392" s="1"/>
  <c r="L1392" s="1"/>
  <c r="C1391"/>
  <c r="C1390"/>
  <c r="I1390" s="1"/>
  <c r="L1390" s="1"/>
  <c r="C1389"/>
  <c r="C1388"/>
  <c r="C1387"/>
  <c r="I1387" s="1"/>
  <c r="L1387" s="1"/>
  <c r="C1386"/>
  <c r="K1386" s="1"/>
  <c r="C1385"/>
  <c r="C1384"/>
  <c r="J1384" s="1"/>
  <c r="C1383"/>
  <c r="C1382"/>
  <c r="I1382" s="1"/>
  <c r="C1381"/>
  <c r="I1381" s="1"/>
  <c r="L1381" s="1"/>
  <c r="C1380"/>
  <c r="K1380" s="1"/>
  <c r="C1379"/>
  <c r="K1379" s="1"/>
  <c r="C1378"/>
  <c r="I1378" s="1"/>
  <c r="C1377"/>
  <c r="K1377" s="1"/>
  <c r="C1376"/>
  <c r="K1376" s="1"/>
  <c r="C1375"/>
  <c r="I1375" s="1"/>
  <c r="L1375" s="1"/>
  <c r="C1374"/>
  <c r="C1373"/>
  <c r="C1372"/>
  <c r="K1372" s="1"/>
  <c r="C1371"/>
  <c r="I1371" s="1"/>
  <c r="L1371" s="1"/>
  <c r="C1370"/>
  <c r="I1370" s="1"/>
  <c r="L1370" s="1"/>
  <c r="C1369"/>
  <c r="C1368"/>
  <c r="I1368" s="1"/>
  <c r="L1368" s="1"/>
  <c r="C1367"/>
  <c r="J1367" s="1"/>
  <c r="C1366"/>
  <c r="K1366" s="1"/>
  <c r="C1365"/>
  <c r="I1365" s="1"/>
  <c r="L1365" s="1"/>
  <c r="C1364"/>
  <c r="C1363"/>
  <c r="K1363" s="1"/>
  <c r="C1362"/>
  <c r="I1362" s="1"/>
  <c r="L1362" s="1"/>
  <c r="C1361"/>
  <c r="J1361" s="1"/>
  <c r="C1360"/>
  <c r="I1360" s="1"/>
  <c r="C1359"/>
  <c r="K1359" s="1"/>
  <c r="C1358"/>
  <c r="I1358" s="1"/>
  <c r="C1357"/>
  <c r="K1357" s="1"/>
  <c r="C1356"/>
  <c r="I1356" s="1"/>
  <c r="C1355"/>
  <c r="J1355" s="1"/>
  <c r="C1354"/>
  <c r="K1354" s="1"/>
  <c r="C1353"/>
  <c r="C1352"/>
  <c r="C1351"/>
  <c r="K1351" s="1"/>
  <c r="C1350"/>
  <c r="K1350" s="1"/>
  <c r="C1349"/>
  <c r="C1348"/>
  <c r="C1347"/>
  <c r="I1347" s="1"/>
  <c r="C1346"/>
  <c r="C1345"/>
  <c r="K1345" s="1"/>
  <c r="C1344"/>
  <c r="I1344" s="1"/>
  <c r="C1343"/>
  <c r="C1342"/>
  <c r="C1341"/>
  <c r="C1340"/>
  <c r="C1339"/>
  <c r="C1338"/>
  <c r="I1338" s="1"/>
  <c r="C1337"/>
  <c r="I1337" s="1"/>
  <c r="C1336"/>
  <c r="I1336" s="1"/>
  <c r="C1335"/>
  <c r="C1334"/>
  <c r="C1333"/>
  <c r="K1333" s="1"/>
  <c r="C1332"/>
  <c r="K1332" s="1"/>
  <c r="C1331"/>
  <c r="K1331" s="1"/>
  <c r="C1330"/>
  <c r="K1330" s="1"/>
  <c r="C1329"/>
  <c r="K1329" s="1"/>
  <c r="C1328"/>
  <c r="K1328" s="1"/>
  <c r="C1327"/>
  <c r="C1326"/>
  <c r="I1326" s="1"/>
  <c r="C1325"/>
  <c r="I1325" s="1"/>
  <c r="L1325" s="1"/>
  <c r="C1324"/>
  <c r="K1324" s="1"/>
  <c r="C1323"/>
  <c r="I1323" s="1"/>
  <c r="C1322"/>
  <c r="I1322" s="1"/>
  <c r="C1321"/>
  <c r="C1320"/>
  <c r="K1320" s="1"/>
  <c r="C1319"/>
  <c r="K1319" s="1"/>
  <c r="C1318"/>
  <c r="C1317"/>
  <c r="K1317" s="1"/>
  <c r="C1316"/>
  <c r="C1315"/>
  <c r="I1315" s="1"/>
  <c r="C1314"/>
  <c r="I1314" s="1"/>
  <c r="C1313"/>
  <c r="I1313" s="1"/>
  <c r="L1313" s="1"/>
  <c r="C1312"/>
  <c r="C1311"/>
  <c r="I1311" s="1"/>
  <c r="C1310"/>
  <c r="C1309"/>
  <c r="K1309" s="1"/>
  <c r="C1308"/>
  <c r="C1307"/>
  <c r="K1307" s="1"/>
  <c r="C1306"/>
  <c r="C1305"/>
  <c r="C1304"/>
  <c r="I1304" s="1"/>
  <c r="C1303"/>
  <c r="I1303" s="1"/>
  <c r="C1302"/>
  <c r="I1302" s="1"/>
  <c r="C1301"/>
  <c r="C1300"/>
  <c r="I1300" s="1"/>
  <c r="C1299"/>
  <c r="I1299" s="1"/>
  <c r="C1298"/>
  <c r="I1298" s="1"/>
  <c r="L1298" s="1"/>
  <c r="C1297"/>
  <c r="I1297" s="1"/>
  <c r="C1296"/>
  <c r="J1296" s="1"/>
  <c r="C1295"/>
  <c r="I1295" s="1"/>
  <c r="C1294"/>
  <c r="C1293"/>
  <c r="K1293" s="1"/>
  <c r="C1292"/>
  <c r="C1291"/>
  <c r="J1291" s="1"/>
  <c r="C1290"/>
  <c r="K1290" s="1"/>
  <c r="C1289"/>
  <c r="K1289" s="1"/>
  <c r="C1288"/>
  <c r="K1288" s="1"/>
  <c r="C1287"/>
  <c r="C1286"/>
  <c r="I1286" s="1"/>
  <c r="C1285"/>
  <c r="K1285" s="1"/>
  <c r="C1284"/>
  <c r="C1283"/>
  <c r="C1282"/>
  <c r="I1282" s="1"/>
  <c r="C1281"/>
  <c r="C1280"/>
  <c r="I1280" s="1"/>
  <c r="C1279"/>
  <c r="C1278"/>
  <c r="I1278" s="1"/>
  <c r="C1277"/>
  <c r="I1277" s="1"/>
  <c r="C1276"/>
  <c r="I1276" s="1"/>
  <c r="C1275"/>
  <c r="I1275" s="1"/>
  <c r="C1274"/>
  <c r="I1274" s="1"/>
  <c r="C1273"/>
  <c r="I1273" s="1"/>
  <c r="C1272"/>
  <c r="I1272" s="1"/>
  <c r="C1271"/>
  <c r="J1271" s="1"/>
  <c r="C1270"/>
  <c r="C1269"/>
  <c r="C1268"/>
  <c r="I1268" s="1"/>
  <c r="L1268" s="1"/>
  <c r="C1267"/>
  <c r="I1267" s="1"/>
  <c r="L1267" s="1"/>
  <c r="C1266"/>
  <c r="I1266" s="1"/>
  <c r="L1266" s="1"/>
  <c r="C1265"/>
  <c r="I1265" s="1"/>
  <c r="C1264"/>
  <c r="I1264" s="1"/>
  <c r="C1263"/>
  <c r="I1263" s="1"/>
  <c r="C1262"/>
  <c r="I1262" s="1"/>
  <c r="C1261"/>
  <c r="J1261" s="1"/>
  <c r="C1260"/>
  <c r="K1260" s="1"/>
  <c r="C1259"/>
  <c r="K1259" s="1"/>
  <c r="C1258"/>
  <c r="K1258" s="1"/>
  <c r="C1257"/>
  <c r="J1257" s="1"/>
  <c r="C1256"/>
  <c r="J1256" s="1"/>
  <c r="C1255"/>
  <c r="I1255" s="1"/>
  <c r="C1254"/>
  <c r="I1254" s="1"/>
  <c r="C1253"/>
  <c r="C1252"/>
  <c r="I1252" s="1"/>
  <c r="C1251"/>
  <c r="C1250"/>
  <c r="I1250" s="1"/>
  <c r="C1249"/>
  <c r="J1249" s="1"/>
  <c r="C1248"/>
  <c r="K1248" s="1"/>
  <c r="C1247"/>
  <c r="I1247" s="1"/>
  <c r="L1247" s="1"/>
  <c r="C1246"/>
  <c r="I1246" s="1"/>
  <c r="C1245"/>
  <c r="I1245" s="1"/>
  <c r="C1244"/>
  <c r="I1244" s="1"/>
  <c r="C1243"/>
  <c r="J1243" s="1"/>
  <c r="C1242"/>
  <c r="C1241"/>
  <c r="C1240"/>
  <c r="C1239"/>
  <c r="I1239" s="1"/>
  <c r="C1238"/>
  <c r="C1237"/>
  <c r="I1237" s="1"/>
  <c r="L1237" s="1"/>
  <c r="C1236"/>
  <c r="I1236" s="1"/>
  <c r="C1235"/>
  <c r="I1235" s="1"/>
  <c r="C1234"/>
  <c r="I1234" s="1"/>
  <c r="L1234" s="1"/>
  <c r="C1233"/>
  <c r="I1233" s="1"/>
  <c r="C1232"/>
  <c r="C1231"/>
  <c r="I1231" s="1"/>
  <c r="L1231" s="1"/>
  <c r="C1230"/>
  <c r="J1230" s="1"/>
  <c r="C1229"/>
  <c r="J1229" s="1"/>
  <c r="C1228"/>
  <c r="I1228" s="1"/>
  <c r="C1227"/>
  <c r="I1227" s="1"/>
  <c r="C1226"/>
  <c r="I1226" s="1"/>
  <c r="L1226" s="1"/>
  <c r="C1225"/>
  <c r="I1225" s="1"/>
  <c r="L1225" s="1"/>
  <c r="C1224"/>
  <c r="C1223"/>
  <c r="J1223" s="1"/>
  <c r="C1222"/>
  <c r="C1221"/>
  <c r="I1221" s="1"/>
  <c r="C1220"/>
  <c r="I1220" s="1"/>
  <c r="C1219"/>
  <c r="I1219" s="1"/>
  <c r="C1218"/>
  <c r="I1218" s="1"/>
  <c r="C1217"/>
  <c r="I1217" s="1"/>
  <c r="L1217" s="1"/>
  <c r="C1216"/>
  <c r="I1216" s="1"/>
  <c r="J1215"/>
  <c r="I1215"/>
  <c r="K1214"/>
  <c r="J1214"/>
  <c r="I1214"/>
  <c r="K1213"/>
  <c r="J1213"/>
  <c r="I1213"/>
  <c r="K1212"/>
  <c r="J1212"/>
  <c r="I1212"/>
  <c r="C2124"/>
  <c r="I2124" s="1"/>
  <c r="L2124" s="1"/>
  <c r="C2123"/>
  <c r="K2123" s="1"/>
  <c r="C2122"/>
  <c r="K2122" s="1"/>
  <c r="C2121"/>
  <c r="I2121" s="1"/>
  <c r="L2121" s="1"/>
  <c r="C2120"/>
  <c r="J2120" s="1"/>
  <c r="C2119"/>
  <c r="C2118"/>
  <c r="I2118" s="1"/>
  <c r="L2118" s="1"/>
  <c r="C2117"/>
  <c r="I2117" s="1"/>
  <c r="L2117" s="1"/>
  <c r="C2116"/>
  <c r="C2115"/>
  <c r="I2115" s="1"/>
  <c r="L2115" s="1"/>
  <c r="C2114"/>
  <c r="I2114" s="1"/>
  <c r="L2114" s="1"/>
  <c r="C2113"/>
  <c r="I2113" s="1"/>
  <c r="L2113" s="1"/>
  <c r="C2112"/>
  <c r="I2112" s="1"/>
  <c r="L2112" s="1"/>
  <c r="C2111"/>
  <c r="I2111" s="1"/>
  <c r="C2110"/>
  <c r="I2110" s="1"/>
  <c r="L2110" s="1"/>
  <c r="C2109"/>
  <c r="K2109" s="1"/>
  <c r="C2108"/>
  <c r="I2108" s="1"/>
  <c r="L2108" s="1"/>
  <c r="C2107"/>
  <c r="K2107" s="1"/>
  <c r="C2106"/>
  <c r="I2106" s="1"/>
  <c r="C2105"/>
  <c r="I2105" s="1"/>
  <c r="C2104"/>
  <c r="I2104" s="1"/>
  <c r="C2103"/>
  <c r="I2103" s="1"/>
  <c r="L2103" s="1"/>
  <c r="C2102"/>
  <c r="K2102" s="1"/>
  <c r="C2101"/>
  <c r="I2101" s="1"/>
  <c r="C2100"/>
  <c r="I2100" s="1"/>
  <c r="L2100" s="1"/>
  <c r="C2099"/>
  <c r="K2099" s="1"/>
  <c r="C2098"/>
  <c r="C2097"/>
  <c r="I2097" s="1"/>
  <c r="C2096"/>
  <c r="J2096" s="1"/>
  <c r="C2095"/>
  <c r="C2094"/>
  <c r="C2093"/>
  <c r="K2093" s="1"/>
  <c r="C2092"/>
  <c r="I2092" s="1"/>
  <c r="C2091"/>
  <c r="I2091" s="1"/>
  <c r="C2090"/>
  <c r="J2090" s="1"/>
  <c r="C2089"/>
  <c r="I2089" s="1"/>
  <c r="L2089" s="1"/>
  <c r="C2088"/>
  <c r="J2088" s="1"/>
  <c r="C2087"/>
  <c r="K2087" s="1"/>
  <c r="C2086"/>
  <c r="I2086" s="1"/>
  <c r="C2085"/>
  <c r="I2085" s="1"/>
  <c r="L2085" s="1"/>
  <c r="C2084"/>
  <c r="C2083"/>
  <c r="C2082"/>
  <c r="I2082" s="1"/>
  <c r="C2081"/>
  <c r="I2081" s="1"/>
  <c r="C2080"/>
  <c r="I2080" s="1"/>
  <c r="C2079"/>
  <c r="I2079" s="1"/>
  <c r="L2079" s="1"/>
  <c r="C2078"/>
  <c r="I2078" s="1"/>
  <c r="L2078" s="1"/>
  <c r="C2077"/>
  <c r="J2077" s="1"/>
  <c r="C2076"/>
  <c r="C2075"/>
  <c r="C2074"/>
  <c r="C2073"/>
  <c r="C2072"/>
  <c r="C2071"/>
  <c r="I2071" s="1"/>
  <c r="C2070"/>
  <c r="J2070" s="1"/>
  <c r="C2069"/>
  <c r="K2069" s="1"/>
  <c r="C2068"/>
  <c r="I2068" s="1"/>
  <c r="C2067"/>
  <c r="I2067" s="1"/>
  <c r="L2067" s="1"/>
  <c r="C2066"/>
  <c r="C2065"/>
  <c r="J2065" s="1"/>
  <c r="C2064"/>
  <c r="I2064" s="1"/>
  <c r="C2063"/>
  <c r="I2063" s="1"/>
  <c r="C2062"/>
  <c r="I2062" s="1"/>
  <c r="C2061"/>
  <c r="I2061" s="1"/>
  <c r="L2061" s="1"/>
  <c r="C2060"/>
  <c r="I2060" s="1"/>
  <c r="L2060" s="1"/>
  <c r="C2059"/>
  <c r="C2058"/>
  <c r="K2058" s="1"/>
  <c r="C2057"/>
  <c r="I2057" s="1"/>
  <c r="C2056"/>
  <c r="C2055"/>
  <c r="C2054"/>
  <c r="I2054" s="1"/>
  <c r="C2053"/>
  <c r="C2052"/>
  <c r="K2052" s="1"/>
  <c r="C2051"/>
  <c r="C2050"/>
  <c r="K2050" s="1"/>
  <c r="C2049"/>
  <c r="C2048"/>
  <c r="I2048" s="1"/>
  <c r="L2048" s="1"/>
  <c r="C2047"/>
  <c r="K2047" s="1"/>
  <c r="C2046"/>
  <c r="K2046" s="1"/>
  <c r="C2045"/>
  <c r="I2045" s="1"/>
  <c r="L2045" s="1"/>
  <c r="C2044"/>
  <c r="J2044" s="1"/>
  <c r="C2043"/>
  <c r="I2043" s="1"/>
  <c r="L2043" s="1"/>
  <c r="C2042"/>
  <c r="I2042" s="1"/>
  <c r="L2042" s="1"/>
  <c r="C2041"/>
  <c r="I2041" s="1"/>
  <c r="C2040"/>
  <c r="K2040" s="1"/>
  <c r="C2039"/>
  <c r="I2039" s="1"/>
  <c r="C2038"/>
  <c r="I2038" s="1"/>
  <c r="C2037"/>
  <c r="J2037" s="1"/>
  <c r="C2036"/>
  <c r="I2036" s="1"/>
  <c r="L2036" s="1"/>
  <c r="C2035"/>
  <c r="I2035" s="1"/>
  <c r="L2035" s="1"/>
  <c r="C2034"/>
  <c r="I2034" s="1"/>
  <c r="L2034" s="1"/>
  <c r="C2033"/>
  <c r="I2033" s="1"/>
  <c r="C2032"/>
  <c r="C2031"/>
  <c r="I2031" s="1"/>
  <c r="C2030"/>
  <c r="I2030" s="1"/>
  <c r="C2029"/>
  <c r="K2029" s="1"/>
  <c r="C2028"/>
  <c r="I2028" s="1"/>
  <c r="L2028" s="1"/>
  <c r="C2027"/>
  <c r="I2027" s="1"/>
  <c r="L2027" s="1"/>
  <c r="C2026"/>
  <c r="C2025"/>
  <c r="K2025" s="1"/>
  <c r="C2024"/>
  <c r="I2024" s="1"/>
  <c r="L2024" s="1"/>
  <c r="C2023"/>
  <c r="I2023" s="1"/>
  <c r="L2023" s="1"/>
  <c r="C2022"/>
  <c r="I2022" s="1"/>
  <c r="C2021"/>
  <c r="I2021" s="1"/>
  <c r="L2021" s="1"/>
  <c r="C2020"/>
  <c r="C2019"/>
  <c r="I2019" s="1"/>
  <c r="C2018"/>
  <c r="J2018" s="1"/>
  <c r="K2004"/>
  <c r="I2004"/>
  <c r="C1993"/>
  <c r="I1993" s="1"/>
  <c r="C1992"/>
  <c r="I1992" s="1"/>
  <c r="L1992" s="1"/>
  <c r="C1991"/>
  <c r="C1990"/>
  <c r="I1990" s="1"/>
  <c r="C1989"/>
  <c r="J1989" s="1"/>
  <c r="C1988"/>
  <c r="K1988" s="1"/>
  <c r="C1987"/>
  <c r="K1987" s="1"/>
  <c r="C1986"/>
  <c r="K1986" s="1"/>
  <c r="C1985"/>
  <c r="K1985" s="1"/>
  <c r="C1984"/>
  <c r="K1984" s="1"/>
  <c r="C1983"/>
  <c r="C1982"/>
  <c r="I1982" s="1"/>
  <c r="C1981"/>
  <c r="C1980"/>
  <c r="K1980" s="1"/>
  <c r="C1979"/>
  <c r="C1978"/>
  <c r="C1977"/>
  <c r="I1977" s="1"/>
  <c r="C1976"/>
  <c r="J1976" s="1"/>
  <c r="C1975"/>
  <c r="C1974"/>
  <c r="K1974" s="1"/>
  <c r="C1973"/>
  <c r="K1973" s="1"/>
  <c r="C1972"/>
  <c r="K1972" s="1"/>
  <c r="C1971"/>
  <c r="I1971" s="1"/>
  <c r="C1970"/>
  <c r="I1970" s="1"/>
  <c r="L1970" s="1"/>
  <c r="C1969"/>
  <c r="K1969" s="1"/>
  <c r="C1968"/>
  <c r="C1967"/>
  <c r="I1967" s="1"/>
  <c r="C1966"/>
  <c r="I1966" s="1"/>
  <c r="C1965"/>
  <c r="C1964"/>
  <c r="C1963"/>
  <c r="I1963" s="1"/>
  <c r="L1963" s="1"/>
  <c r="C1962"/>
  <c r="C1961"/>
  <c r="I1961" s="1"/>
  <c r="C1960"/>
  <c r="C1959"/>
  <c r="I1959" s="1"/>
  <c r="C1958"/>
  <c r="J1958" s="1"/>
  <c r="C1957"/>
  <c r="C1956"/>
  <c r="K1956" s="1"/>
  <c r="C1955"/>
  <c r="I1955" s="1"/>
  <c r="C1954"/>
  <c r="C1953"/>
  <c r="I1953" s="1"/>
  <c r="C1952"/>
  <c r="I1952" s="1"/>
  <c r="C1951"/>
  <c r="I1951" s="1"/>
  <c r="L1951" s="1"/>
  <c r="C1950"/>
  <c r="J1950" s="1"/>
  <c r="C1949"/>
  <c r="I1949" s="1"/>
  <c r="C1948"/>
  <c r="C1947"/>
  <c r="K1947" s="1"/>
  <c r="C1946"/>
  <c r="K1946" s="1"/>
  <c r="C1945"/>
  <c r="K1945" s="1"/>
  <c r="C1944"/>
  <c r="I1944" s="1"/>
  <c r="L1944" s="1"/>
  <c r="C1943"/>
  <c r="K1943" s="1"/>
  <c r="C1942"/>
  <c r="C1941"/>
  <c r="C1940"/>
  <c r="I1940" s="1"/>
  <c r="L1940" s="1"/>
  <c r="C1939"/>
  <c r="I1939" s="1"/>
  <c r="C1938"/>
  <c r="I1938" s="1"/>
  <c r="C1937"/>
  <c r="J1937" s="1"/>
  <c r="C1936"/>
  <c r="I1936" s="1"/>
  <c r="C1935"/>
  <c r="I1935" s="1"/>
  <c r="L1935" s="1"/>
  <c r="C1934"/>
  <c r="K1934" s="1"/>
  <c r="C1933"/>
  <c r="K1933" s="1"/>
  <c r="C1932"/>
  <c r="K1932" s="1"/>
  <c r="C1931"/>
  <c r="I1931" s="1"/>
  <c r="C1930"/>
  <c r="I1930" s="1"/>
  <c r="L1930" s="1"/>
  <c r="C1929"/>
  <c r="C1928"/>
  <c r="K1928" s="1"/>
  <c r="C1927"/>
  <c r="I1927" s="1"/>
  <c r="L1927" s="1"/>
  <c r="C1926"/>
  <c r="K1926" s="1"/>
  <c r="C1925"/>
  <c r="C1924"/>
  <c r="I1924" s="1"/>
  <c r="C1923"/>
  <c r="I1923" s="1"/>
  <c r="C1922"/>
  <c r="C1921"/>
  <c r="K1921" s="1"/>
  <c r="C1920"/>
  <c r="I1920" s="1"/>
  <c r="L1920" s="1"/>
  <c r="C1919"/>
  <c r="I1919" s="1"/>
  <c r="C1918"/>
  <c r="J1918" s="1"/>
  <c r="C1917"/>
  <c r="K1917" s="1"/>
  <c r="C1916"/>
  <c r="I1916" s="1"/>
  <c r="C1915"/>
  <c r="I1915" s="1"/>
  <c r="L1915" s="1"/>
  <c r="C1914"/>
  <c r="I1914" s="1"/>
  <c r="L1914" s="1"/>
  <c r="C1913"/>
  <c r="I1913" s="1"/>
  <c r="L1913" s="1"/>
  <c r="C1912"/>
  <c r="I1912" s="1"/>
  <c r="L1912" s="1"/>
  <c r="C1911"/>
  <c r="I1911" s="1"/>
  <c r="L1911" s="1"/>
  <c r="C1910"/>
  <c r="I1910" s="1"/>
  <c r="L1910" s="1"/>
  <c r="C1909"/>
  <c r="K1909" s="1"/>
  <c r="C1908"/>
  <c r="J1908" s="1"/>
  <c r="C1907"/>
  <c r="K1907" s="1"/>
  <c r="C1906"/>
  <c r="J1906" s="1"/>
  <c r="C1905"/>
  <c r="I1905" s="1"/>
  <c r="C1904"/>
  <c r="I1904" s="1"/>
  <c r="C1903"/>
  <c r="I1903" s="1"/>
  <c r="C1902"/>
  <c r="I1902" s="1"/>
  <c r="C1901"/>
  <c r="I1901" s="1"/>
  <c r="C1900"/>
  <c r="I1900" s="1"/>
  <c r="C1899"/>
  <c r="C1898"/>
  <c r="C1897"/>
  <c r="I1897" s="1"/>
  <c r="K1896"/>
  <c r="I1896"/>
  <c r="K1895"/>
  <c r="I1895"/>
  <c r="J1894"/>
  <c r="I1894"/>
  <c r="C1893"/>
  <c r="I1893" s="1"/>
  <c r="C1892"/>
  <c r="I1892" s="1"/>
  <c r="C1891"/>
  <c r="I1891" s="1"/>
  <c r="C1890"/>
  <c r="I1890" s="1"/>
  <c r="C1889"/>
  <c r="I1889" s="1"/>
  <c r="C1888"/>
  <c r="I1888" s="1"/>
  <c r="C1887"/>
  <c r="I1887" s="1"/>
  <c r="C1886"/>
  <c r="I1886" s="1"/>
  <c r="C1885"/>
  <c r="I1885" s="1"/>
  <c r="C1884"/>
  <c r="I1884" s="1"/>
  <c r="C1883"/>
  <c r="I1883" s="1"/>
  <c r="C1882"/>
  <c r="I1882" s="1"/>
  <c r="C1881"/>
  <c r="I1881" s="1"/>
  <c r="L1881" s="1"/>
  <c r="C1880"/>
  <c r="C1879"/>
  <c r="I1879" s="1"/>
  <c r="C1878"/>
  <c r="J1878" s="1"/>
  <c r="C1877"/>
  <c r="K1877" s="1"/>
  <c r="C1876"/>
  <c r="J1876" s="1"/>
  <c r="C1875"/>
  <c r="K1875" s="1"/>
  <c r="C1874"/>
  <c r="I1874" s="1"/>
  <c r="L1874" s="1"/>
  <c r="C1873"/>
  <c r="K1873" s="1"/>
  <c r="C1872"/>
  <c r="I1872" s="1"/>
  <c r="C1871"/>
  <c r="I1871" s="1"/>
  <c r="C1870"/>
  <c r="J1870" s="1"/>
  <c r="C1869"/>
  <c r="K1869" s="1"/>
  <c r="C1868"/>
  <c r="I1868" s="1"/>
  <c r="C1867"/>
  <c r="K1867" s="1"/>
  <c r="C1866"/>
  <c r="I1866" s="1"/>
  <c r="C1865"/>
  <c r="I1865" s="1"/>
  <c r="C1864"/>
  <c r="I1864" s="1"/>
  <c r="L1864" s="1"/>
  <c r="C1863"/>
  <c r="I1863" s="1"/>
  <c r="C1862"/>
  <c r="I1862" s="1"/>
  <c r="C1861"/>
  <c r="I1861" s="1"/>
  <c r="C1860"/>
  <c r="K1860" s="1"/>
  <c r="C1859"/>
  <c r="J1859" s="1"/>
  <c r="C1858"/>
  <c r="C1857"/>
  <c r="K1857" s="1"/>
  <c r="C1856"/>
  <c r="K1856" s="1"/>
  <c r="C1855"/>
  <c r="I1855" s="1"/>
  <c r="L1855" s="1"/>
  <c r="C1854"/>
  <c r="I1854" s="1"/>
  <c r="C1853"/>
  <c r="K1853" s="1"/>
  <c r="C1852"/>
  <c r="I1852" s="1"/>
  <c r="C1851"/>
  <c r="I1851" s="1"/>
  <c r="C1850"/>
  <c r="I1850" s="1"/>
  <c r="C1849"/>
  <c r="I1849" s="1"/>
  <c r="C1848"/>
  <c r="I1848" s="1"/>
  <c r="C1847"/>
  <c r="I1847" s="1"/>
  <c r="C1846"/>
  <c r="I1846" s="1"/>
  <c r="C1845"/>
  <c r="I1845" s="1"/>
  <c r="L1845" s="1"/>
  <c r="C1844"/>
  <c r="K1844" s="1"/>
  <c r="C1843"/>
  <c r="I1843" s="1"/>
  <c r="C1842"/>
  <c r="J1842" s="1"/>
  <c r="C1841"/>
  <c r="K1841" s="1"/>
  <c r="C1840"/>
  <c r="I1840" s="1"/>
  <c r="L1840" s="1"/>
  <c r="C1839"/>
  <c r="K1839" s="1"/>
  <c r="C1838"/>
  <c r="J1838" s="1"/>
  <c r="C1837"/>
  <c r="K1837" s="1"/>
  <c r="C1836"/>
  <c r="J1836" s="1"/>
  <c r="C1835"/>
  <c r="I1835" s="1"/>
  <c r="C1834"/>
  <c r="C2131"/>
  <c r="C2130"/>
  <c r="J2130" s="1"/>
  <c r="C2129"/>
  <c r="C2128"/>
  <c r="I2128" s="1"/>
  <c r="C2127"/>
  <c r="J2127" s="1"/>
  <c r="C2126"/>
  <c r="C2125"/>
  <c r="C2257"/>
  <c r="I2257" s="1"/>
  <c r="C2256"/>
  <c r="I2256" s="1"/>
  <c r="C2255"/>
  <c r="I2255" s="1"/>
  <c r="C2254"/>
  <c r="I2254" s="1"/>
  <c r="L2254" s="1"/>
  <c r="C2253"/>
  <c r="J2253" s="1"/>
  <c r="C2252"/>
  <c r="I2252" s="1"/>
  <c r="C2251"/>
  <c r="I2251" s="1"/>
  <c r="C2250"/>
  <c r="I2250" s="1"/>
  <c r="C2249"/>
  <c r="I2249" s="1"/>
  <c r="L2249" s="1"/>
  <c r="C2248"/>
  <c r="I2248" s="1"/>
  <c r="L2248" s="1"/>
  <c r="C2247"/>
  <c r="C2246"/>
  <c r="K2246" s="1"/>
  <c r="C2245"/>
  <c r="C2244"/>
  <c r="C2243"/>
  <c r="I2243" s="1"/>
  <c r="C2242"/>
  <c r="C2241"/>
  <c r="C2240"/>
  <c r="I2240" s="1"/>
  <c r="L2240" s="1"/>
  <c r="C2239"/>
  <c r="I2239" s="1"/>
  <c r="L2239" s="1"/>
  <c r="C2238"/>
  <c r="I2238" s="1"/>
  <c r="C2237"/>
  <c r="C2236"/>
  <c r="C2235"/>
  <c r="K2235" s="1"/>
  <c r="C2234"/>
  <c r="C2233"/>
  <c r="C2232"/>
  <c r="I2232" s="1"/>
  <c r="C2231"/>
  <c r="J2231" s="1"/>
  <c r="C2230"/>
  <c r="K2230" s="1"/>
  <c r="C2229"/>
  <c r="J2229" s="1"/>
  <c r="C2228"/>
  <c r="K2228" s="1"/>
  <c r="C2227"/>
  <c r="J2227" s="1"/>
  <c r="C2226"/>
  <c r="I2226" s="1"/>
  <c r="C2225"/>
  <c r="J2225" s="1"/>
  <c r="C2224"/>
  <c r="K2224" s="1"/>
  <c r="C2223"/>
  <c r="C2222"/>
  <c r="J2222" s="1"/>
  <c r="C2221"/>
  <c r="C2220"/>
  <c r="C2219"/>
  <c r="K2219" s="1"/>
  <c r="C2218"/>
  <c r="C2217"/>
  <c r="C2216"/>
  <c r="I2216" s="1"/>
  <c r="C2215"/>
  <c r="J2215" s="1"/>
  <c r="C2214"/>
  <c r="C2213"/>
  <c r="C2212"/>
  <c r="C2211"/>
  <c r="I2211" s="1"/>
  <c r="C2210"/>
  <c r="C2209"/>
  <c r="I2209" s="1"/>
  <c r="L2209" s="1"/>
  <c r="C2208"/>
  <c r="K2208" s="1"/>
  <c r="C2207"/>
  <c r="C2206"/>
  <c r="C2205"/>
  <c r="I2205" s="1"/>
  <c r="L2205" s="1"/>
  <c r="C2204"/>
  <c r="K2204" s="1"/>
  <c r="C2203"/>
  <c r="J2203" s="1"/>
  <c r="C2202"/>
  <c r="C2201"/>
  <c r="K2201" s="1"/>
  <c r="C2200"/>
  <c r="C2199"/>
  <c r="C2198"/>
  <c r="I2198" s="1"/>
  <c r="C2197"/>
  <c r="J2197" s="1"/>
  <c r="C2196"/>
  <c r="K2196" s="1"/>
  <c r="C2195"/>
  <c r="C2194"/>
  <c r="C2193"/>
  <c r="I2193" s="1"/>
  <c r="C2192"/>
  <c r="C2191"/>
  <c r="I2191" s="1"/>
  <c r="C2190"/>
  <c r="I2190" s="1"/>
  <c r="C2189"/>
  <c r="I2189" s="1"/>
  <c r="C2188"/>
  <c r="C2187"/>
  <c r="C2186"/>
  <c r="C2185"/>
  <c r="I2185" s="1"/>
  <c r="L2185" s="1"/>
  <c r="C2184"/>
  <c r="I2184" s="1"/>
  <c r="L2184" s="1"/>
  <c r="C2183"/>
  <c r="I2183" s="1"/>
  <c r="C2182"/>
  <c r="I2182" s="1"/>
  <c r="C2181"/>
  <c r="I2181" s="1"/>
  <c r="C2180"/>
  <c r="I2180" s="1"/>
  <c r="C2179"/>
  <c r="J2179" s="1"/>
  <c r="C2178"/>
  <c r="C2177"/>
  <c r="I2177" s="1"/>
  <c r="C2176"/>
  <c r="I2176" s="1"/>
  <c r="L2176" s="1"/>
  <c r="C2175"/>
  <c r="I2175" s="1"/>
  <c r="C2174"/>
  <c r="I2174" s="1"/>
  <c r="L2174" s="1"/>
  <c r="C2173"/>
  <c r="J2173" s="1"/>
  <c r="C2172"/>
  <c r="C2171"/>
  <c r="C2170"/>
  <c r="I2170" s="1"/>
  <c r="L2170" s="1"/>
  <c r="C2169"/>
  <c r="C2168"/>
  <c r="I2168" s="1"/>
  <c r="C2167"/>
  <c r="C2166"/>
  <c r="I2166" s="1"/>
  <c r="C2165"/>
  <c r="I2165" s="1"/>
  <c r="C2164"/>
  <c r="I2164" s="1"/>
  <c r="C2163"/>
  <c r="I2163" s="1"/>
  <c r="C2162"/>
  <c r="I2162" s="1"/>
  <c r="C2161"/>
  <c r="I2161" s="1"/>
  <c r="L2161" s="1"/>
  <c r="C2160"/>
  <c r="I2160" s="1"/>
  <c r="L2160" s="1"/>
  <c r="C2159"/>
  <c r="I2159" s="1"/>
  <c r="L2159" s="1"/>
  <c r="C2158"/>
  <c r="I2158" s="1"/>
  <c r="L2158" s="1"/>
  <c r="C2157"/>
  <c r="J2157" s="1"/>
  <c r="C2156"/>
  <c r="C2155"/>
  <c r="I2155" s="1"/>
  <c r="L2155" s="1"/>
  <c r="C2154"/>
  <c r="C2153"/>
  <c r="C2152"/>
  <c r="I2152" s="1"/>
  <c r="C2151"/>
  <c r="I2151" s="1"/>
  <c r="C2150"/>
  <c r="I2150" s="1"/>
  <c r="C2149"/>
  <c r="I2149" s="1"/>
  <c r="C2148"/>
  <c r="I2148" s="1"/>
  <c r="C2147"/>
  <c r="I2147" s="1"/>
  <c r="C2146"/>
  <c r="C2145"/>
  <c r="K2145" s="1"/>
  <c r="C2144"/>
  <c r="C2143"/>
  <c r="I2143" s="1"/>
  <c r="L2143" s="1"/>
  <c r="C2142"/>
  <c r="I2142" s="1"/>
  <c r="C2141"/>
  <c r="I2141" s="1"/>
  <c r="C2140"/>
  <c r="I2140" s="1"/>
  <c r="C2139"/>
  <c r="C2138"/>
  <c r="C2137"/>
  <c r="I2137" s="1"/>
  <c r="L2137" s="1"/>
  <c r="C2136"/>
  <c r="I2136" s="1"/>
  <c r="C2135"/>
  <c r="I2135" s="1"/>
  <c r="C2134"/>
  <c r="I2134" s="1"/>
  <c r="C2133"/>
  <c r="J2133" s="1"/>
  <c r="C2132"/>
  <c r="I2132" s="1"/>
  <c r="C7518"/>
  <c r="I7518" s="1"/>
  <c r="C7517"/>
  <c r="C7516"/>
  <c r="C7515"/>
  <c r="K7515" s="1"/>
  <c r="C7514"/>
  <c r="I7514" s="1"/>
  <c r="C7513"/>
  <c r="I7513" s="1"/>
  <c r="C7512"/>
  <c r="C7511"/>
  <c r="K7511" s="1"/>
  <c r="C7510"/>
  <c r="I7510" s="1"/>
  <c r="C7509"/>
  <c r="C7508"/>
  <c r="J7508" s="1"/>
  <c r="C7507"/>
  <c r="K7507" s="1"/>
  <c r="C7506"/>
  <c r="I7506" s="1"/>
  <c r="C7505"/>
  <c r="C7504"/>
  <c r="C7503"/>
  <c r="K7503" s="1"/>
  <c r="C7502"/>
  <c r="I7502" s="1"/>
  <c r="C7501"/>
  <c r="C7500"/>
  <c r="I7500" s="1"/>
  <c r="C7499"/>
  <c r="K7499" s="1"/>
  <c r="C7498"/>
  <c r="I7498" s="1"/>
  <c r="C7497"/>
  <c r="C7496"/>
  <c r="I7496" s="1"/>
  <c r="C7495"/>
  <c r="C7494"/>
  <c r="I7494" s="1"/>
  <c r="C7493"/>
  <c r="C7492"/>
  <c r="C7491"/>
  <c r="C7490"/>
  <c r="C7489"/>
  <c r="C7488"/>
  <c r="C7487"/>
  <c r="K7487" s="1"/>
  <c r="C7486"/>
  <c r="I7486" s="1"/>
  <c r="C7485"/>
  <c r="C7484"/>
  <c r="K7484" s="1"/>
  <c r="C7483"/>
  <c r="K7483" s="1"/>
  <c r="C7482"/>
  <c r="I7482" s="1"/>
  <c r="C7481"/>
  <c r="C7480"/>
  <c r="K7480" s="1"/>
  <c r="C7479"/>
  <c r="C7478"/>
  <c r="I7478" s="1"/>
  <c r="C7477"/>
  <c r="I7477" s="1"/>
  <c r="C7476"/>
  <c r="C7475"/>
  <c r="C7474"/>
  <c r="C7473"/>
  <c r="C7472"/>
  <c r="C7471"/>
  <c r="K7471" s="1"/>
  <c r="C7470"/>
  <c r="I7470" s="1"/>
  <c r="C7469"/>
  <c r="I7469" s="1"/>
  <c r="C7468"/>
  <c r="I7468" s="1"/>
  <c r="C7467"/>
  <c r="K7467" s="1"/>
  <c r="C7466"/>
  <c r="I7466" s="1"/>
  <c r="C7465"/>
  <c r="C7464"/>
  <c r="C7463"/>
  <c r="C7462"/>
  <c r="I7462" s="1"/>
  <c r="C7461"/>
  <c r="C7460"/>
  <c r="K7460" s="1"/>
  <c r="C7459"/>
  <c r="C7458"/>
  <c r="C7457"/>
  <c r="I7457" s="1"/>
  <c r="C7456"/>
  <c r="I7456" s="1"/>
  <c r="C7455"/>
  <c r="K7455" s="1"/>
  <c r="C7454"/>
  <c r="I7454" s="1"/>
  <c r="C7453"/>
  <c r="C7452"/>
  <c r="K7452" s="1"/>
  <c r="C7451"/>
  <c r="K7451" s="1"/>
  <c r="C7450"/>
  <c r="I7450" s="1"/>
  <c r="C7449"/>
  <c r="C7448"/>
  <c r="I7448" s="1"/>
  <c r="C7447"/>
  <c r="C7446"/>
  <c r="I7446" s="1"/>
  <c r="C7445"/>
  <c r="C7444"/>
  <c r="K7444" s="1"/>
  <c r="C7443"/>
  <c r="C7442"/>
  <c r="C7441"/>
  <c r="C7440"/>
  <c r="K7440" s="1"/>
  <c r="C7439"/>
  <c r="K7439" s="1"/>
  <c r="C7438"/>
  <c r="I7438" s="1"/>
  <c r="C7437"/>
  <c r="K7437" s="1"/>
  <c r="C7436"/>
  <c r="J7436" s="1"/>
  <c r="C7435"/>
  <c r="K7435" s="1"/>
  <c r="C7434"/>
  <c r="I7434" s="1"/>
  <c r="C7433"/>
  <c r="I7433" s="1"/>
  <c r="C7432"/>
  <c r="C7431"/>
  <c r="C7430"/>
  <c r="I7430" s="1"/>
  <c r="C7429"/>
  <c r="C7428"/>
  <c r="C7427"/>
  <c r="C7426"/>
  <c r="C7425"/>
  <c r="C7424"/>
  <c r="C7423"/>
  <c r="K7423" s="1"/>
  <c r="C7422"/>
  <c r="I7422" s="1"/>
  <c r="C7421"/>
  <c r="I7421" s="1"/>
  <c r="C7420"/>
  <c r="I7420" s="1"/>
  <c r="C7419"/>
  <c r="K7419" s="1"/>
  <c r="C7418"/>
  <c r="I7418" s="1"/>
  <c r="C7417"/>
  <c r="C7416"/>
  <c r="C7415"/>
  <c r="C7414"/>
  <c r="I7414" s="1"/>
  <c r="C7413"/>
  <c r="C7412"/>
  <c r="I7412" s="1"/>
  <c r="C7411"/>
  <c r="C7410"/>
  <c r="C7409"/>
  <c r="I7409" s="1"/>
  <c r="C7408"/>
  <c r="C7407"/>
  <c r="K7407" s="1"/>
  <c r="C7406"/>
  <c r="I7406" s="1"/>
  <c r="C7405"/>
  <c r="I7405" s="1"/>
  <c r="C7404"/>
  <c r="I7404" s="1"/>
  <c r="C7403"/>
  <c r="K7403" s="1"/>
  <c r="C7402"/>
  <c r="I7402" s="1"/>
  <c r="C7401"/>
  <c r="K7401" s="1"/>
  <c r="C7400"/>
  <c r="I7400" s="1"/>
  <c r="C7399"/>
  <c r="C7398"/>
  <c r="I7398" s="1"/>
  <c r="C7397"/>
  <c r="C7396"/>
  <c r="K7396" s="1"/>
  <c r="C7395"/>
  <c r="C7394"/>
  <c r="C7393"/>
  <c r="I7393" s="1"/>
  <c r="C7392"/>
  <c r="C7391"/>
  <c r="K7391" s="1"/>
  <c r="C7390"/>
  <c r="I7390" s="1"/>
  <c r="C7389"/>
  <c r="C7388"/>
  <c r="K7388" s="1"/>
  <c r="C7387"/>
  <c r="K7387" s="1"/>
  <c r="C7386"/>
  <c r="I7386" s="1"/>
  <c r="C7385"/>
  <c r="I7385" s="1"/>
  <c r="C7384"/>
  <c r="C7383"/>
  <c r="C7382"/>
  <c r="I7382" s="1"/>
  <c r="C7381"/>
  <c r="K7381" s="1"/>
  <c r="C7380"/>
  <c r="K7380" s="1"/>
  <c r="C7379"/>
  <c r="C7378"/>
  <c r="C7377"/>
  <c r="C7376"/>
  <c r="K7376" s="1"/>
  <c r="C7375"/>
  <c r="K7375" s="1"/>
  <c r="C7374"/>
  <c r="I7374" s="1"/>
  <c r="C7373"/>
  <c r="I7373" s="1"/>
  <c r="C7372"/>
  <c r="C7371"/>
  <c r="K7371" s="1"/>
  <c r="C7370"/>
  <c r="I7370" s="1"/>
  <c r="C7369"/>
  <c r="I7369" s="1"/>
  <c r="C7368"/>
  <c r="I7368" s="1"/>
  <c r="C7367"/>
  <c r="C7366"/>
  <c r="I7366" s="1"/>
  <c r="C7365"/>
  <c r="C7364"/>
  <c r="I7364" s="1"/>
  <c r="C7363"/>
  <c r="C7362"/>
  <c r="C7361"/>
  <c r="K7361" s="1"/>
  <c r="C7360"/>
  <c r="C7359"/>
  <c r="K7359" s="1"/>
  <c r="C7358"/>
  <c r="I7358" s="1"/>
  <c r="C7357"/>
  <c r="C7356"/>
  <c r="C7355"/>
  <c r="K7355" s="1"/>
  <c r="C7354"/>
  <c r="I7354" s="1"/>
  <c r="C7353"/>
  <c r="C7352"/>
  <c r="K7352" s="1"/>
  <c r="C7351"/>
  <c r="C7350"/>
  <c r="I7350" s="1"/>
  <c r="C7349"/>
  <c r="I7349" s="1"/>
  <c r="C7348"/>
  <c r="I7348" s="1"/>
  <c r="C7347"/>
  <c r="C7346"/>
  <c r="C7345"/>
  <c r="I7345" s="1"/>
  <c r="C7344"/>
  <c r="C7343"/>
  <c r="K7343" s="1"/>
  <c r="C7342"/>
  <c r="I7342" s="1"/>
  <c r="C7341"/>
  <c r="I7341" s="1"/>
  <c r="C7340"/>
  <c r="C7339"/>
  <c r="K7339" s="1"/>
  <c r="C7338"/>
  <c r="I7338" s="1"/>
  <c r="C7337"/>
  <c r="C7336"/>
  <c r="K7336" s="1"/>
  <c r="C7335"/>
  <c r="C7334"/>
  <c r="I7334" s="1"/>
  <c r="C7333"/>
  <c r="C7332"/>
  <c r="K7332" s="1"/>
  <c r="C7331"/>
  <c r="C7330"/>
  <c r="C7329"/>
  <c r="I7329" s="1"/>
  <c r="C7328"/>
  <c r="C7327"/>
  <c r="K7327" s="1"/>
  <c r="C7326"/>
  <c r="I7326" s="1"/>
  <c r="C7325"/>
  <c r="C7324"/>
  <c r="K7324" s="1"/>
  <c r="C7323"/>
  <c r="K7323" s="1"/>
  <c r="C7322"/>
  <c r="I7322" s="1"/>
  <c r="C7321"/>
  <c r="C7320"/>
  <c r="C7319"/>
  <c r="C7318"/>
  <c r="I7318" s="1"/>
  <c r="C7317"/>
  <c r="C7316"/>
  <c r="K7316" s="1"/>
  <c r="C7315"/>
  <c r="C7314"/>
  <c r="C7313"/>
  <c r="C7312"/>
  <c r="K7312" s="1"/>
  <c r="C7311"/>
  <c r="K7311" s="1"/>
  <c r="C7310"/>
  <c r="I7310" s="1"/>
  <c r="C7309"/>
  <c r="C7308"/>
  <c r="K7308" s="1"/>
  <c r="C7307"/>
  <c r="K7307" s="1"/>
  <c r="C7306"/>
  <c r="I7306" s="1"/>
  <c r="C7305"/>
  <c r="I7305" s="1"/>
  <c r="C7304"/>
  <c r="I7304" s="1"/>
  <c r="C7303"/>
  <c r="C7302"/>
  <c r="I7302" s="1"/>
  <c r="C7301"/>
  <c r="C7300"/>
  <c r="C7299"/>
  <c r="C7298"/>
  <c r="C7297"/>
  <c r="K7297" s="1"/>
  <c r="C7296"/>
  <c r="C7295"/>
  <c r="K7295" s="1"/>
  <c r="C7294"/>
  <c r="I7294" s="1"/>
  <c r="C7293"/>
  <c r="K7293" s="1"/>
  <c r="C7292"/>
  <c r="C7291"/>
  <c r="C7290"/>
  <c r="C7289"/>
  <c r="C7288"/>
  <c r="I7288" s="1"/>
  <c r="C7287"/>
  <c r="C7286"/>
  <c r="C7285"/>
  <c r="C7284"/>
  <c r="K7284" s="1"/>
  <c r="C7283"/>
  <c r="C7282"/>
  <c r="C7281"/>
  <c r="C7280"/>
  <c r="C7279"/>
  <c r="C7278"/>
  <c r="C7277"/>
  <c r="C7276"/>
  <c r="C7275"/>
  <c r="C7274"/>
  <c r="C7273"/>
  <c r="C7272"/>
  <c r="I7272" s="1"/>
  <c r="C7271"/>
  <c r="C7270"/>
  <c r="C7269"/>
  <c r="C7268"/>
  <c r="K7268" s="1"/>
  <c r="C7267"/>
  <c r="C7266"/>
  <c r="C7265"/>
  <c r="C7264"/>
  <c r="C7263"/>
  <c r="C7262"/>
  <c r="I7262" s="1"/>
  <c r="C7261"/>
  <c r="C7260"/>
  <c r="J7260" s="1"/>
  <c r="C7259"/>
  <c r="K7259" s="1"/>
  <c r="C7258"/>
  <c r="C7257"/>
  <c r="K7257" s="1"/>
  <c r="C7256"/>
  <c r="C7255"/>
  <c r="C7254"/>
  <c r="I7254" s="1"/>
  <c r="C7253"/>
  <c r="C7252"/>
  <c r="J7252" s="1"/>
  <c r="C7251"/>
  <c r="K7251" s="1"/>
  <c r="C7250"/>
  <c r="C7249"/>
  <c r="K7249" s="1"/>
  <c r="C7248"/>
  <c r="J7248" s="1"/>
  <c r="C7247"/>
  <c r="C7246"/>
  <c r="I7246" s="1"/>
  <c r="C7245"/>
  <c r="C7244"/>
  <c r="J7244" s="1"/>
  <c r="C7243"/>
  <c r="K7243" s="1"/>
  <c r="C7242"/>
  <c r="C7241"/>
  <c r="K7241" s="1"/>
  <c r="C7240"/>
  <c r="C7239"/>
  <c r="C7238"/>
  <c r="I7238" s="1"/>
  <c r="C7237"/>
  <c r="C7236"/>
  <c r="J7236" s="1"/>
  <c r="C7235"/>
  <c r="K7235" s="1"/>
  <c r="C7234"/>
  <c r="C7233"/>
  <c r="K7233" s="1"/>
  <c r="C7232"/>
  <c r="C7231"/>
  <c r="C7230"/>
  <c r="I7230" s="1"/>
  <c r="C7229"/>
  <c r="I7229" s="1"/>
  <c r="C7228"/>
  <c r="J7228" s="1"/>
  <c r="C7227"/>
  <c r="K7227" s="1"/>
  <c r="C7226"/>
  <c r="C7225"/>
  <c r="K7225" s="1"/>
  <c r="C7224"/>
  <c r="C7223"/>
  <c r="C7222"/>
  <c r="I7222" s="1"/>
  <c r="C7221"/>
  <c r="C7220"/>
  <c r="C7219"/>
  <c r="K7219" s="1"/>
  <c r="C7218"/>
  <c r="C7217"/>
  <c r="C7216"/>
  <c r="J7216" s="1"/>
  <c r="C7215"/>
  <c r="C7214"/>
  <c r="I7214" s="1"/>
  <c r="C7213"/>
  <c r="K7213" s="1"/>
  <c r="C7212"/>
  <c r="C7211"/>
  <c r="K7211" s="1"/>
  <c r="C7210"/>
  <c r="C7209"/>
  <c r="C7208"/>
  <c r="C7207"/>
  <c r="C7206"/>
  <c r="I7206" s="1"/>
  <c r="C7205"/>
  <c r="I7205" s="1"/>
  <c r="C7204"/>
  <c r="C7203"/>
  <c r="K7203" s="1"/>
  <c r="C7202"/>
  <c r="C7201"/>
  <c r="C7200"/>
  <c r="C7199"/>
  <c r="C7198"/>
  <c r="I7198" s="1"/>
  <c r="C7197"/>
  <c r="C7196"/>
  <c r="C7195"/>
  <c r="K7195" s="1"/>
  <c r="C7194"/>
  <c r="C7193"/>
  <c r="C7192"/>
  <c r="J7192" s="1"/>
  <c r="C7191"/>
  <c r="C7190"/>
  <c r="I7190" s="1"/>
  <c r="C7189"/>
  <c r="C7188"/>
  <c r="J7188" s="1"/>
  <c r="C7187"/>
  <c r="K7187" s="1"/>
  <c r="C7186"/>
  <c r="C7185"/>
  <c r="K7185" s="1"/>
  <c r="C7184"/>
  <c r="C7183"/>
  <c r="C7182"/>
  <c r="I7182" s="1"/>
  <c r="C7181"/>
  <c r="C7180"/>
  <c r="J7180" s="1"/>
  <c r="C7179"/>
  <c r="K7179" s="1"/>
  <c r="C7178"/>
  <c r="C7177"/>
  <c r="K7177" s="1"/>
  <c r="C7176"/>
  <c r="J7176" s="1"/>
  <c r="C7175"/>
  <c r="C7174"/>
  <c r="I7174" s="1"/>
  <c r="C7173"/>
  <c r="I7173" s="1"/>
  <c r="C7172"/>
  <c r="J7172" s="1"/>
  <c r="C7171"/>
  <c r="K7171" s="1"/>
  <c r="C7170"/>
  <c r="C7169"/>
  <c r="K7169" s="1"/>
  <c r="C7168"/>
  <c r="C7167"/>
  <c r="C7166"/>
  <c r="I7166" s="1"/>
  <c r="C7165"/>
  <c r="K7165" s="1"/>
  <c r="C7164"/>
  <c r="J7164" s="1"/>
  <c r="C7163"/>
  <c r="K7163" s="1"/>
  <c r="C7162"/>
  <c r="C7161"/>
  <c r="K7161" s="1"/>
  <c r="C7160"/>
  <c r="J7160" s="1"/>
  <c r="C7159"/>
  <c r="C7158"/>
  <c r="I7158" s="1"/>
  <c r="C7157"/>
  <c r="I7157" s="1"/>
  <c r="C7156"/>
  <c r="J7156" s="1"/>
  <c r="C7155"/>
  <c r="K7155" s="1"/>
  <c r="C7154"/>
  <c r="C7153"/>
  <c r="K7153" s="1"/>
  <c r="C7152"/>
  <c r="C7151"/>
  <c r="C7150"/>
  <c r="I7150" s="1"/>
  <c r="C7149"/>
  <c r="K7149" s="1"/>
  <c r="C7148"/>
  <c r="J7148" s="1"/>
  <c r="C7147"/>
  <c r="K7147" s="1"/>
  <c r="C7146"/>
  <c r="C7145"/>
  <c r="K7145" s="1"/>
  <c r="C7144"/>
  <c r="C7143"/>
  <c r="C7142"/>
  <c r="I7142" s="1"/>
  <c r="C7141"/>
  <c r="I7141" s="1"/>
  <c r="C7140"/>
  <c r="J7140" s="1"/>
  <c r="C7139"/>
  <c r="K7139" s="1"/>
  <c r="C7138"/>
  <c r="C7137"/>
  <c r="K7137" s="1"/>
  <c r="C7136"/>
  <c r="C7135"/>
  <c r="C7134"/>
  <c r="I7134" s="1"/>
  <c r="C7133"/>
  <c r="I7133" s="1"/>
  <c r="C7132"/>
  <c r="C7131"/>
  <c r="K7131" s="1"/>
  <c r="C7130"/>
  <c r="C7129"/>
  <c r="C7128"/>
  <c r="C7127"/>
  <c r="C7126"/>
  <c r="I7126" s="1"/>
  <c r="C7125"/>
  <c r="C7124"/>
  <c r="C7123"/>
  <c r="K7123" s="1"/>
  <c r="C7122"/>
  <c r="C7121"/>
  <c r="C7120"/>
  <c r="I7120" s="1"/>
  <c r="C7119"/>
  <c r="C7118"/>
  <c r="I7118" s="1"/>
  <c r="C7117"/>
  <c r="C7116"/>
  <c r="J7116" s="1"/>
  <c r="C7115"/>
  <c r="K7115" s="1"/>
  <c r="C7114"/>
  <c r="C7113"/>
  <c r="K7113" s="1"/>
  <c r="C7112"/>
  <c r="I7112" s="1"/>
  <c r="C7111"/>
  <c r="C7110"/>
  <c r="I7110" s="1"/>
  <c r="C7109"/>
  <c r="K7109" s="1"/>
  <c r="C7108"/>
  <c r="J7108" s="1"/>
  <c r="C7107"/>
  <c r="K7107" s="1"/>
  <c r="C7106"/>
  <c r="C7105"/>
  <c r="K7105" s="1"/>
  <c r="C7104"/>
  <c r="C7103"/>
  <c r="C7102"/>
  <c r="I7102" s="1"/>
  <c r="C7101"/>
  <c r="I7101" s="1"/>
  <c r="C7100"/>
  <c r="J7100" s="1"/>
  <c r="C7099"/>
  <c r="K7099" s="1"/>
  <c r="C7098"/>
  <c r="C7097"/>
  <c r="K7097" s="1"/>
  <c r="C7096"/>
  <c r="C7095"/>
  <c r="C7094"/>
  <c r="I7094" s="1"/>
  <c r="C7093"/>
  <c r="I7093" s="1"/>
  <c r="C7092"/>
  <c r="J7092" s="1"/>
  <c r="C7091"/>
  <c r="K7091" s="1"/>
  <c r="C7090"/>
  <c r="C7089"/>
  <c r="K7089" s="1"/>
  <c r="C7088"/>
  <c r="C7087"/>
  <c r="C7086"/>
  <c r="I7086" s="1"/>
  <c r="C7085"/>
  <c r="C7084"/>
  <c r="C7083"/>
  <c r="K7083" s="1"/>
  <c r="C7082"/>
  <c r="C7081"/>
  <c r="C7080"/>
  <c r="J7080" s="1"/>
  <c r="C7079"/>
  <c r="C7078"/>
  <c r="I7078" s="1"/>
  <c r="C7077"/>
  <c r="K7077" s="1"/>
  <c r="C7076"/>
  <c r="C7075"/>
  <c r="K7075" s="1"/>
  <c r="C7074"/>
  <c r="C7073"/>
  <c r="C7072"/>
  <c r="C7071"/>
  <c r="C7070"/>
  <c r="I7070" s="1"/>
  <c r="C7069"/>
  <c r="C7068"/>
  <c r="J7068" s="1"/>
  <c r="C7067"/>
  <c r="K7067" s="1"/>
  <c r="C7066"/>
  <c r="C7065"/>
  <c r="K7065" s="1"/>
  <c r="C7064"/>
  <c r="C7063"/>
  <c r="C7062"/>
  <c r="I7062" s="1"/>
  <c r="C7061"/>
  <c r="I7061" s="1"/>
  <c r="C7060"/>
  <c r="C7059"/>
  <c r="C7058"/>
  <c r="I7058" s="1"/>
  <c r="C7057"/>
  <c r="C7056"/>
  <c r="J7056" s="1"/>
  <c r="C7055"/>
  <c r="C7054"/>
  <c r="I7054" s="1"/>
  <c r="C7053"/>
  <c r="C7052"/>
  <c r="C7051"/>
  <c r="I7051" s="1"/>
  <c r="C7050"/>
  <c r="C7049"/>
  <c r="K7049" s="1"/>
  <c r="C7048"/>
  <c r="C7047"/>
  <c r="C7046"/>
  <c r="I7046" s="1"/>
  <c r="C7045"/>
  <c r="I7045" s="1"/>
  <c r="C7044"/>
  <c r="C7043"/>
  <c r="C7042"/>
  <c r="C7041"/>
  <c r="I7041" s="1"/>
  <c r="C7040"/>
  <c r="J7040" s="1"/>
  <c r="C7039"/>
  <c r="C7038"/>
  <c r="C7037"/>
  <c r="K7037" s="1"/>
  <c r="C7036"/>
  <c r="C7035"/>
  <c r="C7034"/>
  <c r="C7033"/>
  <c r="K7033" s="1"/>
  <c r="C7032"/>
  <c r="C7031"/>
  <c r="C7030"/>
  <c r="I7030" s="1"/>
  <c r="C7029"/>
  <c r="I7029" s="1"/>
  <c r="C7028"/>
  <c r="C7027"/>
  <c r="C7026"/>
  <c r="C7025"/>
  <c r="C7024"/>
  <c r="J7024" s="1"/>
  <c r="C7023"/>
  <c r="C7022"/>
  <c r="C7021"/>
  <c r="K7021" s="1"/>
  <c r="C7020"/>
  <c r="I7020" s="1"/>
  <c r="C7019"/>
  <c r="I7019" s="1"/>
  <c r="C7018"/>
  <c r="C7017"/>
  <c r="K7017" s="1"/>
  <c r="C7016"/>
  <c r="C7015"/>
  <c r="I7015" s="1"/>
  <c r="C7014"/>
  <c r="I7014" s="1"/>
  <c r="C7013"/>
  <c r="I7013" s="1"/>
  <c r="C7012"/>
  <c r="C7011"/>
  <c r="C7010"/>
  <c r="I7010" s="1"/>
  <c r="C7009"/>
  <c r="C7008"/>
  <c r="J7008" s="1"/>
  <c r="C7007"/>
  <c r="C7006"/>
  <c r="I7006" s="1"/>
  <c r="C7005"/>
  <c r="C7004"/>
  <c r="J7004" s="1"/>
  <c r="C7003"/>
  <c r="C7002"/>
  <c r="C7001"/>
  <c r="K7001" s="1"/>
  <c r="C7000"/>
  <c r="C6999"/>
  <c r="C6998"/>
  <c r="I6998" s="1"/>
  <c r="C6997"/>
  <c r="C6996"/>
  <c r="C6995"/>
  <c r="I6995" s="1"/>
  <c r="C6994"/>
  <c r="C6993"/>
  <c r="C6992"/>
  <c r="C6991"/>
  <c r="C6990"/>
  <c r="C6989"/>
  <c r="I6989" s="1"/>
  <c r="C6988"/>
  <c r="C6987"/>
  <c r="I6987" s="1"/>
  <c r="C6986"/>
  <c r="C6985"/>
  <c r="C6984"/>
  <c r="C6983"/>
  <c r="I6983" s="1"/>
  <c r="C6982"/>
  <c r="C6981"/>
  <c r="I6981" s="1"/>
  <c r="C6980"/>
  <c r="C6979"/>
  <c r="C6978"/>
  <c r="C6977"/>
  <c r="I6977" s="1"/>
  <c r="C6976"/>
  <c r="J6976" s="1"/>
  <c r="C6975"/>
  <c r="C6974"/>
  <c r="I6974" s="1"/>
  <c r="C6973"/>
  <c r="I6973" s="1"/>
  <c r="C6972"/>
  <c r="C6971"/>
  <c r="C6970"/>
  <c r="C6969"/>
  <c r="K6969" s="1"/>
  <c r="C6968"/>
  <c r="C6967"/>
  <c r="J6967" s="1"/>
  <c r="C6966"/>
  <c r="I6966" s="1"/>
  <c r="C6965"/>
  <c r="C6964"/>
  <c r="C6963"/>
  <c r="I6963" s="1"/>
  <c r="C6962"/>
  <c r="C6961"/>
  <c r="C6960"/>
  <c r="C6959"/>
  <c r="C6958"/>
  <c r="C6957"/>
  <c r="K6957" s="1"/>
  <c r="C6956"/>
  <c r="C6955"/>
  <c r="I6955" s="1"/>
  <c r="C6954"/>
  <c r="C6953"/>
  <c r="C6952"/>
  <c r="J6952" s="1"/>
  <c r="C6951"/>
  <c r="I6951" s="1"/>
  <c r="C6950"/>
  <c r="C6949"/>
  <c r="I6949" s="1"/>
  <c r="C6948"/>
  <c r="C6947"/>
  <c r="C6946"/>
  <c r="C6945"/>
  <c r="C6944"/>
  <c r="J6944" s="1"/>
  <c r="C6943"/>
  <c r="C6942"/>
  <c r="C6941"/>
  <c r="K6941" s="1"/>
  <c r="C6940"/>
  <c r="C6939"/>
  <c r="C6938"/>
  <c r="C6937"/>
  <c r="K6937" s="1"/>
  <c r="C6936"/>
  <c r="J6936" s="1"/>
  <c r="C6935"/>
  <c r="I6935" s="1"/>
  <c r="C6934"/>
  <c r="I6934" s="1"/>
  <c r="C6933"/>
  <c r="I6933" s="1"/>
  <c r="C6932"/>
  <c r="K6932" s="1"/>
  <c r="C6931"/>
  <c r="I6931" s="1"/>
  <c r="C6930"/>
  <c r="I6930" s="1"/>
  <c r="C6929"/>
  <c r="C6928"/>
  <c r="C6927"/>
  <c r="C6926"/>
  <c r="I6926" s="1"/>
  <c r="C6925"/>
  <c r="I6925" s="1"/>
  <c r="C6924"/>
  <c r="C6923"/>
  <c r="C6922"/>
  <c r="C6921"/>
  <c r="K6921" s="1"/>
  <c r="C6920"/>
  <c r="J6920" s="1"/>
  <c r="C6919"/>
  <c r="I6919" s="1"/>
  <c r="C6918"/>
  <c r="C6917"/>
  <c r="C6916"/>
  <c r="J6916" s="1"/>
  <c r="C6915"/>
  <c r="C6914"/>
  <c r="C6913"/>
  <c r="I6913" s="1"/>
  <c r="C6912"/>
  <c r="C6911"/>
  <c r="C6910"/>
  <c r="I6910" s="1"/>
  <c r="C6909"/>
  <c r="I6909" s="1"/>
  <c r="C6908"/>
  <c r="J6908" s="1"/>
  <c r="C6907"/>
  <c r="C6906"/>
  <c r="I6906" s="1"/>
  <c r="C6905"/>
  <c r="I6905" s="1"/>
  <c r="C6904"/>
  <c r="C6903"/>
  <c r="I6903" s="1"/>
  <c r="C6902"/>
  <c r="C6901"/>
  <c r="K6901" s="1"/>
  <c r="C6900"/>
  <c r="J6900" s="1"/>
  <c r="C6899"/>
  <c r="C6898"/>
  <c r="I6898" s="1"/>
  <c r="C6897"/>
  <c r="C6896"/>
  <c r="C6895"/>
  <c r="C6894"/>
  <c r="I6894" s="1"/>
  <c r="C6893"/>
  <c r="I6893" s="1"/>
  <c r="C6892"/>
  <c r="C6891"/>
  <c r="C6890"/>
  <c r="C6889"/>
  <c r="C6888"/>
  <c r="C6887"/>
  <c r="C6886"/>
  <c r="C6885"/>
  <c r="C6884"/>
  <c r="J6884" s="1"/>
  <c r="C6883"/>
  <c r="I6883" s="1"/>
  <c r="C6882"/>
  <c r="C6881"/>
  <c r="I6881" s="1"/>
  <c r="C6880"/>
  <c r="C6879"/>
  <c r="I6879" s="1"/>
  <c r="C6878"/>
  <c r="C6877"/>
  <c r="J6877" s="1"/>
  <c r="C6876"/>
  <c r="C6875"/>
  <c r="J6875" s="1"/>
  <c r="C6874"/>
  <c r="C6873"/>
  <c r="J6873" s="1"/>
  <c r="C6872"/>
  <c r="C6871"/>
  <c r="C6870"/>
  <c r="C6869"/>
  <c r="J6869" s="1"/>
  <c r="C6868"/>
  <c r="C6867"/>
  <c r="C6866"/>
  <c r="I6866" s="1"/>
  <c r="C6865"/>
  <c r="C6864"/>
  <c r="I6864" s="1"/>
  <c r="C6863"/>
  <c r="J6863" s="1"/>
  <c r="C6862"/>
  <c r="I6862" s="1"/>
  <c r="C6861"/>
  <c r="J6861" s="1"/>
  <c r="C6860"/>
  <c r="I6860" s="1"/>
  <c r="C6859"/>
  <c r="J6859" s="1"/>
  <c r="C6858"/>
  <c r="C6857"/>
  <c r="J6857" s="1"/>
  <c r="C6856"/>
  <c r="C6855"/>
  <c r="C6854"/>
  <c r="I6854" s="1"/>
  <c r="C6853"/>
  <c r="J6853" s="1"/>
  <c r="C6852"/>
  <c r="C6851"/>
  <c r="C6850"/>
  <c r="I6850" s="1"/>
  <c r="C6849"/>
  <c r="C6848"/>
  <c r="I6848" s="1"/>
  <c r="C6847"/>
  <c r="J6847" s="1"/>
  <c r="C6846"/>
  <c r="K6846" s="1"/>
  <c r="C6845"/>
  <c r="J6845" s="1"/>
  <c r="C6844"/>
  <c r="I6844" s="1"/>
  <c r="C6843"/>
  <c r="J6843" s="1"/>
  <c r="C6842"/>
  <c r="C6841"/>
  <c r="J6841" s="1"/>
  <c r="C6840"/>
  <c r="C6839"/>
  <c r="C6838"/>
  <c r="K6838" s="1"/>
  <c r="C6837"/>
  <c r="J6837" s="1"/>
  <c r="C6836"/>
  <c r="C6835"/>
  <c r="C6834"/>
  <c r="I6834" s="1"/>
  <c r="C6833"/>
  <c r="C6832"/>
  <c r="I6832" s="1"/>
  <c r="C6831"/>
  <c r="J6831" s="1"/>
  <c r="C6830"/>
  <c r="C6829"/>
  <c r="J6829" s="1"/>
  <c r="C6828"/>
  <c r="C6827"/>
  <c r="J6827" s="1"/>
  <c r="C6826"/>
  <c r="I6826" s="1"/>
  <c r="C6825"/>
  <c r="J6825" s="1"/>
  <c r="C6824"/>
  <c r="I6824" s="1"/>
  <c r="C6823"/>
  <c r="C6822"/>
  <c r="I6822" s="1"/>
  <c r="C6821"/>
  <c r="J6821" s="1"/>
  <c r="C6820"/>
  <c r="I6820" s="1"/>
  <c r="C6819"/>
  <c r="C6818"/>
  <c r="K6818" s="1"/>
  <c r="C6817"/>
  <c r="C6816"/>
  <c r="C6815"/>
  <c r="J6815" s="1"/>
  <c r="C6814"/>
  <c r="I6814" s="1"/>
  <c r="C6813"/>
  <c r="J6813" s="1"/>
  <c r="C6812"/>
  <c r="C6811"/>
  <c r="J6811" s="1"/>
  <c r="C6810"/>
  <c r="K6810" s="1"/>
  <c r="C6809"/>
  <c r="J6809" s="1"/>
  <c r="C6808"/>
  <c r="I6808" s="1"/>
  <c r="C6807"/>
  <c r="C6806"/>
  <c r="I6806" s="1"/>
  <c r="C6805"/>
  <c r="J6805" s="1"/>
  <c r="C6804"/>
  <c r="I6804" s="1"/>
  <c r="C6803"/>
  <c r="C6802"/>
  <c r="J6802" s="1"/>
  <c r="C6801"/>
  <c r="C6800"/>
  <c r="I6800" s="1"/>
  <c r="C6799"/>
  <c r="J6799" s="1"/>
  <c r="C6798"/>
  <c r="C6797"/>
  <c r="J6797" s="1"/>
  <c r="C6796"/>
  <c r="C6795"/>
  <c r="J6795" s="1"/>
  <c r="C6794"/>
  <c r="I6794" s="1"/>
  <c r="C6793"/>
  <c r="J6793" s="1"/>
  <c r="C6792"/>
  <c r="C6791"/>
  <c r="C6790"/>
  <c r="C6789"/>
  <c r="J6789" s="1"/>
  <c r="C6788"/>
  <c r="I6788" s="1"/>
  <c r="C6787"/>
  <c r="C6786"/>
  <c r="I6786" s="1"/>
  <c r="C6785"/>
  <c r="C6784"/>
  <c r="C6783"/>
  <c r="J6783" s="1"/>
  <c r="C6782"/>
  <c r="K6782" s="1"/>
  <c r="C6781"/>
  <c r="J6781" s="1"/>
  <c r="C6780"/>
  <c r="I6780" s="1"/>
  <c r="C6779"/>
  <c r="J6779" s="1"/>
  <c r="C6778"/>
  <c r="C6777"/>
  <c r="J6777" s="1"/>
  <c r="C6776"/>
  <c r="J6776" s="1"/>
  <c r="C6775"/>
  <c r="C6774"/>
  <c r="C6773"/>
  <c r="J6773" s="1"/>
  <c r="C6772"/>
  <c r="C6771"/>
  <c r="C6770"/>
  <c r="C6769"/>
  <c r="C6768"/>
  <c r="C6767"/>
  <c r="J6767" s="1"/>
  <c r="C6766"/>
  <c r="K6766" s="1"/>
  <c r="C6765"/>
  <c r="J6765" s="1"/>
  <c r="C6764"/>
  <c r="C6763"/>
  <c r="J6763" s="1"/>
  <c r="C6762"/>
  <c r="I6762" s="1"/>
  <c r="C6761"/>
  <c r="J6761" s="1"/>
  <c r="C6760"/>
  <c r="I6760" s="1"/>
  <c r="C6759"/>
  <c r="C6758"/>
  <c r="C6757"/>
  <c r="J6757" s="1"/>
  <c r="C6756"/>
  <c r="C6755"/>
  <c r="C6754"/>
  <c r="C6753"/>
  <c r="C6752"/>
  <c r="C6751"/>
  <c r="J6751" s="1"/>
  <c r="C6750"/>
  <c r="C6749"/>
  <c r="J6749" s="1"/>
  <c r="C6748"/>
  <c r="C6747"/>
  <c r="J6747" s="1"/>
  <c r="C6746"/>
  <c r="K6746" s="1"/>
  <c r="C6745"/>
  <c r="J6745" s="1"/>
  <c r="C6744"/>
  <c r="I6744" s="1"/>
  <c r="C6743"/>
  <c r="C6742"/>
  <c r="I6742" s="1"/>
  <c r="C6741"/>
  <c r="J6741" s="1"/>
  <c r="C6740"/>
  <c r="J6740" s="1"/>
  <c r="C6739"/>
  <c r="C6738"/>
  <c r="C6737"/>
  <c r="C6736"/>
  <c r="C6735"/>
  <c r="J6735" s="1"/>
  <c r="C6734"/>
  <c r="I6734" s="1"/>
  <c r="C6733"/>
  <c r="J6733" s="1"/>
  <c r="C6732"/>
  <c r="C6731"/>
  <c r="J6731" s="1"/>
  <c r="C6730"/>
  <c r="C6729"/>
  <c r="J6729" s="1"/>
  <c r="C6728"/>
  <c r="C6727"/>
  <c r="C6726"/>
  <c r="I6726" s="1"/>
  <c r="C6725"/>
  <c r="J6725" s="1"/>
  <c r="C6724"/>
  <c r="I6724" s="1"/>
  <c r="C6723"/>
  <c r="C6722"/>
  <c r="I6722" s="1"/>
  <c r="C6721"/>
  <c r="C6720"/>
  <c r="I6720" s="1"/>
  <c r="C6719"/>
  <c r="C6718"/>
  <c r="I6718" s="1"/>
  <c r="C6717"/>
  <c r="C6716"/>
  <c r="C6715"/>
  <c r="I6715" s="1"/>
  <c r="C6714"/>
  <c r="I6714" s="1"/>
  <c r="C6713"/>
  <c r="C6712"/>
  <c r="I6712" s="1"/>
  <c r="C6711"/>
  <c r="C6710"/>
  <c r="I6710" s="1"/>
  <c r="C6709"/>
  <c r="C6708"/>
  <c r="C6707"/>
  <c r="C6706"/>
  <c r="C6705"/>
  <c r="C6704"/>
  <c r="I6704" s="1"/>
  <c r="C6703"/>
  <c r="C6702"/>
  <c r="C6701"/>
  <c r="C6700"/>
  <c r="C6699"/>
  <c r="I6699" s="1"/>
  <c r="C6698"/>
  <c r="I6698" s="1"/>
  <c r="C6697"/>
  <c r="C6696"/>
  <c r="C6695"/>
  <c r="C6694"/>
  <c r="C6693"/>
  <c r="J6693" s="1"/>
  <c r="C6692"/>
  <c r="C6691"/>
  <c r="I6691" s="1"/>
  <c r="C6690"/>
  <c r="I6690" s="1"/>
  <c r="C6689"/>
  <c r="C6688"/>
  <c r="C6687"/>
  <c r="C6686"/>
  <c r="C6685"/>
  <c r="C6684"/>
  <c r="C6683"/>
  <c r="I6683" s="1"/>
  <c r="C6682"/>
  <c r="C6681"/>
  <c r="C6680"/>
  <c r="C6679"/>
  <c r="C6678"/>
  <c r="K6678" s="1"/>
  <c r="C6677"/>
  <c r="J6677" s="1"/>
  <c r="C6676"/>
  <c r="C6675"/>
  <c r="C6674"/>
  <c r="C6673"/>
  <c r="C6672"/>
  <c r="I6672" s="1"/>
  <c r="C6671"/>
  <c r="C6670"/>
  <c r="K6670" s="1"/>
  <c r="C6669"/>
  <c r="J6669" s="1"/>
  <c r="C6668"/>
  <c r="C6667"/>
  <c r="C6666"/>
  <c r="C6665"/>
  <c r="C6664"/>
  <c r="C6663"/>
  <c r="C6662"/>
  <c r="K6662" s="1"/>
  <c r="C6661"/>
  <c r="J6661" s="1"/>
  <c r="C6660"/>
  <c r="C6659"/>
  <c r="C6658"/>
  <c r="I6658" s="1"/>
  <c r="C6657"/>
  <c r="C6656"/>
  <c r="I6656" s="1"/>
  <c r="C6655"/>
  <c r="C6654"/>
  <c r="C6653"/>
  <c r="C6652"/>
  <c r="C6651"/>
  <c r="I6651" s="1"/>
  <c r="C6650"/>
  <c r="K6650" s="1"/>
  <c r="C6649"/>
  <c r="C6648"/>
  <c r="I6648" s="1"/>
  <c r="C6647"/>
  <c r="C6646"/>
  <c r="C6645"/>
  <c r="C6644"/>
  <c r="C6643"/>
  <c r="C6642"/>
  <c r="I6642" s="1"/>
  <c r="C6641"/>
  <c r="C6640"/>
  <c r="I6640" s="1"/>
  <c r="C6639"/>
  <c r="C6638"/>
  <c r="I6638" s="1"/>
  <c r="C6637"/>
  <c r="C6636"/>
  <c r="C6635"/>
  <c r="I6635" s="1"/>
  <c r="C6634"/>
  <c r="C6633"/>
  <c r="C6632"/>
  <c r="C6631"/>
  <c r="C6630"/>
  <c r="K6630" s="1"/>
  <c r="C6629"/>
  <c r="J6629" s="1"/>
  <c r="C6628"/>
  <c r="C6627"/>
  <c r="I6627" s="1"/>
  <c r="C6626"/>
  <c r="I6626" s="1"/>
  <c r="C6625"/>
  <c r="C6624"/>
  <c r="C6623"/>
  <c r="C6622"/>
  <c r="K6622" s="1"/>
  <c r="C6621"/>
  <c r="C6620"/>
  <c r="C6619"/>
  <c r="I6619" s="1"/>
  <c r="C6618"/>
  <c r="K6618" s="1"/>
  <c r="C6617"/>
  <c r="C6616"/>
  <c r="C6615"/>
  <c r="C6614"/>
  <c r="I6614" s="1"/>
  <c r="C6613"/>
  <c r="J6613" s="1"/>
  <c r="C6612"/>
  <c r="C6611"/>
  <c r="C6610"/>
  <c r="C6609"/>
  <c r="J6609" s="1"/>
  <c r="C6608"/>
  <c r="C6607"/>
  <c r="I6607" s="1"/>
  <c r="C6606"/>
  <c r="I6606" s="1"/>
  <c r="C6605"/>
  <c r="K6605" s="1"/>
  <c r="C6604"/>
  <c r="C6603"/>
  <c r="J6603" s="1"/>
  <c r="C6602"/>
  <c r="K6602" s="1"/>
  <c r="C6601"/>
  <c r="C6600"/>
  <c r="C6599"/>
  <c r="C6598"/>
  <c r="J6598" s="1"/>
  <c r="C6597"/>
  <c r="C6596"/>
  <c r="C6595"/>
  <c r="C6594"/>
  <c r="C6593"/>
  <c r="C6592"/>
  <c r="C6591"/>
  <c r="I6591" s="1"/>
  <c r="C6590"/>
  <c r="I6590" s="1"/>
  <c r="C6589"/>
  <c r="K6589" s="1"/>
  <c r="C6588"/>
  <c r="I6588" s="1"/>
  <c r="C6587"/>
  <c r="C6586"/>
  <c r="C6585"/>
  <c r="C6584"/>
  <c r="C6583"/>
  <c r="C6582"/>
  <c r="K6582" s="1"/>
  <c r="C6581"/>
  <c r="K6581" s="1"/>
  <c r="C6580"/>
  <c r="I6580" s="1"/>
  <c r="C6579"/>
  <c r="C6578"/>
  <c r="C6577"/>
  <c r="C6576"/>
  <c r="C6575"/>
  <c r="C6574"/>
  <c r="J6574" s="1"/>
  <c r="C6573"/>
  <c r="C6572"/>
  <c r="C6571"/>
  <c r="C6570"/>
  <c r="K6570" s="1"/>
  <c r="C6569"/>
  <c r="C6568"/>
  <c r="K6568" s="1"/>
  <c r="C6567"/>
  <c r="I6567" s="1"/>
  <c r="C6566"/>
  <c r="K6566" s="1"/>
  <c r="C6565"/>
  <c r="C6564"/>
  <c r="C6563"/>
  <c r="C6562"/>
  <c r="C6561"/>
  <c r="C6560"/>
  <c r="K6560" s="1"/>
  <c r="C6559"/>
  <c r="C6558"/>
  <c r="I6558" s="1"/>
  <c r="C6557"/>
  <c r="C6556"/>
  <c r="C6555"/>
  <c r="C6554"/>
  <c r="I6554" s="1"/>
  <c r="C6553"/>
  <c r="C6552"/>
  <c r="J6552" s="1"/>
  <c r="C6551"/>
  <c r="C6550"/>
  <c r="I6550" s="1"/>
  <c r="C6549"/>
  <c r="C6548"/>
  <c r="I6548" s="1"/>
  <c r="C6547"/>
  <c r="J6547" s="1"/>
  <c r="C6546"/>
  <c r="I6546" s="1"/>
  <c r="C6545"/>
  <c r="J6545" s="1"/>
  <c r="C6544"/>
  <c r="C6543"/>
  <c r="C6542"/>
  <c r="K6542" s="1"/>
  <c r="C6541"/>
  <c r="K6541" s="1"/>
  <c r="C6540"/>
  <c r="C6539"/>
  <c r="J6539" s="1"/>
  <c r="C6538"/>
  <c r="K6538" s="1"/>
  <c r="C6537"/>
  <c r="C6536"/>
  <c r="C6535"/>
  <c r="C6534"/>
  <c r="C6533"/>
  <c r="C6532"/>
  <c r="C6531"/>
  <c r="C6530"/>
  <c r="K6530" s="1"/>
  <c r="C6529"/>
  <c r="C6528"/>
  <c r="C6527"/>
  <c r="I6527" s="1"/>
  <c r="C6526"/>
  <c r="I6526" s="1"/>
  <c r="C6525"/>
  <c r="K6525" s="1"/>
  <c r="C6524"/>
  <c r="I6524" s="1"/>
  <c r="C6523"/>
  <c r="C6522"/>
  <c r="C6521"/>
  <c r="J6521" s="1"/>
  <c r="C6520"/>
  <c r="K6520" s="1"/>
  <c r="C6519"/>
  <c r="C6518"/>
  <c r="K6518" s="1"/>
  <c r="C6517"/>
  <c r="K6517" s="1"/>
  <c r="C6516"/>
  <c r="I6516" s="1"/>
  <c r="C6515"/>
  <c r="C6514"/>
  <c r="K6514" s="1"/>
  <c r="C6513"/>
  <c r="C6512"/>
  <c r="C6511"/>
  <c r="K6511" s="1"/>
  <c r="C6510"/>
  <c r="J6510" s="1"/>
  <c r="C6509"/>
  <c r="C6508"/>
  <c r="C6507"/>
  <c r="C6506"/>
  <c r="C6505"/>
  <c r="J6505" s="1"/>
  <c r="C6504"/>
  <c r="K6504" s="1"/>
  <c r="C6503"/>
  <c r="K6503" s="1"/>
  <c r="C6502"/>
  <c r="C6501"/>
  <c r="J6501" s="1"/>
  <c r="C6500"/>
  <c r="I6500" s="1"/>
  <c r="C6499"/>
  <c r="K6499" s="1"/>
  <c r="C6498"/>
  <c r="K6498" s="1"/>
  <c r="C6497"/>
  <c r="I6497" s="1"/>
  <c r="C6496"/>
  <c r="C6495"/>
  <c r="K6495" s="1"/>
  <c r="C6494"/>
  <c r="J6494" s="1"/>
  <c r="C6493"/>
  <c r="K6493" s="1"/>
  <c r="C6492"/>
  <c r="K6492" s="1"/>
  <c r="C6491"/>
  <c r="I6491" s="1"/>
  <c r="C6490"/>
  <c r="C6489"/>
  <c r="I6489" s="1"/>
  <c r="C6488"/>
  <c r="J6488" s="1"/>
  <c r="C6487"/>
  <c r="I6487" s="1"/>
  <c r="C6486"/>
  <c r="C6485"/>
  <c r="C6484"/>
  <c r="I6484" s="1"/>
  <c r="C6483"/>
  <c r="C6482"/>
  <c r="K6482" s="1"/>
  <c r="C6481"/>
  <c r="C6480"/>
  <c r="C6479"/>
  <c r="K6479" s="1"/>
  <c r="C6478"/>
  <c r="J6478" s="1"/>
  <c r="C6477"/>
  <c r="K6477" s="1"/>
  <c r="C6476"/>
  <c r="I6476" s="1"/>
  <c r="C6475"/>
  <c r="C6474"/>
  <c r="C6473"/>
  <c r="I6473" s="1"/>
  <c r="C6472"/>
  <c r="J6472" s="1"/>
  <c r="C6471"/>
  <c r="C6470"/>
  <c r="C6469"/>
  <c r="I6469" s="1"/>
  <c r="C6468"/>
  <c r="I6468" s="1"/>
  <c r="C6467"/>
  <c r="C6466"/>
  <c r="K6466" s="1"/>
  <c r="C6465"/>
  <c r="C6464"/>
  <c r="C6463"/>
  <c r="C6462"/>
  <c r="J6462" s="1"/>
  <c r="C6461"/>
  <c r="K6461" s="1"/>
  <c r="C6460"/>
  <c r="C6459"/>
  <c r="C6458"/>
  <c r="J6458" s="1"/>
  <c r="C6457"/>
  <c r="I6457" s="1"/>
  <c r="C6456"/>
  <c r="J6456" s="1"/>
  <c r="C6455"/>
  <c r="C6454"/>
  <c r="C6453"/>
  <c r="J6453" s="1"/>
  <c r="C6452"/>
  <c r="I6452" s="1"/>
  <c r="C6451"/>
  <c r="I6451" s="1"/>
  <c r="C6450"/>
  <c r="K6450" s="1"/>
  <c r="C6449"/>
  <c r="C6448"/>
  <c r="I6448" s="1"/>
  <c r="C6447"/>
  <c r="I6447" s="1"/>
  <c r="C6446"/>
  <c r="J6446" s="1"/>
  <c r="C6445"/>
  <c r="K6445" s="1"/>
  <c r="C6444"/>
  <c r="C6443"/>
  <c r="C6442"/>
  <c r="C6441"/>
  <c r="I6441" s="1"/>
  <c r="C6440"/>
  <c r="J6440" s="1"/>
  <c r="C6439"/>
  <c r="C6438"/>
  <c r="J6438" s="1"/>
  <c r="C6437"/>
  <c r="C6436"/>
  <c r="I6436" s="1"/>
  <c r="C6435"/>
  <c r="K6435" s="1"/>
  <c r="C6434"/>
  <c r="K6434" s="1"/>
  <c r="C6433"/>
  <c r="J6433" s="1"/>
  <c r="C6432"/>
  <c r="K6432" s="1"/>
  <c r="C6431"/>
  <c r="I6431" s="1"/>
  <c r="C6430"/>
  <c r="J6430" s="1"/>
  <c r="C6429"/>
  <c r="K6429" s="1"/>
  <c r="C6428"/>
  <c r="C6427"/>
  <c r="K6427" s="1"/>
  <c r="C6426"/>
  <c r="C6425"/>
  <c r="I6425" s="1"/>
  <c r="C6424"/>
  <c r="J6424" s="1"/>
  <c r="C6423"/>
  <c r="C6422"/>
  <c r="C6421"/>
  <c r="C6420"/>
  <c r="I6420" s="1"/>
  <c r="C6419"/>
  <c r="K6419" s="1"/>
  <c r="C6418"/>
  <c r="K6418" s="1"/>
  <c r="C6417"/>
  <c r="C6416"/>
  <c r="I6416" s="1"/>
  <c r="C6415"/>
  <c r="C6414"/>
  <c r="J6414" s="1"/>
  <c r="C6413"/>
  <c r="K6413" s="1"/>
  <c r="C6412"/>
  <c r="C6411"/>
  <c r="I6411" s="1"/>
  <c r="C6410"/>
  <c r="I6410" s="1"/>
  <c r="C6409"/>
  <c r="I6409" s="1"/>
  <c r="C6408"/>
  <c r="J6408" s="1"/>
  <c r="C6407"/>
  <c r="C6406"/>
  <c r="J6406" s="1"/>
  <c r="C6405"/>
  <c r="I6405" s="1"/>
  <c r="C6404"/>
  <c r="I6404" s="1"/>
  <c r="C6403"/>
  <c r="K6403" s="1"/>
  <c r="C6402"/>
  <c r="K6402" s="1"/>
  <c r="C6401"/>
  <c r="C6400"/>
  <c r="C6399"/>
  <c r="C6398"/>
  <c r="J6398" s="1"/>
  <c r="C6397"/>
  <c r="K6397" s="1"/>
  <c r="C6396"/>
  <c r="C6395"/>
  <c r="I6395" s="1"/>
  <c r="C6394"/>
  <c r="C6393"/>
  <c r="I6393" s="1"/>
  <c r="C6392"/>
  <c r="J6392" s="1"/>
  <c r="C6391"/>
  <c r="C6390"/>
  <c r="C6389"/>
  <c r="C6388"/>
  <c r="I6388" s="1"/>
  <c r="C6387"/>
  <c r="C6386"/>
  <c r="K6386" s="1"/>
  <c r="C6385"/>
  <c r="C6384"/>
  <c r="C6383"/>
  <c r="K6383" s="1"/>
  <c r="C6382"/>
  <c r="J6382" s="1"/>
  <c r="C6381"/>
  <c r="K6381" s="1"/>
  <c r="C6380"/>
  <c r="I6380" s="1"/>
  <c r="C6379"/>
  <c r="I6379" s="1"/>
  <c r="C6378"/>
  <c r="C6377"/>
  <c r="I6377" s="1"/>
  <c r="C6376"/>
  <c r="J6376" s="1"/>
  <c r="C6375"/>
  <c r="C6374"/>
  <c r="C6373"/>
  <c r="C6372"/>
  <c r="I6372" s="1"/>
  <c r="C6371"/>
  <c r="K6371" s="1"/>
  <c r="C6370"/>
  <c r="K6370" s="1"/>
  <c r="C6369"/>
  <c r="I6369" s="1"/>
  <c r="C6368"/>
  <c r="K6368" s="1"/>
  <c r="C6367"/>
  <c r="C6366"/>
  <c r="J6366" s="1"/>
  <c r="C6365"/>
  <c r="K6365" s="1"/>
  <c r="C6364"/>
  <c r="C6363"/>
  <c r="C6362"/>
  <c r="C6361"/>
  <c r="I6361" s="1"/>
  <c r="C6360"/>
  <c r="J6360" s="1"/>
  <c r="C6359"/>
  <c r="I6359" s="1"/>
  <c r="C6358"/>
  <c r="C6357"/>
  <c r="C6356"/>
  <c r="I6356" s="1"/>
  <c r="C6355"/>
  <c r="C6354"/>
  <c r="K6354" s="1"/>
  <c r="C6353"/>
  <c r="C6352"/>
  <c r="C6351"/>
  <c r="K6351" s="1"/>
  <c r="C6350"/>
  <c r="J6350" s="1"/>
  <c r="C6349"/>
  <c r="K6349" s="1"/>
  <c r="C6348"/>
  <c r="C6347"/>
  <c r="C6346"/>
  <c r="C6345"/>
  <c r="I6345" s="1"/>
  <c r="C6344"/>
  <c r="J6344" s="1"/>
  <c r="C6343"/>
  <c r="I6343" s="1"/>
  <c r="C6342"/>
  <c r="C6341"/>
  <c r="I6341" s="1"/>
  <c r="C6340"/>
  <c r="I6340" s="1"/>
  <c r="C6339"/>
  <c r="I6339" s="1"/>
  <c r="C6338"/>
  <c r="K6338" s="1"/>
  <c r="C6337"/>
  <c r="C6336"/>
  <c r="C6335"/>
  <c r="K6335" s="1"/>
  <c r="C6334"/>
  <c r="J6334" s="1"/>
  <c r="C6333"/>
  <c r="K6333" s="1"/>
  <c r="C6332"/>
  <c r="C6331"/>
  <c r="K6331" s="1"/>
  <c r="C6330"/>
  <c r="C6329"/>
  <c r="I6329" s="1"/>
  <c r="C6328"/>
  <c r="J6328" s="1"/>
  <c r="C6327"/>
  <c r="C6326"/>
  <c r="C6325"/>
  <c r="J6325" s="1"/>
  <c r="C6324"/>
  <c r="I6324" s="1"/>
  <c r="C6323"/>
  <c r="I6323" s="1"/>
  <c r="C6322"/>
  <c r="K6322" s="1"/>
  <c r="C6321"/>
  <c r="C6320"/>
  <c r="C6319"/>
  <c r="I6319" s="1"/>
  <c r="C6318"/>
  <c r="J6318" s="1"/>
  <c r="C6317"/>
  <c r="K6317" s="1"/>
  <c r="C6316"/>
  <c r="C6315"/>
  <c r="C6314"/>
  <c r="C6313"/>
  <c r="I6313" s="1"/>
  <c r="C6312"/>
  <c r="J6312" s="1"/>
  <c r="C6311"/>
  <c r="K6311" s="1"/>
  <c r="C6310"/>
  <c r="C6309"/>
  <c r="C6308"/>
  <c r="I6308" s="1"/>
  <c r="C6307"/>
  <c r="K6307" s="1"/>
  <c r="C6306"/>
  <c r="K6306" s="1"/>
  <c r="C6305"/>
  <c r="C6304"/>
  <c r="C6303"/>
  <c r="I6303" s="1"/>
  <c r="C6302"/>
  <c r="J6302" s="1"/>
  <c r="C6301"/>
  <c r="K6301" s="1"/>
  <c r="C6300"/>
  <c r="I6300" s="1"/>
  <c r="C6299"/>
  <c r="C6298"/>
  <c r="J6298" s="1"/>
  <c r="C6297"/>
  <c r="I6297" s="1"/>
  <c r="C6296"/>
  <c r="J6296" s="1"/>
  <c r="C6295"/>
  <c r="I6295" s="1"/>
  <c r="C6294"/>
  <c r="C6293"/>
  <c r="C6292"/>
  <c r="I6292" s="1"/>
  <c r="C6291"/>
  <c r="K6291" s="1"/>
  <c r="C6290"/>
  <c r="K6290" s="1"/>
  <c r="C6289"/>
  <c r="I6289" s="1"/>
  <c r="C6288"/>
  <c r="C6287"/>
  <c r="C6286"/>
  <c r="J6286" s="1"/>
  <c r="C6285"/>
  <c r="K6285" s="1"/>
  <c r="C6284"/>
  <c r="K6284" s="1"/>
  <c r="C6283"/>
  <c r="C6282"/>
  <c r="C6281"/>
  <c r="I6281" s="1"/>
  <c r="C6280"/>
  <c r="J6280" s="1"/>
  <c r="C6279"/>
  <c r="I6279" s="1"/>
  <c r="C6278"/>
  <c r="C6277"/>
  <c r="C6276"/>
  <c r="I6276" s="1"/>
  <c r="C6275"/>
  <c r="I6275" s="1"/>
  <c r="C6274"/>
  <c r="K6274" s="1"/>
  <c r="C6273"/>
  <c r="C6272"/>
  <c r="C6271"/>
  <c r="C6270"/>
  <c r="J6270" s="1"/>
  <c r="C6269"/>
  <c r="K6269" s="1"/>
  <c r="C6268"/>
  <c r="C6267"/>
  <c r="J6267" s="1"/>
  <c r="C6266"/>
  <c r="C6265"/>
  <c r="I6265" s="1"/>
  <c r="C6264"/>
  <c r="J6264" s="1"/>
  <c r="C6263"/>
  <c r="K6263" s="1"/>
  <c r="C6262"/>
  <c r="C6261"/>
  <c r="J6261" s="1"/>
  <c r="C6260"/>
  <c r="I6260" s="1"/>
  <c r="C6259"/>
  <c r="C6258"/>
  <c r="K6258" s="1"/>
  <c r="C6257"/>
  <c r="C6256"/>
  <c r="C6255"/>
  <c r="I6255" s="1"/>
  <c r="C6254"/>
  <c r="J6254" s="1"/>
  <c r="C6253"/>
  <c r="K6253" s="1"/>
  <c r="C6252"/>
  <c r="C6251"/>
  <c r="C6250"/>
  <c r="I6250" s="1"/>
  <c r="C6249"/>
  <c r="I6249" s="1"/>
  <c r="C6248"/>
  <c r="J6248" s="1"/>
  <c r="C6247"/>
  <c r="I6247" s="1"/>
  <c r="C6246"/>
  <c r="J6246" s="1"/>
  <c r="C6245"/>
  <c r="C6244"/>
  <c r="I6244" s="1"/>
  <c r="C6243"/>
  <c r="C6242"/>
  <c r="C6241"/>
  <c r="I6241" s="1"/>
  <c r="C6240"/>
  <c r="C6239"/>
  <c r="C6238"/>
  <c r="J6238" s="1"/>
  <c r="C6237"/>
  <c r="C6236"/>
  <c r="I6236" s="1"/>
  <c r="C6235"/>
  <c r="C6234"/>
  <c r="C6233"/>
  <c r="I6233" s="1"/>
  <c r="C6232"/>
  <c r="C6231"/>
  <c r="J6231" s="1"/>
  <c r="C6230"/>
  <c r="J6230" s="1"/>
  <c r="C6229"/>
  <c r="C6228"/>
  <c r="I6228" s="1"/>
  <c r="C6227"/>
  <c r="K6227" s="1"/>
  <c r="C6226"/>
  <c r="C6225"/>
  <c r="I6225" s="1"/>
  <c r="C6224"/>
  <c r="C6223"/>
  <c r="K6223" s="1"/>
  <c r="C6222"/>
  <c r="J6222" s="1"/>
  <c r="C6221"/>
  <c r="C6220"/>
  <c r="I6220" s="1"/>
  <c r="C6219"/>
  <c r="I6219" s="1"/>
  <c r="C6218"/>
  <c r="C6217"/>
  <c r="I6217" s="1"/>
  <c r="C6216"/>
  <c r="C6215"/>
  <c r="I6215" s="1"/>
  <c r="C6214"/>
  <c r="J6214" s="1"/>
  <c r="C6213"/>
  <c r="C6212"/>
  <c r="I6212" s="1"/>
  <c r="C6211"/>
  <c r="K6211" s="1"/>
  <c r="C6210"/>
  <c r="C6209"/>
  <c r="I6209" s="1"/>
  <c r="C6208"/>
  <c r="C6207"/>
  <c r="K6207" s="1"/>
  <c r="C6206"/>
  <c r="J6206" s="1"/>
  <c r="C6205"/>
  <c r="C6204"/>
  <c r="I6204" s="1"/>
  <c r="C6203"/>
  <c r="C6202"/>
  <c r="C6201"/>
  <c r="I6201" s="1"/>
  <c r="C6200"/>
  <c r="C6199"/>
  <c r="J6199" s="1"/>
  <c r="C6198"/>
  <c r="J6198" s="1"/>
  <c r="C6197"/>
  <c r="C6196"/>
  <c r="I6196" s="1"/>
  <c r="C6195"/>
  <c r="K6195" s="1"/>
  <c r="C6194"/>
  <c r="C6193"/>
  <c r="I6193" s="1"/>
  <c r="C6192"/>
  <c r="C6191"/>
  <c r="K6191" s="1"/>
  <c r="C6190"/>
  <c r="J6190" s="1"/>
  <c r="C6189"/>
  <c r="C6188"/>
  <c r="I6188" s="1"/>
  <c r="C6187"/>
  <c r="I6187" s="1"/>
  <c r="C6186"/>
  <c r="C6185"/>
  <c r="I6185" s="1"/>
  <c r="C6184"/>
  <c r="C6183"/>
  <c r="I6183" s="1"/>
  <c r="C6182"/>
  <c r="J6182" s="1"/>
  <c r="C6181"/>
  <c r="C6180"/>
  <c r="I6180" s="1"/>
  <c r="C6179"/>
  <c r="C6178"/>
  <c r="C6177"/>
  <c r="I6177" s="1"/>
  <c r="C6176"/>
  <c r="C6175"/>
  <c r="K6175" s="1"/>
  <c r="C6174"/>
  <c r="J6174" s="1"/>
  <c r="C6173"/>
  <c r="C6172"/>
  <c r="I6172" s="1"/>
  <c r="C6171"/>
  <c r="J6171" s="1"/>
  <c r="C6170"/>
  <c r="C6169"/>
  <c r="I6169" s="1"/>
  <c r="C6168"/>
  <c r="C6167"/>
  <c r="J6167" s="1"/>
  <c r="C6166"/>
  <c r="J6166" s="1"/>
  <c r="C6165"/>
  <c r="C6164"/>
  <c r="I6164" s="1"/>
  <c r="C6163"/>
  <c r="K6163" s="1"/>
  <c r="C6162"/>
  <c r="C6161"/>
  <c r="I6161" s="1"/>
  <c r="C6160"/>
  <c r="C6159"/>
  <c r="K6159" s="1"/>
  <c r="C6158"/>
  <c r="J6158" s="1"/>
  <c r="C6157"/>
  <c r="C6156"/>
  <c r="I6156" s="1"/>
  <c r="C6155"/>
  <c r="I6155" s="1"/>
  <c r="C6154"/>
  <c r="C6153"/>
  <c r="I6153" s="1"/>
  <c r="C6152"/>
  <c r="C6151"/>
  <c r="I6151" s="1"/>
  <c r="C6150"/>
  <c r="J6150" s="1"/>
  <c r="C6149"/>
  <c r="C6148"/>
  <c r="I6148" s="1"/>
  <c r="C6147"/>
  <c r="C6146"/>
  <c r="C6145"/>
  <c r="I6145" s="1"/>
  <c r="C6144"/>
  <c r="C6143"/>
  <c r="K6143" s="1"/>
  <c r="C6142"/>
  <c r="J6142" s="1"/>
  <c r="C6141"/>
  <c r="C6140"/>
  <c r="I6140" s="1"/>
  <c r="C6139"/>
  <c r="C6138"/>
  <c r="C6137"/>
  <c r="I6137" s="1"/>
  <c r="C6136"/>
  <c r="C6135"/>
  <c r="J6135" s="1"/>
  <c r="C6134"/>
  <c r="J6134" s="1"/>
  <c r="C6133"/>
  <c r="C6132"/>
  <c r="I6132" s="1"/>
  <c r="C6131"/>
  <c r="K6131" s="1"/>
  <c r="C6130"/>
  <c r="C6129"/>
  <c r="I6129" s="1"/>
  <c r="C6128"/>
  <c r="C6127"/>
  <c r="K6127" s="1"/>
  <c r="C6126"/>
  <c r="J6126" s="1"/>
  <c r="C6125"/>
  <c r="C6124"/>
  <c r="I6124" s="1"/>
  <c r="C6123"/>
  <c r="I6123" s="1"/>
  <c r="C6122"/>
  <c r="C6121"/>
  <c r="I6121" s="1"/>
  <c r="C6120"/>
  <c r="C6119"/>
  <c r="I6119" s="1"/>
  <c r="C6118"/>
  <c r="J6118" s="1"/>
  <c r="C6117"/>
  <c r="C6116"/>
  <c r="I6116" s="1"/>
  <c r="C6115"/>
  <c r="K6115" s="1"/>
  <c r="C6114"/>
  <c r="C6113"/>
  <c r="I6113" s="1"/>
  <c r="C6112"/>
  <c r="C6111"/>
  <c r="K6111" s="1"/>
  <c r="C6110"/>
  <c r="J6110" s="1"/>
  <c r="C6109"/>
  <c r="C6108"/>
  <c r="I6108" s="1"/>
  <c r="C6107"/>
  <c r="C6106"/>
  <c r="C6105"/>
  <c r="I6105" s="1"/>
  <c r="C6104"/>
  <c r="C6103"/>
  <c r="J6103" s="1"/>
  <c r="C6102"/>
  <c r="J6102" s="1"/>
  <c r="C6101"/>
  <c r="C6100"/>
  <c r="I6100" s="1"/>
  <c r="C6099"/>
  <c r="K6099" s="1"/>
  <c r="C6098"/>
  <c r="C6097"/>
  <c r="I6097" s="1"/>
  <c r="C6096"/>
  <c r="C6095"/>
  <c r="K6095" s="1"/>
  <c r="C6094"/>
  <c r="J6094" s="1"/>
  <c r="C6093"/>
  <c r="C6092"/>
  <c r="I6092" s="1"/>
  <c r="C6091"/>
  <c r="I6091" s="1"/>
  <c r="C6090"/>
  <c r="C6089"/>
  <c r="I6089" s="1"/>
  <c r="C6088"/>
  <c r="C6087"/>
  <c r="I6087" s="1"/>
  <c r="C6086"/>
  <c r="J6086" s="1"/>
  <c r="C6085"/>
  <c r="C6084"/>
  <c r="I6084" s="1"/>
  <c r="C6083"/>
  <c r="K6083" s="1"/>
  <c r="C6082"/>
  <c r="C6081"/>
  <c r="I6081" s="1"/>
  <c r="C6080"/>
  <c r="C6079"/>
  <c r="K6079" s="1"/>
  <c r="C6078"/>
  <c r="J6078" s="1"/>
  <c r="C6077"/>
  <c r="C6076"/>
  <c r="I6076" s="1"/>
  <c r="C6075"/>
  <c r="J6075" s="1"/>
  <c r="C6074"/>
  <c r="C6073"/>
  <c r="I6073" s="1"/>
  <c r="C6072"/>
  <c r="C6071"/>
  <c r="J6071" s="1"/>
  <c r="C6070"/>
  <c r="J6070" s="1"/>
  <c r="C6069"/>
  <c r="C6068"/>
  <c r="I6068" s="1"/>
  <c r="C6067"/>
  <c r="K6067" s="1"/>
  <c r="C6066"/>
  <c r="C6065"/>
  <c r="I6065" s="1"/>
  <c r="C6064"/>
  <c r="C6063"/>
  <c r="C6062"/>
  <c r="I6062" s="1"/>
  <c r="C6061"/>
  <c r="C6060"/>
  <c r="C6059"/>
  <c r="C6058"/>
  <c r="C6057"/>
  <c r="C6056"/>
  <c r="C6055"/>
  <c r="C6054"/>
  <c r="C6053"/>
  <c r="C6052"/>
  <c r="C6051"/>
  <c r="C6050"/>
  <c r="I6050" s="1"/>
  <c r="C6049"/>
  <c r="C6048"/>
  <c r="C6047"/>
  <c r="C6046"/>
  <c r="I6046" s="1"/>
  <c r="C6045"/>
  <c r="C6044"/>
  <c r="C6043"/>
  <c r="C6042"/>
  <c r="K6042" s="1"/>
  <c r="C6041"/>
  <c r="C6040"/>
  <c r="C6039"/>
  <c r="C6038"/>
  <c r="J6038" s="1"/>
  <c r="C6037"/>
  <c r="C6036"/>
  <c r="C6035"/>
  <c r="C6034"/>
  <c r="I6034" s="1"/>
  <c r="C6033"/>
  <c r="C6032"/>
  <c r="C6031"/>
  <c r="C6030"/>
  <c r="C6029"/>
  <c r="C6028"/>
  <c r="C6027"/>
  <c r="C6026"/>
  <c r="K6026" s="1"/>
  <c r="C6025"/>
  <c r="C6024"/>
  <c r="C6023"/>
  <c r="C6022"/>
  <c r="C6021"/>
  <c r="C6020"/>
  <c r="C6019"/>
  <c r="C6018"/>
  <c r="C6017"/>
  <c r="C6016"/>
  <c r="C6015"/>
  <c r="C6014"/>
  <c r="C6013"/>
  <c r="C6012"/>
  <c r="C6011"/>
  <c r="C6010"/>
  <c r="K6010" s="1"/>
  <c r="C6009"/>
  <c r="C6008"/>
  <c r="C6007"/>
  <c r="C6006"/>
  <c r="C6005"/>
  <c r="C6004"/>
  <c r="C6003"/>
  <c r="C6002"/>
  <c r="I6002" s="1"/>
  <c r="C6001"/>
  <c r="C6000"/>
  <c r="C5999"/>
  <c r="C5998"/>
  <c r="I5998" s="1"/>
  <c r="C5997"/>
  <c r="C5996"/>
  <c r="C5995"/>
  <c r="C5994"/>
  <c r="C5993"/>
  <c r="C5992"/>
  <c r="C5991"/>
  <c r="C5990"/>
  <c r="C5989"/>
  <c r="C5988"/>
  <c r="C5987"/>
  <c r="C5986"/>
  <c r="I5986" s="1"/>
  <c r="C5985"/>
  <c r="C5984"/>
  <c r="C5983"/>
  <c r="C5982"/>
  <c r="I5982" s="1"/>
  <c r="C5981"/>
  <c r="C5980"/>
  <c r="C5979"/>
  <c r="C5978"/>
  <c r="K5978" s="1"/>
  <c r="C5977"/>
  <c r="C5976"/>
  <c r="C5975"/>
  <c r="C5974"/>
  <c r="C5973"/>
  <c r="C5972"/>
  <c r="C5971"/>
  <c r="C5970"/>
  <c r="I5970" s="1"/>
  <c r="C5969"/>
  <c r="C5968"/>
  <c r="C5967"/>
  <c r="C5966"/>
  <c r="I5966" s="1"/>
  <c r="C5965"/>
  <c r="C5964"/>
  <c r="C5963"/>
  <c r="C5962"/>
  <c r="K5962" s="1"/>
  <c r="C5961"/>
  <c r="C5960"/>
  <c r="C5959"/>
  <c r="C5958"/>
  <c r="C5957"/>
  <c r="C5956"/>
  <c r="C5955"/>
  <c r="C5954"/>
  <c r="I5954" s="1"/>
  <c r="C5953"/>
  <c r="C5952"/>
  <c r="C5951"/>
  <c r="C5950"/>
  <c r="C5949"/>
  <c r="C5948"/>
  <c r="C5947"/>
  <c r="C5946"/>
  <c r="K5946" s="1"/>
  <c r="C5945"/>
  <c r="C5944"/>
  <c r="C5943"/>
  <c r="C5942"/>
  <c r="C5941"/>
  <c r="C5940"/>
  <c r="C5939"/>
  <c r="C5938"/>
  <c r="I5938" s="1"/>
  <c r="C5937"/>
  <c r="C5936"/>
  <c r="C5935"/>
  <c r="C5934"/>
  <c r="I5934" s="1"/>
  <c r="C5933"/>
  <c r="C5932"/>
  <c r="C5931"/>
  <c r="C5930"/>
  <c r="C5929"/>
  <c r="C5928"/>
  <c r="C5927"/>
  <c r="C5926"/>
  <c r="I5926" s="1"/>
  <c r="C5925"/>
  <c r="C5924"/>
  <c r="C5923"/>
  <c r="C5922"/>
  <c r="I5922" s="1"/>
  <c r="C5921"/>
  <c r="C5920"/>
  <c r="C5919"/>
  <c r="C5918"/>
  <c r="I5918" s="1"/>
  <c r="C5917"/>
  <c r="C5916"/>
  <c r="C5915"/>
  <c r="C5914"/>
  <c r="K5914" s="1"/>
  <c r="C5913"/>
  <c r="C5912"/>
  <c r="C5911"/>
  <c r="C5910"/>
  <c r="C5909"/>
  <c r="C5908"/>
  <c r="C5907"/>
  <c r="C5906"/>
  <c r="K5906" s="1"/>
  <c r="C5905"/>
  <c r="C5904"/>
  <c r="C5903"/>
  <c r="C5902"/>
  <c r="C5901"/>
  <c r="C5900"/>
  <c r="C5899"/>
  <c r="C5898"/>
  <c r="K5898" s="1"/>
  <c r="C5897"/>
  <c r="C5896"/>
  <c r="C5895"/>
  <c r="C5894"/>
  <c r="J5894" s="1"/>
  <c r="C5893"/>
  <c r="C5892"/>
  <c r="C5891"/>
  <c r="C5890"/>
  <c r="C5889"/>
  <c r="C5888"/>
  <c r="C5887"/>
  <c r="C5886"/>
  <c r="C5885"/>
  <c r="C5884"/>
  <c r="C5883"/>
  <c r="C5882"/>
  <c r="C5881"/>
  <c r="C5880"/>
  <c r="J5880" s="1"/>
  <c r="C5879"/>
  <c r="C5878"/>
  <c r="J5878" s="1"/>
  <c r="C5877"/>
  <c r="K5877" s="1"/>
  <c r="C5876"/>
  <c r="C5875"/>
  <c r="C5874"/>
  <c r="C5873"/>
  <c r="C5872"/>
  <c r="J5872" s="1"/>
  <c r="C5871"/>
  <c r="J5871" s="1"/>
  <c r="C5870"/>
  <c r="J5870" s="1"/>
  <c r="C5869"/>
  <c r="K5869" s="1"/>
  <c r="C5868"/>
  <c r="C5867"/>
  <c r="C5866"/>
  <c r="C5865"/>
  <c r="C5864"/>
  <c r="J5864" s="1"/>
  <c r="C5863"/>
  <c r="I5863" s="1"/>
  <c r="C5862"/>
  <c r="J5862" s="1"/>
  <c r="C5861"/>
  <c r="K5861" s="1"/>
  <c r="C5860"/>
  <c r="C5859"/>
  <c r="C5858"/>
  <c r="C5857"/>
  <c r="C5856"/>
  <c r="J5856" s="1"/>
  <c r="C5855"/>
  <c r="C5854"/>
  <c r="J5854" s="1"/>
  <c r="C5853"/>
  <c r="K5853" s="1"/>
  <c r="C5852"/>
  <c r="C5851"/>
  <c r="C5850"/>
  <c r="C5849"/>
  <c r="C5848"/>
  <c r="J5848" s="1"/>
  <c r="C5847"/>
  <c r="C5846"/>
  <c r="J5846" s="1"/>
  <c r="C5845"/>
  <c r="K5845" s="1"/>
  <c r="C5844"/>
  <c r="C5843"/>
  <c r="C5842"/>
  <c r="C5841"/>
  <c r="C5840"/>
  <c r="J5840" s="1"/>
  <c r="C5839"/>
  <c r="C5838"/>
  <c r="J5838" s="1"/>
  <c r="C5837"/>
  <c r="K5837" s="1"/>
  <c r="C5836"/>
  <c r="C5835"/>
  <c r="C5834"/>
  <c r="C5833"/>
  <c r="C5832"/>
  <c r="J5832" s="1"/>
  <c r="C5831"/>
  <c r="I5831" s="1"/>
  <c r="C5830"/>
  <c r="J5830" s="1"/>
  <c r="C5829"/>
  <c r="K5829" s="1"/>
  <c r="C5828"/>
  <c r="C5827"/>
  <c r="C5826"/>
  <c r="C5825"/>
  <c r="C5824"/>
  <c r="J5824" s="1"/>
  <c r="C5823"/>
  <c r="C5822"/>
  <c r="J5822" s="1"/>
  <c r="C5821"/>
  <c r="K5821" s="1"/>
  <c r="C5820"/>
  <c r="C5819"/>
  <c r="C5818"/>
  <c r="C5817"/>
  <c r="C5816"/>
  <c r="J5816" s="1"/>
  <c r="C5815"/>
  <c r="C5814"/>
  <c r="J5814" s="1"/>
  <c r="C5813"/>
  <c r="K5813" s="1"/>
  <c r="C5812"/>
  <c r="C5811"/>
  <c r="C5810"/>
  <c r="C5809"/>
  <c r="C5808"/>
  <c r="J5808" s="1"/>
  <c r="C5807"/>
  <c r="C5806"/>
  <c r="J5806" s="1"/>
  <c r="C5805"/>
  <c r="C5804"/>
  <c r="C5803"/>
  <c r="C5802"/>
  <c r="C5801"/>
  <c r="I5801" s="1"/>
  <c r="C5800"/>
  <c r="J5800" s="1"/>
  <c r="C5799"/>
  <c r="C5798"/>
  <c r="J5798" s="1"/>
  <c r="C5797"/>
  <c r="K5797" s="1"/>
  <c r="C5796"/>
  <c r="C5795"/>
  <c r="C5794"/>
  <c r="C5793"/>
  <c r="C5792"/>
  <c r="J5792" s="1"/>
  <c r="C5791"/>
  <c r="C5790"/>
  <c r="J5790" s="1"/>
  <c r="C5789"/>
  <c r="C5788"/>
  <c r="C5787"/>
  <c r="C5786"/>
  <c r="C5785"/>
  <c r="I5785" s="1"/>
  <c r="C5784"/>
  <c r="J5784" s="1"/>
  <c r="C5783"/>
  <c r="C5782"/>
  <c r="J5782" s="1"/>
  <c r="C5781"/>
  <c r="C5780"/>
  <c r="C5779"/>
  <c r="C5778"/>
  <c r="C5777"/>
  <c r="C5776"/>
  <c r="J5776" s="1"/>
  <c r="C5775"/>
  <c r="C5774"/>
  <c r="J5774" s="1"/>
  <c r="C5773"/>
  <c r="C5772"/>
  <c r="C5771"/>
  <c r="C5770"/>
  <c r="C5769"/>
  <c r="I5769" s="1"/>
  <c r="C5768"/>
  <c r="J5768" s="1"/>
  <c r="C5767"/>
  <c r="C5766"/>
  <c r="J5766" s="1"/>
  <c r="C5765"/>
  <c r="C5764"/>
  <c r="C5763"/>
  <c r="C5762"/>
  <c r="C5761"/>
  <c r="I5761" s="1"/>
  <c r="C5760"/>
  <c r="J5760" s="1"/>
  <c r="C5759"/>
  <c r="C5758"/>
  <c r="J5758" s="1"/>
  <c r="C5757"/>
  <c r="C5756"/>
  <c r="C5755"/>
  <c r="C5754"/>
  <c r="C5753"/>
  <c r="I5753" s="1"/>
  <c r="C5752"/>
  <c r="J5752" s="1"/>
  <c r="C5751"/>
  <c r="C5750"/>
  <c r="J5750" s="1"/>
  <c r="C5749"/>
  <c r="C5748"/>
  <c r="C5747"/>
  <c r="C5746"/>
  <c r="C5745"/>
  <c r="C5744"/>
  <c r="J5744" s="1"/>
  <c r="C5743"/>
  <c r="C5742"/>
  <c r="J5742" s="1"/>
  <c r="C5741"/>
  <c r="C5740"/>
  <c r="C5739"/>
  <c r="C5738"/>
  <c r="C5737"/>
  <c r="I5737" s="1"/>
  <c r="C5736"/>
  <c r="J5736" s="1"/>
  <c r="C5735"/>
  <c r="C5734"/>
  <c r="J5734" s="1"/>
  <c r="C5733"/>
  <c r="C5732"/>
  <c r="C5731"/>
  <c r="C5730"/>
  <c r="C5729"/>
  <c r="I5729" s="1"/>
  <c r="C5728"/>
  <c r="J5728" s="1"/>
  <c r="C5727"/>
  <c r="I5727" s="1"/>
  <c r="C5726"/>
  <c r="J5726" s="1"/>
  <c r="C5725"/>
  <c r="C5724"/>
  <c r="C5723"/>
  <c r="C5722"/>
  <c r="C5721"/>
  <c r="I5721" s="1"/>
  <c r="C5720"/>
  <c r="J5720" s="1"/>
  <c r="C5719"/>
  <c r="C5718"/>
  <c r="J5718" s="1"/>
  <c r="C5717"/>
  <c r="C5716"/>
  <c r="C5715"/>
  <c r="C5714"/>
  <c r="C5713"/>
  <c r="C5712"/>
  <c r="J5712" s="1"/>
  <c r="C5711"/>
  <c r="I5711" s="1"/>
  <c r="C5710"/>
  <c r="J5710" s="1"/>
  <c r="C5709"/>
  <c r="C5708"/>
  <c r="C5707"/>
  <c r="C5706"/>
  <c r="C5705"/>
  <c r="I5705" s="1"/>
  <c r="C5704"/>
  <c r="J5704" s="1"/>
  <c r="C5703"/>
  <c r="I5703" s="1"/>
  <c r="C5702"/>
  <c r="J5702" s="1"/>
  <c r="C5701"/>
  <c r="C5700"/>
  <c r="C5699"/>
  <c r="C5698"/>
  <c r="C5697"/>
  <c r="I5697" s="1"/>
  <c r="C5696"/>
  <c r="J5696" s="1"/>
  <c r="C5695"/>
  <c r="C5694"/>
  <c r="J5694" s="1"/>
  <c r="C5693"/>
  <c r="C5692"/>
  <c r="C5691"/>
  <c r="C5690"/>
  <c r="C5689"/>
  <c r="I5689" s="1"/>
  <c r="C5688"/>
  <c r="J5688" s="1"/>
  <c r="C5687"/>
  <c r="C5686"/>
  <c r="J5686" s="1"/>
  <c r="C5685"/>
  <c r="C5684"/>
  <c r="C5683"/>
  <c r="C5682"/>
  <c r="C5681"/>
  <c r="C5680"/>
  <c r="J5680" s="1"/>
  <c r="C5679"/>
  <c r="I5679" s="1"/>
  <c r="C5678"/>
  <c r="J5678" s="1"/>
  <c r="C5677"/>
  <c r="C5676"/>
  <c r="C5675"/>
  <c r="C5674"/>
  <c r="C5673"/>
  <c r="I5673" s="1"/>
  <c r="C5672"/>
  <c r="J5672" s="1"/>
  <c r="C5671"/>
  <c r="C5670"/>
  <c r="J5670" s="1"/>
  <c r="C5669"/>
  <c r="C5668"/>
  <c r="C5667"/>
  <c r="C5666"/>
  <c r="C5665"/>
  <c r="I5665" s="1"/>
  <c r="C5664"/>
  <c r="J5664" s="1"/>
  <c r="C5663"/>
  <c r="C5662"/>
  <c r="J5662" s="1"/>
  <c r="C5661"/>
  <c r="C5660"/>
  <c r="C5659"/>
  <c r="C5658"/>
  <c r="C5657"/>
  <c r="I5657" s="1"/>
  <c r="C5656"/>
  <c r="J5656" s="1"/>
  <c r="C5655"/>
  <c r="I5655" s="1"/>
  <c r="C5654"/>
  <c r="J5654" s="1"/>
  <c r="C5653"/>
  <c r="C5652"/>
  <c r="C5651"/>
  <c r="C5650"/>
  <c r="C5649"/>
  <c r="C5648"/>
  <c r="J5648" s="1"/>
  <c r="C5647"/>
  <c r="C5646"/>
  <c r="J5646" s="1"/>
  <c r="C5645"/>
  <c r="C5644"/>
  <c r="C5643"/>
  <c r="C5642"/>
  <c r="C5641"/>
  <c r="I5641" s="1"/>
  <c r="C5640"/>
  <c r="J5640" s="1"/>
  <c r="C5639"/>
  <c r="C5638"/>
  <c r="J5638" s="1"/>
  <c r="C5637"/>
  <c r="C5636"/>
  <c r="C5635"/>
  <c r="C5634"/>
  <c r="C5633"/>
  <c r="I5633" s="1"/>
  <c r="C5632"/>
  <c r="J5632" s="1"/>
  <c r="C5631"/>
  <c r="C5630"/>
  <c r="J5630" s="1"/>
  <c r="C5629"/>
  <c r="C5628"/>
  <c r="C5627"/>
  <c r="C5626"/>
  <c r="C5625"/>
  <c r="I5625" s="1"/>
  <c r="C5624"/>
  <c r="J5624" s="1"/>
  <c r="C5623"/>
  <c r="I5623" s="1"/>
  <c r="C5622"/>
  <c r="J5622" s="1"/>
  <c r="C5621"/>
  <c r="C5620"/>
  <c r="C5619"/>
  <c r="C5618"/>
  <c r="C5617"/>
  <c r="C5616"/>
  <c r="J5616" s="1"/>
  <c r="C5615"/>
  <c r="C5614"/>
  <c r="J5614" s="1"/>
  <c r="C5613"/>
  <c r="C5612"/>
  <c r="C5611"/>
  <c r="C5610"/>
  <c r="C5609"/>
  <c r="I5609" s="1"/>
  <c r="C5608"/>
  <c r="J5608" s="1"/>
  <c r="C5607"/>
  <c r="C5606"/>
  <c r="J5606" s="1"/>
  <c r="C5605"/>
  <c r="C5604"/>
  <c r="C5603"/>
  <c r="C5602"/>
  <c r="C5601"/>
  <c r="I5601" s="1"/>
  <c r="C5600"/>
  <c r="J5600" s="1"/>
  <c r="C5599"/>
  <c r="C5598"/>
  <c r="J5598" s="1"/>
  <c r="C5597"/>
  <c r="C5596"/>
  <c r="C5595"/>
  <c r="C5594"/>
  <c r="C5593"/>
  <c r="I5593" s="1"/>
  <c r="C5592"/>
  <c r="J5592" s="1"/>
  <c r="C5591"/>
  <c r="C5590"/>
  <c r="J5590" s="1"/>
  <c r="C5589"/>
  <c r="C5588"/>
  <c r="C5587"/>
  <c r="C5586"/>
  <c r="C5585"/>
  <c r="C5584"/>
  <c r="J5584" s="1"/>
  <c r="C5583"/>
  <c r="C5582"/>
  <c r="J5582" s="1"/>
  <c r="C5581"/>
  <c r="C5580"/>
  <c r="C5579"/>
  <c r="C5578"/>
  <c r="C5577"/>
  <c r="I5577" s="1"/>
  <c r="C5576"/>
  <c r="J5576" s="1"/>
  <c r="C5575"/>
  <c r="C5574"/>
  <c r="J5574" s="1"/>
  <c r="C5573"/>
  <c r="C5572"/>
  <c r="C5571"/>
  <c r="C5570"/>
  <c r="C5569"/>
  <c r="I5569" s="1"/>
  <c r="C5568"/>
  <c r="J5568" s="1"/>
  <c r="C5567"/>
  <c r="C5566"/>
  <c r="J5566" s="1"/>
  <c r="C5565"/>
  <c r="C5564"/>
  <c r="C5563"/>
  <c r="C5562"/>
  <c r="C5561"/>
  <c r="I5561" s="1"/>
  <c r="C5560"/>
  <c r="J5560" s="1"/>
  <c r="C5559"/>
  <c r="C5558"/>
  <c r="J5558" s="1"/>
  <c r="C5557"/>
  <c r="K5557" s="1"/>
  <c r="C5556"/>
  <c r="C5555"/>
  <c r="C5554"/>
  <c r="C5553"/>
  <c r="I5553" s="1"/>
  <c r="C5552"/>
  <c r="J5552" s="1"/>
  <c r="C5551"/>
  <c r="I5551" s="1"/>
  <c r="C5550"/>
  <c r="J5550" s="1"/>
  <c r="C5549"/>
  <c r="K5549" s="1"/>
  <c r="C5548"/>
  <c r="C5547"/>
  <c r="C5546"/>
  <c r="C5545"/>
  <c r="I5545" s="1"/>
  <c r="C5544"/>
  <c r="J5544" s="1"/>
  <c r="C5543"/>
  <c r="I5543" s="1"/>
  <c r="C5542"/>
  <c r="J5542" s="1"/>
  <c r="C5541"/>
  <c r="K5541" s="1"/>
  <c r="C5540"/>
  <c r="C5539"/>
  <c r="C5538"/>
  <c r="C5537"/>
  <c r="C5536"/>
  <c r="J5536" s="1"/>
  <c r="C5535"/>
  <c r="C5534"/>
  <c r="J5534" s="1"/>
  <c r="C5533"/>
  <c r="C5532"/>
  <c r="C5531"/>
  <c r="C5530"/>
  <c r="C5529"/>
  <c r="I5529" s="1"/>
  <c r="C5528"/>
  <c r="J5528" s="1"/>
  <c r="C5527"/>
  <c r="C5526"/>
  <c r="J5526" s="1"/>
  <c r="C5525"/>
  <c r="K5525" s="1"/>
  <c r="C5524"/>
  <c r="C5523"/>
  <c r="C5522"/>
  <c r="C5521"/>
  <c r="C5520"/>
  <c r="J5520" s="1"/>
  <c r="C5519"/>
  <c r="I5519" s="1"/>
  <c r="C5518"/>
  <c r="J5518" s="1"/>
  <c r="C5517"/>
  <c r="C5516"/>
  <c r="C5515"/>
  <c r="C5514"/>
  <c r="C5513"/>
  <c r="I5513" s="1"/>
  <c r="C5512"/>
  <c r="J5512" s="1"/>
  <c r="C5511"/>
  <c r="I5511" s="1"/>
  <c r="C5510"/>
  <c r="J5510" s="1"/>
  <c r="C5509"/>
  <c r="K5509" s="1"/>
  <c r="C5508"/>
  <c r="C5507"/>
  <c r="C5506"/>
  <c r="C5505"/>
  <c r="C5504"/>
  <c r="J5504" s="1"/>
  <c r="C5503"/>
  <c r="C5502"/>
  <c r="J5502" s="1"/>
  <c r="C5501"/>
  <c r="C5500"/>
  <c r="C5499"/>
  <c r="C5498"/>
  <c r="C5497"/>
  <c r="I5497" s="1"/>
  <c r="C5496"/>
  <c r="J5496" s="1"/>
  <c r="C5495"/>
  <c r="C5494"/>
  <c r="J5494" s="1"/>
  <c r="C5493"/>
  <c r="K5493" s="1"/>
  <c r="C5492"/>
  <c r="C5491"/>
  <c r="C5490"/>
  <c r="C5489"/>
  <c r="I5489" s="1"/>
  <c r="C5488"/>
  <c r="J5488" s="1"/>
  <c r="C5487"/>
  <c r="J5487" s="1"/>
  <c r="C5486"/>
  <c r="J5486" s="1"/>
  <c r="C5485"/>
  <c r="K5485" s="1"/>
  <c r="C5484"/>
  <c r="C5483"/>
  <c r="C5482"/>
  <c r="C5481"/>
  <c r="I5481" s="1"/>
  <c r="C5480"/>
  <c r="J5480" s="1"/>
  <c r="C5479"/>
  <c r="C5478"/>
  <c r="J5478" s="1"/>
  <c r="C5477"/>
  <c r="K5477" s="1"/>
  <c r="C5476"/>
  <c r="C5475"/>
  <c r="C5474"/>
  <c r="C5473"/>
  <c r="C5472"/>
  <c r="J5472" s="1"/>
  <c r="C5471"/>
  <c r="C5470"/>
  <c r="J5470" s="1"/>
  <c r="C5469"/>
  <c r="C5468"/>
  <c r="C5467"/>
  <c r="C5466"/>
  <c r="C5465"/>
  <c r="I5465" s="1"/>
  <c r="C5464"/>
  <c r="J5464" s="1"/>
  <c r="C5463"/>
  <c r="K5463" s="1"/>
  <c r="C5462"/>
  <c r="J5462" s="1"/>
  <c r="C5461"/>
  <c r="I5461" s="1"/>
  <c r="C5460"/>
  <c r="K5460" s="1"/>
  <c r="C5459"/>
  <c r="K5459" s="1"/>
  <c r="C5458"/>
  <c r="J5458" s="1"/>
  <c r="C5457"/>
  <c r="I5457" s="1"/>
  <c r="C5456"/>
  <c r="K5456" s="1"/>
  <c r="C5455"/>
  <c r="K5455" s="1"/>
  <c r="C5454"/>
  <c r="J5454" s="1"/>
  <c r="C5453"/>
  <c r="I5453" s="1"/>
  <c r="C5452"/>
  <c r="K5452" s="1"/>
  <c r="C5451"/>
  <c r="K5451" s="1"/>
  <c r="C5450"/>
  <c r="J5450" s="1"/>
  <c r="C5449"/>
  <c r="I5449" s="1"/>
  <c r="C5448"/>
  <c r="K5448" s="1"/>
  <c r="C5447"/>
  <c r="K5447" s="1"/>
  <c r="C5446"/>
  <c r="J5446" s="1"/>
  <c r="C5445"/>
  <c r="I5445" s="1"/>
  <c r="C5444"/>
  <c r="K5444" s="1"/>
  <c r="C5443"/>
  <c r="K5443" s="1"/>
  <c r="C5442"/>
  <c r="J5442" s="1"/>
  <c r="C5441"/>
  <c r="I5441" s="1"/>
  <c r="C5440"/>
  <c r="K5440" s="1"/>
  <c r="C5439"/>
  <c r="K5439" s="1"/>
  <c r="C5438"/>
  <c r="J5438" s="1"/>
  <c r="C5437"/>
  <c r="K5437" s="1"/>
  <c r="C5436"/>
  <c r="K5436" s="1"/>
  <c r="C5435"/>
  <c r="K5435" s="1"/>
  <c r="C5434"/>
  <c r="J5434" s="1"/>
  <c r="C5433"/>
  <c r="I5433" s="1"/>
  <c r="C5432"/>
  <c r="K5432" s="1"/>
  <c r="C5431"/>
  <c r="K5431" s="1"/>
  <c r="C5430"/>
  <c r="J5430" s="1"/>
  <c r="C5429"/>
  <c r="I5429" s="1"/>
  <c r="C5428"/>
  <c r="K5428" s="1"/>
  <c r="C5427"/>
  <c r="K5427" s="1"/>
  <c r="C5426"/>
  <c r="J5426" s="1"/>
  <c r="C5425"/>
  <c r="I5425" s="1"/>
  <c r="C5424"/>
  <c r="K5424" s="1"/>
  <c r="C5423"/>
  <c r="K5423" s="1"/>
  <c r="C5422"/>
  <c r="J5422" s="1"/>
  <c r="C5421"/>
  <c r="I5421" s="1"/>
  <c r="C5420"/>
  <c r="K5420" s="1"/>
  <c r="C5419"/>
  <c r="K5419" s="1"/>
  <c r="C5418"/>
  <c r="J5418" s="1"/>
  <c r="C5417"/>
  <c r="I5417" s="1"/>
  <c r="C5416"/>
  <c r="K5416" s="1"/>
  <c r="C5415"/>
  <c r="K5415" s="1"/>
  <c r="C5414"/>
  <c r="J5414" s="1"/>
  <c r="C5413"/>
  <c r="I5413" s="1"/>
  <c r="C5412"/>
  <c r="K5412" s="1"/>
  <c r="C5411"/>
  <c r="K5411" s="1"/>
  <c r="C5410"/>
  <c r="J5410" s="1"/>
  <c r="C5409"/>
  <c r="I5409" s="1"/>
  <c r="C5408"/>
  <c r="K5408" s="1"/>
  <c r="C5407"/>
  <c r="K5407" s="1"/>
  <c r="C5406"/>
  <c r="J5406" s="1"/>
  <c r="C5405"/>
  <c r="K5405" s="1"/>
  <c r="C5404"/>
  <c r="K5404" s="1"/>
  <c r="C5403"/>
  <c r="K5403" s="1"/>
  <c r="C5402"/>
  <c r="J5402" s="1"/>
  <c r="C5401"/>
  <c r="I5401" s="1"/>
  <c r="C5400"/>
  <c r="K5400" s="1"/>
  <c r="C5399"/>
  <c r="K5399" s="1"/>
  <c r="C5398"/>
  <c r="J5398" s="1"/>
  <c r="C5397"/>
  <c r="I5397" s="1"/>
  <c r="C5396"/>
  <c r="K5396" s="1"/>
  <c r="C5395"/>
  <c r="K5395" s="1"/>
  <c r="C5394"/>
  <c r="J5394" s="1"/>
  <c r="C5393"/>
  <c r="I5393" s="1"/>
  <c r="C5392"/>
  <c r="K5392" s="1"/>
  <c r="C5391"/>
  <c r="K5391" s="1"/>
  <c r="J5390"/>
  <c r="C5390"/>
  <c r="C5389"/>
  <c r="I5389" s="1"/>
  <c r="C5388"/>
  <c r="K5388" s="1"/>
  <c r="C5387"/>
  <c r="K5387" s="1"/>
  <c r="C5386"/>
  <c r="J5386" s="1"/>
  <c r="C5385"/>
  <c r="I5385" s="1"/>
  <c r="C5384"/>
  <c r="K5384" s="1"/>
  <c r="C5383"/>
  <c r="K5383" s="1"/>
  <c r="C5382"/>
  <c r="J5382" s="1"/>
  <c r="C5381"/>
  <c r="I5381" s="1"/>
  <c r="C5380"/>
  <c r="K5380" s="1"/>
  <c r="C5379"/>
  <c r="K5379" s="1"/>
  <c r="C5378"/>
  <c r="J5378" s="1"/>
  <c r="C5377"/>
  <c r="I5377" s="1"/>
  <c r="C5376"/>
  <c r="K5376" s="1"/>
  <c r="C5375"/>
  <c r="K5375" s="1"/>
  <c r="C5374"/>
  <c r="J5374" s="1"/>
  <c r="C5373"/>
  <c r="K5373" s="1"/>
  <c r="C5372"/>
  <c r="K5372" s="1"/>
  <c r="C5371"/>
  <c r="K5371" s="1"/>
  <c r="C5370"/>
  <c r="J5370" s="1"/>
  <c r="C5369"/>
  <c r="I5369" s="1"/>
  <c r="C5368"/>
  <c r="K5368" s="1"/>
  <c r="C5367"/>
  <c r="K5367" s="1"/>
  <c r="C5366"/>
  <c r="J5366" s="1"/>
  <c r="C5365"/>
  <c r="C5364"/>
  <c r="K5364" s="1"/>
  <c r="C5363"/>
  <c r="K5363" s="1"/>
  <c r="C5362"/>
  <c r="J5362" s="1"/>
  <c r="C5361"/>
  <c r="I5361" s="1"/>
  <c r="C5360"/>
  <c r="K5360" s="1"/>
  <c r="C5359"/>
  <c r="K5359" s="1"/>
  <c r="C5358"/>
  <c r="J5358" s="1"/>
  <c r="C5357"/>
  <c r="C5356"/>
  <c r="K5356" s="1"/>
  <c r="C5355"/>
  <c r="K5355" s="1"/>
  <c r="C5354"/>
  <c r="J5354" s="1"/>
  <c r="C5353"/>
  <c r="I5353" s="1"/>
  <c r="C5352"/>
  <c r="K5352" s="1"/>
  <c r="C5351"/>
  <c r="K5351" s="1"/>
  <c r="C5350"/>
  <c r="J5350" s="1"/>
  <c r="C5349"/>
  <c r="I5349" s="1"/>
  <c r="C5348"/>
  <c r="K5348" s="1"/>
  <c r="C5347"/>
  <c r="K5347" s="1"/>
  <c r="C5346"/>
  <c r="J5346" s="1"/>
  <c r="C5345"/>
  <c r="I5345" s="1"/>
  <c r="C5344"/>
  <c r="K5344" s="1"/>
  <c r="C5343"/>
  <c r="K5343" s="1"/>
  <c r="C5342"/>
  <c r="J5342" s="1"/>
  <c r="C5341"/>
  <c r="K5341" s="1"/>
  <c r="C5340"/>
  <c r="K5340" s="1"/>
  <c r="C5339"/>
  <c r="K5339" s="1"/>
  <c r="C5338"/>
  <c r="J5338" s="1"/>
  <c r="C5337"/>
  <c r="I5337" s="1"/>
  <c r="C5336"/>
  <c r="K5336" s="1"/>
  <c r="C5335"/>
  <c r="K5335" s="1"/>
  <c r="C5334"/>
  <c r="J5334" s="1"/>
  <c r="C5333"/>
  <c r="I5333" s="1"/>
  <c r="C5332"/>
  <c r="K5332" s="1"/>
  <c r="C5331"/>
  <c r="K5331" s="1"/>
  <c r="C5330"/>
  <c r="J5330" s="1"/>
  <c r="C5329"/>
  <c r="I5329" s="1"/>
  <c r="C5328"/>
  <c r="K5328" s="1"/>
  <c r="C5327"/>
  <c r="K5327" s="1"/>
  <c r="C5326"/>
  <c r="J5326" s="1"/>
  <c r="C5325"/>
  <c r="K5325" s="1"/>
  <c r="C5324"/>
  <c r="K5324" s="1"/>
  <c r="C5323"/>
  <c r="K5323" s="1"/>
  <c r="C5322"/>
  <c r="J5322" s="1"/>
  <c r="C5321"/>
  <c r="I5321" s="1"/>
  <c r="C5320"/>
  <c r="K5320" s="1"/>
  <c r="C5319"/>
  <c r="K5319" s="1"/>
  <c r="C5318"/>
  <c r="J5318" s="1"/>
  <c r="C5317"/>
  <c r="I5317" s="1"/>
  <c r="C5316"/>
  <c r="K5316" s="1"/>
  <c r="C5315"/>
  <c r="K5315" s="1"/>
  <c r="C5314"/>
  <c r="J5314" s="1"/>
  <c r="C5313"/>
  <c r="I5313" s="1"/>
  <c r="C5312"/>
  <c r="K5312" s="1"/>
  <c r="C5311"/>
  <c r="K5311" s="1"/>
  <c r="C5310"/>
  <c r="J5310" s="1"/>
  <c r="C5309"/>
  <c r="K5309" s="1"/>
  <c r="C5308"/>
  <c r="K5308" s="1"/>
  <c r="C5307"/>
  <c r="K5307" s="1"/>
  <c r="C5306"/>
  <c r="J5306" s="1"/>
  <c r="C5305"/>
  <c r="I5305" s="1"/>
  <c r="C5304"/>
  <c r="K5304" s="1"/>
  <c r="C5303"/>
  <c r="K5303" s="1"/>
  <c r="C5302"/>
  <c r="J5302" s="1"/>
  <c r="C5301"/>
  <c r="C5300"/>
  <c r="K5300" s="1"/>
  <c r="C5299"/>
  <c r="K5299" s="1"/>
  <c r="C5298"/>
  <c r="J5298" s="1"/>
  <c r="C5297"/>
  <c r="I5297" s="1"/>
  <c r="C5296"/>
  <c r="K5296" s="1"/>
  <c r="C5295"/>
  <c r="K5295" s="1"/>
  <c r="C5294"/>
  <c r="J5294" s="1"/>
  <c r="C5293"/>
  <c r="C5292"/>
  <c r="K5292" s="1"/>
  <c r="C5291"/>
  <c r="K5291" s="1"/>
  <c r="C5290"/>
  <c r="J5290" s="1"/>
  <c r="C5289"/>
  <c r="I5289" s="1"/>
  <c r="C5288"/>
  <c r="K5288" s="1"/>
  <c r="C5287"/>
  <c r="K5287" s="1"/>
  <c r="C5286"/>
  <c r="J5286" s="1"/>
  <c r="C5285"/>
  <c r="I5285" s="1"/>
  <c r="C5284"/>
  <c r="K5284" s="1"/>
  <c r="C5283"/>
  <c r="K5283" s="1"/>
  <c r="C5282"/>
  <c r="J5282" s="1"/>
  <c r="C5281"/>
  <c r="I5281" s="1"/>
  <c r="C5280"/>
  <c r="K5280" s="1"/>
  <c r="C5279"/>
  <c r="K5279" s="1"/>
  <c r="C5278"/>
  <c r="J5278" s="1"/>
  <c r="C5277"/>
  <c r="C5276"/>
  <c r="K5276" s="1"/>
  <c r="C5275"/>
  <c r="K5275" s="1"/>
  <c r="C5274"/>
  <c r="J5274" s="1"/>
  <c r="C5273"/>
  <c r="I5273" s="1"/>
  <c r="C5272"/>
  <c r="K5272" s="1"/>
  <c r="C5271"/>
  <c r="K5271" s="1"/>
  <c r="C5270"/>
  <c r="J5270" s="1"/>
  <c r="C5269"/>
  <c r="C5268"/>
  <c r="K5268" s="1"/>
  <c r="C5267"/>
  <c r="K5267" s="1"/>
  <c r="C5266"/>
  <c r="J5266" s="1"/>
  <c r="C5265"/>
  <c r="I5265" s="1"/>
  <c r="C5264"/>
  <c r="K5264" s="1"/>
  <c r="C5263"/>
  <c r="K5263" s="1"/>
  <c r="C5262"/>
  <c r="J5262" s="1"/>
  <c r="C5261"/>
  <c r="K5261" s="1"/>
  <c r="C5260"/>
  <c r="K5260" s="1"/>
  <c r="C5259"/>
  <c r="K5259" s="1"/>
  <c r="C5258"/>
  <c r="J5258" s="1"/>
  <c r="C5257"/>
  <c r="I5257" s="1"/>
  <c r="C5256"/>
  <c r="K5256" s="1"/>
  <c r="C5255"/>
  <c r="K5255" s="1"/>
  <c r="C5254"/>
  <c r="J5254" s="1"/>
  <c r="C5253"/>
  <c r="I5253" s="1"/>
  <c r="C5252"/>
  <c r="K5252" s="1"/>
  <c r="C5251"/>
  <c r="K5251" s="1"/>
  <c r="C5250"/>
  <c r="J5250" s="1"/>
  <c r="C5249"/>
  <c r="I5249" s="1"/>
  <c r="C5248"/>
  <c r="K5248" s="1"/>
  <c r="C5247"/>
  <c r="K5247" s="1"/>
  <c r="C5246"/>
  <c r="J5246" s="1"/>
  <c r="C5245"/>
  <c r="K5245" s="1"/>
  <c r="C5244"/>
  <c r="K5244" s="1"/>
  <c r="C5243"/>
  <c r="K5243" s="1"/>
  <c r="C5242"/>
  <c r="J5242" s="1"/>
  <c r="C5241"/>
  <c r="I5241" s="1"/>
  <c r="C5240"/>
  <c r="K5240" s="1"/>
  <c r="C5239"/>
  <c r="K5239" s="1"/>
  <c r="C5238"/>
  <c r="J5238" s="1"/>
  <c r="C5237"/>
  <c r="I5237" s="1"/>
  <c r="C5236"/>
  <c r="K5236" s="1"/>
  <c r="C5235"/>
  <c r="K5235" s="1"/>
  <c r="C5234"/>
  <c r="J5234" s="1"/>
  <c r="C5233"/>
  <c r="I5233" s="1"/>
  <c r="C5232"/>
  <c r="K5232" s="1"/>
  <c r="C5231"/>
  <c r="K5231" s="1"/>
  <c r="C5230"/>
  <c r="J5230" s="1"/>
  <c r="C5229"/>
  <c r="K5229" s="1"/>
  <c r="C5228"/>
  <c r="K5228" s="1"/>
  <c r="C5227"/>
  <c r="K5227" s="1"/>
  <c r="C5226"/>
  <c r="J5226" s="1"/>
  <c r="C5225"/>
  <c r="I5225" s="1"/>
  <c r="C5224"/>
  <c r="K5224" s="1"/>
  <c r="C5223"/>
  <c r="K5223" s="1"/>
  <c r="C5222"/>
  <c r="J5222" s="1"/>
  <c r="C5221"/>
  <c r="I5221" s="1"/>
  <c r="C5220"/>
  <c r="K5220" s="1"/>
  <c r="C5219"/>
  <c r="K5219" s="1"/>
  <c r="C5218"/>
  <c r="J5218" s="1"/>
  <c r="C5217"/>
  <c r="I5217" s="1"/>
  <c r="C5216"/>
  <c r="K5216" s="1"/>
  <c r="C5215"/>
  <c r="K5215" s="1"/>
  <c r="C5214"/>
  <c r="J5214" s="1"/>
  <c r="C5213"/>
  <c r="K5213" s="1"/>
  <c r="C5212"/>
  <c r="K5212" s="1"/>
  <c r="C5211"/>
  <c r="K5211" s="1"/>
  <c r="C5210"/>
  <c r="J5210" s="1"/>
  <c r="C5209"/>
  <c r="I5209" s="1"/>
  <c r="C5208"/>
  <c r="K5208" s="1"/>
  <c r="C5207"/>
  <c r="K5207" s="1"/>
  <c r="C5206"/>
  <c r="J5206" s="1"/>
  <c r="C5205"/>
  <c r="C5204"/>
  <c r="K5204" s="1"/>
  <c r="C5203"/>
  <c r="K5203" s="1"/>
  <c r="C5202"/>
  <c r="J5202" s="1"/>
  <c r="C5201"/>
  <c r="I5201" s="1"/>
  <c r="C5200"/>
  <c r="K5200" s="1"/>
  <c r="C5199"/>
  <c r="K5199" s="1"/>
  <c r="C5198"/>
  <c r="J5198" s="1"/>
  <c r="C5197"/>
  <c r="C5196"/>
  <c r="K5196" s="1"/>
  <c r="C5195"/>
  <c r="K5195" s="1"/>
  <c r="C5194"/>
  <c r="J5194" s="1"/>
  <c r="C5193"/>
  <c r="I5193" s="1"/>
  <c r="C5192"/>
  <c r="K5192" s="1"/>
  <c r="C5191"/>
  <c r="K5191" s="1"/>
  <c r="C5190"/>
  <c r="J5190" s="1"/>
  <c r="C5189"/>
  <c r="I5189" s="1"/>
  <c r="C5188"/>
  <c r="K5188" s="1"/>
  <c r="C5187"/>
  <c r="K5187" s="1"/>
  <c r="C5186"/>
  <c r="J5186" s="1"/>
  <c r="C5185"/>
  <c r="I5185" s="1"/>
  <c r="C5184"/>
  <c r="K5184" s="1"/>
  <c r="C5183"/>
  <c r="K5183" s="1"/>
  <c r="C5182"/>
  <c r="J5182" s="1"/>
  <c r="C5181"/>
  <c r="K5181" s="1"/>
  <c r="C5180"/>
  <c r="K5180" s="1"/>
  <c r="C5179"/>
  <c r="K5179" s="1"/>
  <c r="C5178"/>
  <c r="J5178" s="1"/>
  <c r="C5177"/>
  <c r="I5177" s="1"/>
  <c r="C5176"/>
  <c r="K5176" s="1"/>
  <c r="C5175"/>
  <c r="K5175" s="1"/>
  <c r="C5174"/>
  <c r="J5174" s="1"/>
  <c r="C5173"/>
  <c r="C5172"/>
  <c r="K5172" s="1"/>
  <c r="C5171"/>
  <c r="K5171" s="1"/>
  <c r="C5170"/>
  <c r="J5170" s="1"/>
  <c r="C5169"/>
  <c r="I5169" s="1"/>
  <c r="C5168"/>
  <c r="K5168" s="1"/>
  <c r="C5167"/>
  <c r="C5166"/>
  <c r="J5166" s="1"/>
  <c r="C5165"/>
  <c r="K5165" s="1"/>
  <c r="C5164"/>
  <c r="C5163"/>
  <c r="C5162"/>
  <c r="C5161"/>
  <c r="C5160"/>
  <c r="J5160" s="1"/>
  <c r="C5159"/>
  <c r="J5159" s="1"/>
  <c r="C5158"/>
  <c r="J5158" s="1"/>
  <c r="C5157"/>
  <c r="C5156"/>
  <c r="C5155"/>
  <c r="C5154"/>
  <c r="C5153"/>
  <c r="I5153" s="1"/>
  <c r="C5152"/>
  <c r="J5152" s="1"/>
  <c r="C5151"/>
  <c r="J5151" s="1"/>
  <c r="C5150"/>
  <c r="J5150" s="1"/>
  <c r="C5149"/>
  <c r="K5149" s="1"/>
  <c r="C5148"/>
  <c r="C5147"/>
  <c r="C5146"/>
  <c r="C5145"/>
  <c r="I5145" s="1"/>
  <c r="C5144"/>
  <c r="J5144" s="1"/>
  <c r="C5143"/>
  <c r="J5143" s="1"/>
  <c r="C5142"/>
  <c r="J5142" s="1"/>
  <c r="C5141"/>
  <c r="K5141" s="1"/>
  <c r="C5140"/>
  <c r="C5139"/>
  <c r="C5138"/>
  <c r="C5137"/>
  <c r="I5137" s="1"/>
  <c r="C5136"/>
  <c r="J5136" s="1"/>
  <c r="C5135"/>
  <c r="C5134"/>
  <c r="J5134" s="1"/>
  <c r="C5133"/>
  <c r="K5133" s="1"/>
  <c r="C5132"/>
  <c r="C5131"/>
  <c r="C5130"/>
  <c r="C5129"/>
  <c r="C5128"/>
  <c r="J5128" s="1"/>
  <c r="C5127"/>
  <c r="C5126"/>
  <c r="J5126" s="1"/>
  <c r="C5125"/>
  <c r="C5124"/>
  <c r="C5123"/>
  <c r="C5122"/>
  <c r="C5121"/>
  <c r="I5121" s="1"/>
  <c r="C5120"/>
  <c r="J5120" s="1"/>
  <c r="C5119"/>
  <c r="C5118"/>
  <c r="J5118" s="1"/>
  <c r="C5117"/>
  <c r="K5117" s="1"/>
  <c r="C5116"/>
  <c r="C5115"/>
  <c r="C5114"/>
  <c r="C5113"/>
  <c r="C5112"/>
  <c r="J5112" s="1"/>
  <c r="C5111"/>
  <c r="C5110"/>
  <c r="J5110" s="1"/>
  <c r="C5109"/>
  <c r="C5108"/>
  <c r="C5107"/>
  <c r="C5106"/>
  <c r="C5105"/>
  <c r="I5105" s="1"/>
  <c r="C5104"/>
  <c r="J5104" s="1"/>
  <c r="C5103"/>
  <c r="C5102"/>
  <c r="J5102" s="1"/>
  <c r="C5101"/>
  <c r="K5101" s="1"/>
  <c r="C5100"/>
  <c r="C5099"/>
  <c r="C5098"/>
  <c r="C5097"/>
  <c r="C5096"/>
  <c r="J5096" s="1"/>
  <c r="C5095"/>
  <c r="C5094"/>
  <c r="J5094" s="1"/>
  <c r="C5093"/>
  <c r="C5092"/>
  <c r="C5091"/>
  <c r="C5090"/>
  <c r="C5089"/>
  <c r="I5089" s="1"/>
  <c r="C5088"/>
  <c r="J5088" s="1"/>
  <c r="C5087"/>
  <c r="C5086"/>
  <c r="J5086" s="1"/>
  <c r="C5085"/>
  <c r="K5085" s="1"/>
  <c r="C5084"/>
  <c r="C5083"/>
  <c r="C5082"/>
  <c r="C5081"/>
  <c r="I5081" s="1"/>
  <c r="C5080"/>
  <c r="J5080" s="1"/>
  <c r="C5079"/>
  <c r="C5078"/>
  <c r="J5078" s="1"/>
  <c r="C5077"/>
  <c r="K5077" s="1"/>
  <c r="C5076"/>
  <c r="C5075"/>
  <c r="C5074"/>
  <c r="C5073"/>
  <c r="I5073" s="1"/>
  <c r="C5072"/>
  <c r="J5072" s="1"/>
  <c r="C5071"/>
  <c r="J5071" s="1"/>
  <c r="C5070"/>
  <c r="J5070" s="1"/>
  <c r="C5069"/>
  <c r="K5069" s="1"/>
  <c r="C5068"/>
  <c r="C5067"/>
  <c r="C5066"/>
  <c r="C5065"/>
  <c r="C5064"/>
  <c r="J5064" s="1"/>
  <c r="C5063"/>
  <c r="J5063" s="1"/>
  <c r="C5062"/>
  <c r="J5062" s="1"/>
  <c r="C5061"/>
  <c r="C5060"/>
  <c r="C5059"/>
  <c r="C5058"/>
  <c r="C5057"/>
  <c r="I5057" s="1"/>
  <c r="C5056"/>
  <c r="J5056" s="1"/>
  <c r="C5055"/>
  <c r="C5054"/>
  <c r="J5054" s="1"/>
  <c r="C5053"/>
  <c r="K5053" s="1"/>
  <c r="C5052"/>
  <c r="C5051"/>
  <c r="C5050"/>
  <c r="C5049"/>
  <c r="C5048"/>
  <c r="J5048" s="1"/>
  <c r="C5047"/>
  <c r="J5047" s="1"/>
  <c r="C5046"/>
  <c r="J5046" s="1"/>
  <c r="C5045"/>
  <c r="C5044"/>
  <c r="C5043"/>
  <c r="C5042"/>
  <c r="C5041"/>
  <c r="I5041" s="1"/>
  <c r="C5040"/>
  <c r="J5040" s="1"/>
  <c r="C5039"/>
  <c r="J5039" s="1"/>
  <c r="C5038"/>
  <c r="J5038" s="1"/>
  <c r="C5037"/>
  <c r="K5037" s="1"/>
  <c r="C5036"/>
  <c r="C5035"/>
  <c r="C5034"/>
  <c r="C5033"/>
  <c r="C5032"/>
  <c r="J5032" s="1"/>
  <c r="C5031"/>
  <c r="J5031" s="1"/>
  <c r="C5030"/>
  <c r="J5030" s="1"/>
  <c r="C5029"/>
  <c r="C5028"/>
  <c r="C5027"/>
  <c r="C5026"/>
  <c r="C5025"/>
  <c r="I5025" s="1"/>
  <c r="C5024"/>
  <c r="J5024" s="1"/>
  <c r="C5023"/>
  <c r="J5023" s="1"/>
  <c r="C5022"/>
  <c r="J5022" s="1"/>
  <c r="C5021"/>
  <c r="K5021" s="1"/>
  <c r="C5020"/>
  <c r="C5019"/>
  <c r="C5018"/>
  <c r="C5017"/>
  <c r="I5017" s="1"/>
  <c r="C5016"/>
  <c r="J5016" s="1"/>
  <c r="C5015"/>
  <c r="C5014"/>
  <c r="J5014" s="1"/>
  <c r="C5013"/>
  <c r="K5013" s="1"/>
  <c r="C5012"/>
  <c r="C5011"/>
  <c r="C5010"/>
  <c r="C5009"/>
  <c r="I5009" s="1"/>
  <c r="C5008"/>
  <c r="J5008" s="1"/>
  <c r="C5007"/>
  <c r="C5006"/>
  <c r="J5006" s="1"/>
  <c r="C5005"/>
  <c r="K5005" s="1"/>
  <c r="C5004"/>
  <c r="C5003"/>
  <c r="C5002"/>
  <c r="C5001"/>
  <c r="C5000"/>
  <c r="J5000" s="1"/>
  <c r="C4999"/>
  <c r="C4998"/>
  <c r="J4998" s="1"/>
  <c r="C4997"/>
  <c r="C4996"/>
  <c r="C4995"/>
  <c r="C4994"/>
  <c r="C4993"/>
  <c r="I4993" s="1"/>
  <c r="C4992"/>
  <c r="J4992" s="1"/>
  <c r="C4991"/>
  <c r="C4990"/>
  <c r="J4990" s="1"/>
  <c r="C4989"/>
  <c r="K4989" s="1"/>
  <c r="C4988"/>
  <c r="C4987"/>
  <c r="C4986"/>
  <c r="C4985"/>
  <c r="C4984"/>
  <c r="J4984" s="1"/>
  <c r="C4983"/>
  <c r="C4982"/>
  <c r="J4982" s="1"/>
  <c r="C4981"/>
  <c r="C4980"/>
  <c r="C4979"/>
  <c r="C4978"/>
  <c r="C4977"/>
  <c r="I4977" s="1"/>
  <c r="C4976"/>
  <c r="J4976" s="1"/>
  <c r="C4975"/>
  <c r="C4974"/>
  <c r="J4974" s="1"/>
  <c r="C4973"/>
  <c r="K4973" s="1"/>
  <c r="C4972"/>
  <c r="C4971"/>
  <c r="C4970"/>
  <c r="C4969"/>
  <c r="C4968"/>
  <c r="J4968" s="1"/>
  <c r="C4967"/>
  <c r="C4966"/>
  <c r="J4966" s="1"/>
  <c r="C4965"/>
  <c r="C4964"/>
  <c r="C4963"/>
  <c r="C4962"/>
  <c r="C4961"/>
  <c r="I4961" s="1"/>
  <c r="C4960"/>
  <c r="J4960" s="1"/>
  <c r="C4959"/>
  <c r="C4958"/>
  <c r="J4958" s="1"/>
  <c r="C4957"/>
  <c r="K4957" s="1"/>
  <c r="C4956"/>
  <c r="C4955"/>
  <c r="C4954"/>
  <c r="C4953"/>
  <c r="I4953" s="1"/>
  <c r="C4952"/>
  <c r="J4952" s="1"/>
  <c r="C4951"/>
  <c r="I4951" s="1"/>
  <c r="C4950"/>
  <c r="J4950" s="1"/>
  <c r="C4949"/>
  <c r="K4949" s="1"/>
  <c r="C4948"/>
  <c r="C4947"/>
  <c r="C4946"/>
  <c r="C4945"/>
  <c r="K4945" s="1"/>
  <c r="C4944"/>
  <c r="J4944" s="1"/>
  <c r="C4943"/>
  <c r="I4943" s="1"/>
  <c r="C4942"/>
  <c r="J4942" s="1"/>
  <c r="C4941"/>
  <c r="K4941" s="1"/>
  <c r="C4940"/>
  <c r="C4939"/>
  <c r="J4939" s="1"/>
  <c r="C4938"/>
  <c r="C4937"/>
  <c r="I4937" s="1"/>
  <c r="C4936"/>
  <c r="J4936" s="1"/>
  <c r="C4935"/>
  <c r="I4935" s="1"/>
  <c r="C4934"/>
  <c r="J4934" s="1"/>
  <c r="C4933"/>
  <c r="C4932"/>
  <c r="C4931"/>
  <c r="C4930"/>
  <c r="C4929"/>
  <c r="C4928"/>
  <c r="J4928" s="1"/>
  <c r="C4927"/>
  <c r="I4927" s="1"/>
  <c r="C4926"/>
  <c r="J4926" s="1"/>
  <c r="C4925"/>
  <c r="K4925" s="1"/>
  <c r="C4924"/>
  <c r="C4923"/>
  <c r="J4923" s="1"/>
  <c r="C4922"/>
  <c r="C4921"/>
  <c r="I4921" s="1"/>
  <c r="C4920"/>
  <c r="J4920" s="1"/>
  <c r="C4919"/>
  <c r="I4919" s="1"/>
  <c r="C4918"/>
  <c r="J4918" s="1"/>
  <c r="C4917"/>
  <c r="K4917" s="1"/>
  <c r="C4916"/>
  <c r="C4915"/>
  <c r="C4914"/>
  <c r="C4913"/>
  <c r="I4913" s="1"/>
  <c r="C4912"/>
  <c r="J4912" s="1"/>
  <c r="C4911"/>
  <c r="I4911" s="1"/>
  <c r="C4910"/>
  <c r="J4910" s="1"/>
  <c r="C4909"/>
  <c r="I4909" s="1"/>
  <c r="C4908"/>
  <c r="C4907"/>
  <c r="C4906"/>
  <c r="C4905"/>
  <c r="C4904"/>
  <c r="J4904" s="1"/>
  <c r="C4903"/>
  <c r="I4903" s="1"/>
  <c r="C4902"/>
  <c r="J4902" s="1"/>
  <c r="C4901"/>
  <c r="K4901" s="1"/>
  <c r="C4900"/>
  <c r="C4899"/>
  <c r="J4899" s="1"/>
  <c r="C4898"/>
  <c r="C4897"/>
  <c r="I4897" s="1"/>
  <c r="C4896"/>
  <c r="J4896" s="1"/>
  <c r="C4895"/>
  <c r="I4895" s="1"/>
  <c r="C4894"/>
  <c r="J4894" s="1"/>
  <c r="C4893"/>
  <c r="C4892"/>
  <c r="C4891"/>
  <c r="C4890"/>
  <c r="C4889"/>
  <c r="I4889" s="1"/>
  <c r="C4888"/>
  <c r="J4888" s="1"/>
  <c r="C4887"/>
  <c r="I4887" s="1"/>
  <c r="C4886"/>
  <c r="J4886" s="1"/>
  <c r="C4885"/>
  <c r="I4885" s="1"/>
  <c r="C4884"/>
  <c r="C4883"/>
  <c r="C4882"/>
  <c r="C4881"/>
  <c r="J4881" s="1"/>
  <c r="C4880"/>
  <c r="J4880" s="1"/>
  <c r="C4879"/>
  <c r="I4879" s="1"/>
  <c r="C4878"/>
  <c r="J4878" s="1"/>
  <c r="C4877"/>
  <c r="I4877" s="1"/>
  <c r="C4876"/>
  <c r="C4875"/>
  <c r="I4875" s="1"/>
  <c r="C4874"/>
  <c r="C4873"/>
  <c r="C4872"/>
  <c r="J4872" s="1"/>
  <c r="C4871"/>
  <c r="I4871" s="1"/>
  <c r="C4870"/>
  <c r="J4870" s="1"/>
  <c r="C4869"/>
  <c r="K4869" s="1"/>
  <c r="C4868"/>
  <c r="C4867"/>
  <c r="C4866"/>
  <c r="C4865"/>
  <c r="C4864"/>
  <c r="J4864" s="1"/>
  <c r="C4863"/>
  <c r="I4863" s="1"/>
  <c r="C4862"/>
  <c r="J4862" s="1"/>
  <c r="C4861"/>
  <c r="K4861" s="1"/>
  <c r="C4860"/>
  <c r="C4859"/>
  <c r="J4859" s="1"/>
  <c r="C4858"/>
  <c r="C4857"/>
  <c r="I4857" s="1"/>
  <c r="C4856"/>
  <c r="J4856" s="1"/>
  <c r="C4855"/>
  <c r="I4855" s="1"/>
  <c r="C4854"/>
  <c r="J4854" s="1"/>
  <c r="C4853"/>
  <c r="K4853" s="1"/>
  <c r="C4852"/>
  <c r="C4851"/>
  <c r="J4851" s="1"/>
  <c r="C4850"/>
  <c r="C4849"/>
  <c r="I4849" s="1"/>
  <c r="C4848"/>
  <c r="J4848" s="1"/>
  <c r="C4847"/>
  <c r="I4847" s="1"/>
  <c r="C4846"/>
  <c r="J4846" s="1"/>
  <c r="C4845"/>
  <c r="I4845" s="1"/>
  <c r="C4844"/>
  <c r="C4843"/>
  <c r="I4843" s="1"/>
  <c r="C4842"/>
  <c r="C4841"/>
  <c r="C4840"/>
  <c r="J4840" s="1"/>
  <c r="C4839"/>
  <c r="I4839" s="1"/>
  <c r="C4838"/>
  <c r="J4838" s="1"/>
  <c r="C4837"/>
  <c r="K4837" s="1"/>
  <c r="C4836"/>
  <c r="C4835"/>
  <c r="J4835" s="1"/>
  <c r="C4834"/>
  <c r="C4833"/>
  <c r="I4833" s="1"/>
  <c r="C4832"/>
  <c r="J4832" s="1"/>
  <c r="C4831"/>
  <c r="I4831" s="1"/>
  <c r="C4830"/>
  <c r="J4830" s="1"/>
  <c r="C4829"/>
  <c r="K4829" s="1"/>
  <c r="C4828"/>
  <c r="C4827"/>
  <c r="C4826"/>
  <c r="C4825"/>
  <c r="I4825" s="1"/>
  <c r="C4824"/>
  <c r="J4824" s="1"/>
  <c r="C4823"/>
  <c r="I4823" s="1"/>
  <c r="C4822"/>
  <c r="J4822" s="1"/>
  <c r="C4821"/>
  <c r="I4821" s="1"/>
  <c r="C4820"/>
  <c r="J4820" s="1"/>
  <c r="C4819"/>
  <c r="K4819" s="1"/>
  <c r="C4818"/>
  <c r="C4817"/>
  <c r="I4817" s="1"/>
  <c r="C4816"/>
  <c r="J4816" s="1"/>
  <c r="C4815"/>
  <c r="C4814"/>
  <c r="C4813"/>
  <c r="C4812"/>
  <c r="C4811"/>
  <c r="I4811" s="1"/>
  <c r="C4810"/>
  <c r="C4809"/>
  <c r="C4808"/>
  <c r="C4807"/>
  <c r="C4806"/>
  <c r="J4806" s="1"/>
  <c r="C4805"/>
  <c r="C4804"/>
  <c r="J4804" s="1"/>
  <c r="C4803"/>
  <c r="C4802"/>
  <c r="C4801"/>
  <c r="I4801" s="1"/>
  <c r="C4800"/>
  <c r="J4800" s="1"/>
  <c r="C4799"/>
  <c r="I4799" s="1"/>
  <c r="C4798"/>
  <c r="C4797"/>
  <c r="C4796"/>
  <c r="C4795"/>
  <c r="J4795" s="1"/>
  <c r="C4794"/>
  <c r="C4793"/>
  <c r="K4793" s="1"/>
  <c r="C4792"/>
  <c r="C4791"/>
  <c r="C4790"/>
  <c r="J4790" s="1"/>
  <c r="C4789"/>
  <c r="C4788"/>
  <c r="J4788" s="1"/>
  <c r="C4787"/>
  <c r="C4786"/>
  <c r="C4785"/>
  <c r="K4785" s="1"/>
  <c r="C4784"/>
  <c r="J4784" s="1"/>
  <c r="C4783"/>
  <c r="K4783" s="1"/>
  <c r="C4782"/>
  <c r="C4781"/>
  <c r="J4781" s="1"/>
  <c r="C4780"/>
  <c r="C4779"/>
  <c r="C4778"/>
  <c r="C4777"/>
  <c r="C4776"/>
  <c r="C4775"/>
  <c r="C4774"/>
  <c r="J4774" s="1"/>
  <c r="C4773"/>
  <c r="C4772"/>
  <c r="J4772" s="1"/>
  <c r="C4771"/>
  <c r="C4770"/>
  <c r="C4769"/>
  <c r="C4768"/>
  <c r="J4768" s="1"/>
  <c r="C4767"/>
  <c r="C4766"/>
  <c r="C4765"/>
  <c r="C4764"/>
  <c r="C4763"/>
  <c r="K4763" s="1"/>
  <c r="C4762"/>
  <c r="C4761"/>
  <c r="C4760"/>
  <c r="C4759"/>
  <c r="I4759" s="1"/>
  <c r="C4758"/>
  <c r="J4758" s="1"/>
  <c r="C4757"/>
  <c r="K4757" s="1"/>
  <c r="C4756"/>
  <c r="J4756" s="1"/>
  <c r="C4755"/>
  <c r="C4754"/>
  <c r="C4753"/>
  <c r="C4752"/>
  <c r="J4752" s="1"/>
  <c r="C4751"/>
  <c r="C4750"/>
  <c r="C4749"/>
  <c r="J4749" s="1"/>
  <c r="C4748"/>
  <c r="C4747"/>
  <c r="J4747" s="1"/>
  <c r="C4746"/>
  <c r="C4745"/>
  <c r="I4745" s="1"/>
  <c r="C4744"/>
  <c r="C4743"/>
  <c r="C4742"/>
  <c r="J4742" s="1"/>
  <c r="C4741"/>
  <c r="K4741" s="1"/>
  <c r="C4740"/>
  <c r="J4740" s="1"/>
  <c r="C4739"/>
  <c r="J4739" s="1"/>
  <c r="C4738"/>
  <c r="C4737"/>
  <c r="I4737" s="1"/>
  <c r="C4736"/>
  <c r="J4736" s="1"/>
  <c r="C4735"/>
  <c r="I4735" s="1"/>
  <c r="C4734"/>
  <c r="C4733"/>
  <c r="C4732"/>
  <c r="C4731"/>
  <c r="I4731" s="1"/>
  <c r="C4730"/>
  <c r="C4729"/>
  <c r="K4729" s="1"/>
  <c r="C4728"/>
  <c r="C4727"/>
  <c r="C4726"/>
  <c r="J4726" s="1"/>
  <c r="C4725"/>
  <c r="C4724"/>
  <c r="J4724" s="1"/>
  <c r="C4723"/>
  <c r="C4722"/>
  <c r="C4721"/>
  <c r="K4721" s="1"/>
  <c r="C4720"/>
  <c r="J4720" s="1"/>
  <c r="C4719"/>
  <c r="K4719" s="1"/>
  <c r="C4718"/>
  <c r="C4717"/>
  <c r="J4717" s="1"/>
  <c r="C4716"/>
  <c r="C4715"/>
  <c r="I4715" s="1"/>
  <c r="C4714"/>
  <c r="C4713"/>
  <c r="I4713" s="1"/>
  <c r="C4712"/>
  <c r="C4711"/>
  <c r="I4711" s="1"/>
  <c r="C4710"/>
  <c r="J4710" s="1"/>
  <c r="C4709"/>
  <c r="C4708"/>
  <c r="J4708" s="1"/>
  <c r="C4707"/>
  <c r="C4706"/>
  <c r="C4705"/>
  <c r="I4705" s="1"/>
  <c r="C4704"/>
  <c r="J4704" s="1"/>
  <c r="C4703"/>
  <c r="J4703" s="1"/>
  <c r="C4702"/>
  <c r="C4701"/>
  <c r="J4701" s="1"/>
  <c r="C4700"/>
  <c r="C4699"/>
  <c r="C4698"/>
  <c r="C4697"/>
  <c r="C4696"/>
  <c r="C4695"/>
  <c r="I4695" s="1"/>
  <c r="C4694"/>
  <c r="J4694" s="1"/>
  <c r="C4693"/>
  <c r="K4693" s="1"/>
  <c r="C4692"/>
  <c r="J4692" s="1"/>
  <c r="C4691"/>
  <c r="K4691" s="1"/>
  <c r="C4690"/>
  <c r="C4689"/>
  <c r="I4689" s="1"/>
  <c r="C4688"/>
  <c r="J4688" s="1"/>
  <c r="C4687"/>
  <c r="I4687" s="1"/>
  <c r="C4686"/>
  <c r="C4685"/>
  <c r="K4685" s="1"/>
  <c r="C4684"/>
  <c r="C4683"/>
  <c r="J4683" s="1"/>
  <c r="C4682"/>
  <c r="C4681"/>
  <c r="I4681" s="1"/>
  <c r="C4680"/>
  <c r="C4679"/>
  <c r="K4679" s="1"/>
  <c r="C4678"/>
  <c r="J4678" s="1"/>
  <c r="C4677"/>
  <c r="C4676"/>
  <c r="J4676" s="1"/>
  <c r="C4675"/>
  <c r="I4675" s="1"/>
  <c r="C4674"/>
  <c r="C4673"/>
  <c r="J4673" s="1"/>
  <c r="C4672"/>
  <c r="J4672" s="1"/>
  <c r="C4671"/>
  <c r="I4671" s="1"/>
  <c r="C4670"/>
  <c r="C4669"/>
  <c r="C4668"/>
  <c r="C4667"/>
  <c r="C4666"/>
  <c r="C4665"/>
  <c r="K4665" s="1"/>
  <c r="C4664"/>
  <c r="C4663"/>
  <c r="C4662"/>
  <c r="J4662" s="1"/>
  <c r="C4661"/>
  <c r="C4660"/>
  <c r="J4660" s="1"/>
  <c r="C4659"/>
  <c r="J4659" s="1"/>
  <c r="C4658"/>
  <c r="C4657"/>
  <c r="J4657" s="1"/>
  <c r="C4656"/>
  <c r="J4656" s="1"/>
  <c r="C4655"/>
  <c r="K4655" s="1"/>
  <c r="C4654"/>
  <c r="C4653"/>
  <c r="J4653" s="1"/>
  <c r="C4652"/>
  <c r="C4651"/>
  <c r="I4651" s="1"/>
  <c r="C4650"/>
  <c r="C4649"/>
  <c r="C4648"/>
  <c r="C4647"/>
  <c r="C4646"/>
  <c r="J4646" s="1"/>
  <c r="C4645"/>
  <c r="J4645" s="1"/>
  <c r="C4644"/>
  <c r="J4644" s="1"/>
  <c r="C4643"/>
  <c r="I4643" s="1"/>
  <c r="C4642"/>
  <c r="C4641"/>
  <c r="C4640"/>
  <c r="J4640" s="1"/>
  <c r="C4639"/>
  <c r="C4638"/>
  <c r="J4638" s="1"/>
  <c r="C4637"/>
  <c r="C4636"/>
  <c r="C4635"/>
  <c r="I4635" s="1"/>
  <c r="C4634"/>
  <c r="C4633"/>
  <c r="K4633" s="1"/>
  <c r="C4632"/>
  <c r="J4632" s="1"/>
  <c r="C4631"/>
  <c r="C4630"/>
  <c r="J4630" s="1"/>
  <c r="C4629"/>
  <c r="C4628"/>
  <c r="C4627"/>
  <c r="I4627" s="1"/>
  <c r="C4626"/>
  <c r="C4625"/>
  <c r="C4624"/>
  <c r="J4624" s="1"/>
  <c r="C4623"/>
  <c r="J4623" s="1"/>
  <c r="C4622"/>
  <c r="J4622" s="1"/>
  <c r="C4621"/>
  <c r="J4621" s="1"/>
  <c r="C4620"/>
  <c r="C4619"/>
  <c r="I4619" s="1"/>
  <c r="C4618"/>
  <c r="C4617"/>
  <c r="I4617" s="1"/>
  <c r="C4616"/>
  <c r="J4616" s="1"/>
  <c r="C4615"/>
  <c r="I4615" s="1"/>
  <c r="C4614"/>
  <c r="J4614" s="1"/>
  <c r="C4613"/>
  <c r="C4612"/>
  <c r="C4611"/>
  <c r="I4611" s="1"/>
  <c r="C4610"/>
  <c r="C4609"/>
  <c r="C4608"/>
  <c r="J4608" s="1"/>
  <c r="C4607"/>
  <c r="C4606"/>
  <c r="J4606" s="1"/>
  <c r="C4605"/>
  <c r="C4604"/>
  <c r="C4603"/>
  <c r="I4603" s="1"/>
  <c r="C4602"/>
  <c r="C4601"/>
  <c r="K4601" s="1"/>
  <c r="C4600"/>
  <c r="J4600" s="1"/>
  <c r="C4599"/>
  <c r="J4599" s="1"/>
  <c r="C4598"/>
  <c r="J4598" s="1"/>
  <c r="C4597"/>
  <c r="C4596"/>
  <c r="C4595"/>
  <c r="I4595" s="1"/>
  <c r="C4594"/>
  <c r="C4593"/>
  <c r="K4593" s="1"/>
  <c r="C4592"/>
  <c r="J4592" s="1"/>
  <c r="C4591"/>
  <c r="J4591" s="1"/>
  <c r="C4590"/>
  <c r="J4590" s="1"/>
  <c r="C4589"/>
  <c r="J4589" s="1"/>
  <c r="C4588"/>
  <c r="C4587"/>
  <c r="I4587" s="1"/>
  <c r="C4586"/>
  <c r="C4585"/>
  <c r="I4585" s="1"/>
  <c r="C4584"/>
  <c r="J4584" s="1"/>
  <c r="C4583"/>
  <c r="C4582"/>
  <c r="J4582" s="1"/>
  <c r="C4581"/>
  <c r="I4581" s="1"/>
  <c r="C4580"/>
  <c r="C4579"/>
  <c r="I4579" s="1"/>
  <c r="C4578"/>
  <c r="C4577"/>
  <c r="C4576"/>
  <c r="J4576" s="1"/>
  <c r="C4575"/>
  <c r="C4574"/>
  <c r="J4574" s="1"/>
  <c r="C4573"/>
  <c r="C4572"/>
  <c r="C4571"/>
  <c r="I4571" s="1"/>
  <c r="C4570"/>
  <c r="C4569"/>
  <c r="K4569" s="1"/>
  <c r="C4568"/>
  <c r="J4568" s="1"/>
  <c r="C4567"/>
  <c r="J4567" s="1"/>
  <c r="C4566"/>
  <c r="J4566" s="1"/>
  <c r="C4565"/>
  <c r="J4565" s="1"/>
  <c r="C4564"/>
  <c r="C4563"/>
  <c r="I4563" s="1"/>
  <c r="C4562"/>
  <c r="C4561"/>
  <c r="K4561" s="1"/>
  <c r="C4560"/>
  <c r="J4560" s="1"/>
  <c r="C4559"/>
  <c r="J4559" s="1"/>
  <c r="C4558"/>
  <c r="J4558" s="1"/>
  <c r="C4557"/>
  <c r="J4557" s="1"/>
  <c r="C4556"/>
  <c r="C4555"/>
  <c r="I4555" s="1"/>
  <c r="C4554"/>
  <c r="C4553"/>
  <c r="I4553" s="1"/>
  <c r="C4552"/>
  <c r="J4552" s="1"/>
  <c r="C4551"/>
  <c r="I4551" s="1"/>
  <c r="C4550"/>
  <c r="J4550" s="1"/>
  <c r="C4549"/>
  <c r="I4549" s="1"/>
  <c r="C4548"/>
  <c r="C4547"/>
  <c r="I4547" s="1"/>
  <c r="C4546"/>
  <c r="C4545"/>
  <c r="C4544"/>
  <c r="J4544" s="1"/>
  <c r="C4543"/>
  <c r="C4542"/>
  <c r="J4542" s="1"/>
  <c r="C4541"/>
  <c r="C4540"/>
  <c r="C4539"/>
  <c r="I4539" s="1"/>
  <c r="C4538"/>
  <c r="C4537"/>
  <c r="K4537" s="1"/>
  <c r="C4536"/>
  <c r="J4536" s="1"/>
  <c r="C4535"/>
  <c r="C4534"/>
  <c r="J4534" s="1"/>
  <c r="C4533"/>
  <c r="J4533" s="1"/>
  <c r="C4532"/>
  <c r="C4531"/>
  <c r="I4531" s="1"/>
  <c r="C4530"/>
  <c r="C4529"/>
  <c r="K4529" s="1"/>
  <c r="C4528"/>
  <c r="J4528" s="1"/>
  <c r="C4527"/>
  <c r="J4527" s="1"/>
  <c r="C4526"/>
  <c r="J4526" s="1"/>
  <c r="C4525"/>
  <c r="J4525" s="1"/>
  <c r="C4524"/>
  <c r="C4523"/>
  <c r="I4523" s="1"/>
  <c r="C4522"/>
  <c r="C4521"/>
  <c r="I4521" s="1"/>
  <c r="C4520"/>
  <c r="J4520" s="1"/>
  <c r="C4519"/>
  <c r="C4518"/>
  <c r="J4518" s="1"/>
  <c r="C4517"/>
  <c r="I4517" s="1"/>
  <c r="C4516"/>
  <c r="C4515"/>
  <c r="I4515" s="1"/>
  <c r="C4514"/>
  <c r="C4513"/>
  <c r="C4512"/>
  <c r="J4512" s="1"/>
  <c r="C4511"/>
  <c r="C4510"/>
  <c r="J4510" s="1"/>
  <c r="C4509"/>
  <c r="C4508"/>
  <c r="C4507"/>
  <c r="I4507" s="1"/>
  <c r="C4506"/>
  <c r="C4505"/>
  <c r="K4505" s="1"/>
  <c r="C4504"/>
  <c r="J4504" s="1"/>
  <c r="C4503"/>
  <c r="C4502"/>
  <c r="J4502" s="1"/>
  <c r="C4501"/>
  <c r="J4501" s="1"/>
  <c r="C4500"/>
  <c r="C4499"/>
  <c r="I4499" s="1"/>
  <c r="C4498"/>
  <c r="C4497"/>
  <c r="C4496"/>
  <c r="J4496" s="1"/>
  <c r="C4495"/>
  <c r="J4495" s="1"/>
  <c r="C4494"/>
  <c r="J4494" s="1"/>
  <c r="C4493"/>
  <c r="J4493" s="1"/>
  <c r="C4492"/>
  <c r="C4491"/>
  <c r="I4491" s="1"/>
  <c r="C4490"/>
  <c r="C4489"/>
  <c r="I4489" s="1"/>
  <c r="C4488"/>
  <c r="J4488" s="1"/>
  <c r="C4487"/>
  <c r="I4487" s="1"/>
  <c r="C4486"/>
  <c r="J4486" s="1"/>
  <c r="C4485"/>
  <c r="I4485" s="1"/>
  <c r="C4484"/>
  <c r="C4483"/>
  <c r="I4483" s="1"/>
  <c r="C4482"/>
  <c r="C4481"/>
  <c r="C4480"/>
  <c r="J4480" s="1"/>
  <c r="C4479"/>
  <c r="C4478"/>
  <c r="J4478" s="1"/>
  <c r="C4477"/>
  <c r="C4476"/>
  <c r="C4475"/>
  <c r="I4475" s="1"/>
  <c r="C4474"/>
  <c r="C4473"/>
  <c r="C4472"/>
  <c r="J4472" s="1"/>
  <c r="C4471"/>
  <c r="C4470"/>
  <c r="J4470" s="1"/>
  <c r="C4469"/>
  <c r="C4468"/>
  <c r="C4467"/>
  <c r="I4467" s="1"/>
  <c r="C4466"/>
  <c r="C4465"/>
  <c r="K4465" s="1"/>
  <c r="C4464"/>
  <c r="J4464" s="1"/>
  <c r="C4463"/>
  <c r="J4463" s="1"/>
  <c r="C4462"/>
  <c r="J4462" s="1"/>
  <c r="C4461"/>
  <c r="J4461" s="1"/>
  <c r="C4460"/>
  <c r="C4459"/>
  <c r="I4459" s="1"/>
  <c r="C4458"/>
  <c r="C4457"/>
  <c r="I4457" s="1"/>
  <c r="C4456"/>
  <c r="J4456" s="1"/>
  <c r="C4455"/>
  <c r="C4454"/>
  <c r="J4454" s="1"/>
  <c r="C4453"/>
  <c r="I4453" s="1"/>
  <c r="C4452"/>
  <c r="C4451"/>
  <c r="I4451" s="1"/>
  <c r="C4450"/>
  <c r="C4449"/>
  <c r="C4448"/>
  <c r="C4447"/>
  <c r="K4447" s="1"/>
  <c r="C4446"/>
  <c r="C4445"/>
  <c r="I4445" s="1"/>
  <c r="C4444"/>
  <c r="K4444" s="1"/>
  <c r="C4443"/>
  <c r="C4442"/>
  <c r="J4442" s="1"/>
  <c r="C4441"/>
  <c r="I4441" s="1"/>
  <c r="C4440"/>
  <c r="C4439"/>
  <c r="K4439" s="1"/>
  <c r="C4438"/>
  <c r="C4437"/>
  <c r="K4437" s="1"/>
  <c r="C4436"/>
  <c r="K4436" s="1"/>
  <c r="C4435"/>
  <c r="C4434"/>
  <c r="J4434" s="1"/>
  <c r="C4433"/>
  <c r="C4432"/>
  <c r="C4431"/>
  <c r="K4431" s="1"/>
  <c r="C4430"/>
  <c r="C4429"/>
  <c r="C4428"/>
  <c r="K4428" s="1"/>
  <c r="C4427"/>
  <c r="C4426"/>
  <c r="J4426" s="1"/>
  <c r="C4425"/>
  <c r="J4425" s="1"/>
  <c r="C4424"/>
  <c r="C4423"/>
  <c r="K4423" s="1"/>
  <c r="C4422"/>
  <c r="C4421"/>
  <c r="I4421" s="1"/>
  <c r="C4420"/>
  <c r="K4420" s="1"/>
  <c r="C4419"/>
  <c r="C4418"/>
  <c r="J4418" s="1"/>
  <c r="C4417"/>
  <c r="C4416"/>
  <c r="C4415"/>
  <c r="K4415" s="1"/>
  <c r="C4414"/>
  <c r="C4413"/>
  <c r="C4412"/>
  <c r="K4412" s="1"/>
  <c r="C4411"/>
  <c r="C4410"/>
  <c r="J4410" s="1"/>
  <c r="C4409"/>
  <c r="I4409" s="1"/>
  <c r="C4408"/>
  <c r="C4407"/>
  <c r="K4407" s="1"/>
  <c r="C4406"/>
  <c r="C4405"/>
  <c r="I4405" s="1"/>
  <c r="C4404"/>
  <c r="K4404" s="1"/>
  <c r="C4403"/>
  <c r="C4402"/>
  <c r="J4402" s="1"/>
  <c r="C4401"/>
  <c r="C4400"/>
  <c r="C4399"/>
  <c r="K4399" s="1"/>
  <c r="C4398"/>
  <c r="C4397"/>
  <c r="I4397" s="1"/>
  <c r="C4396"/>
  <c r="K4396" s="1"/>
  <c r="C4395"/>
  <c r="C4394"/>
  <c r="J4394" s="1"/>
  <c r="C4393"/>
  <c r="J4393" s="1"/>
  <c r="C4392"/>
  <c r="C4391"/>
  <c r="K4391" s="1"/>
  <c r="C4390"/>
  <c r="C4389"/>
  <c r="C4388"/>
  <c r="K4388" s="1"/>
  <c r="C4387"/>
  <c r="C4386"/>
  <c r="J4386" s="1"/>
  <c r="C4385"/>
  <c r="C4384"/>
  <c r="C4383"/>
  <c r="K4383" s="1"/>
  <c r="C4382"/>
  <c r="C4381"/>
  <c r="K4381" s="1"/>
  <c r="C4380"/>
  <c r="K4380" s="1"/>
  <c r="C4379"/>
  <c r="C4378"/>
  <c r="J4378" s="1"/>
  <c r="C4377"/>
  <c r="J4377" s="1"/>
  <c r="C4376"/>
  <c r="C4375"/>
  <c r="K4375" s="1"/>
  <c r="C4374"/>
  <c r="C4373"/>
  <c r="C4372"/>
  <c r="K4372" s="1"/>
  <c r="C4371"/>
  <c r="C4370"/>
  <c r="J4370" s="1"/>
  <c r="C4369"/>
  <c r="J4369" s="1"/>
  <c r="C4368"/>
  <c r="C4367"/>
  <c r="K4367" s="1"/>
  <c r="C4366"/>
  <c r="C4365"/>
  <c r="J4365" s="1"/>
  <c r="C4364"/>
  <c r="K4364" s="1"/>
  <c r="C4363"/>
  <c r="C4362"/>
  <c r="J4362" s="1"/>
  <c r="C4361"/>
  <c r="I4361" s="1"/>
  <c r="C4360"/>
  <c r="C4359"/>
  <c r="K4359" s="1"/>
  <c r="C4358"/>
  <c r="C4357"/>
  <c r="C4356"/>
  <c r="K4356" s="1"/>
  <c r="C4355"/>
  <c r="C4354"/>
  <c r="J4354" s="1"/>
  <c r="C4353"/>
  <c r="K4353" s="1"/>
  <c r="C4352"/>
  <c r="C4351"/>
  <c r="K4351" s="1"/>
  <c r="C4350"/>
  <c r="C4349"/>
  <c r="C4348"/>
  <c r="K4348" s="1"/>
  <c r="C4347"/>
  <c r="C4346"/>
  <c r="J4346" s="1"/>
  <c r="C4345"/>
  <c r="I4345" s="1"/>
  <c r="C4344"/>
  <c r="C4343"/>
  <c r="K4343" s="1"/>
  <c r="C4342"/>
  <c r="C4341"/>
  <c r="I4341" s="1"/>
  <c r="C4340"/>
  <c r="K4340" s="1"/>
  <c r="C4339"/>
  <c r="C4338"/>
  <c r="J4338" s="1"/>
  <c r="C4337"/>
  <c r="J4337" s="1"/>
  <c r="C4336"/>
  <c r="C4335"/>
  <c r="K4335" s="1"/>
  <c r="C4334"/>
  <c r="C4333"/>
  <c r="C4332"/>
  <c r="K4332" s="1"/>
  <c r="C4331"/>
  <c r="C4330"/>
  <c r="J4330" s="1"/>
  <c r="C4329"/>
  <c r="C4328"/>
  <c r="C4327"/>
  <c r="K4327" s="1"/>
  <c r="C4326"/>
  <c r="C4325"/>
  <c r="J4325" s="1"/>
  <c r="C4324"/>
  <c r="K4324" s="1"/>
  <c r="C4323"/>
  <c r="C4322"/>
  <c r="J4322" s="1"/>
  <c r="C4321"/>
  <c r="K4321" s="1"/>
  <c r="C4320"/>
  <c r="C4319"/>
  <c r="K4319" s="1"/>
  <c r="C4318"/>
  <c r="C4317"/>
  <c r="I4317" s="1"/>
  <c r="C4316"/>
  <c r="K4316" s="1"/>
  <c r="C4315"/>
  <c r="C4314"/>
  <c r="J4314" s="1"/>
  <c r="C4313"/>
  <c r="K4313" s="1"/>
  <c r="C4312"/>
  <c r="C4311"/>
  <c r="K4311" s="1"/>
  <c r="C4310"/>
  <c r="C4309"/>
  <c r="K4309" s="1"/>
  <c r="C4308"/>
  <c r="K4308" s="1"/>
  <c r="C4307"/>
  <c r="C4306"/>
  <c r="J4306" s="1"/>
  <c r="C4305"/>
  <c r="C4304"/>
  <c r="C4303"/>
  <c r="K4303" s="1"/>
  <c r="C4302"/>
  <c r="C4301"/>
  <c r="I4301" s="1"/>
  <c r="C4300"/>
  <c r="K4300" s="1"/>
  <c r="C4299"/>
  <c r="C4298"/>
  <c r="J4298" s="1"/>
  <c r="C4297"/>
  <c r="C4296"/>
  <c r="C4295"/>
  <c r="K4295" s="1"/>
  <c r="C4294"/>
  <c r="C4293"/>
  <c r="I4293" s="1"/>
  <c r="C4292"/>
  <c r="K4292" s="1"/>
  <c r="C4291"/>
  <c r="C4290"/>
  <c r="J4290" s="1"/>
  <c r="C4289"/>
  <c r="C4288"/>
  <c r="C4287"/>
  <c r="K4287" s="1"/>
  <c r="C4286"/>
  <c r="C4285"/>
  <c r="C4284"/>
  <c r="K4284" s="1"/>
  <c r="C4283"/>
  <c r="C4282"/>
  <c r="J4282" s="1"/>
  <c r="C4281"/>
  <c r="J4281" s="1"/>
  <c r="C4280"/>
  <c r="C4279"/>
  <c r="K4279" s="1"/>
  <c r="C4278"/>
  <c r="C4277"/>
  <c r="J4277" s="1"/>
  <c r="C4276"/>
  <c r="K4276" s="1"/>
  <c r="C4275"/>
  <c r="C4274"/>
  <c r="J4274" s="1"/>
  <c r="C4273"/>
  <c r="I4273" s="1"/>
  <c r="C4272"/>
  <c r="C4271"/>
  <c r="K4271" s="1"/>
  <c r="C4270"/>
  <c r="C4269"/>
  <c r="J4269" s="1"/>
  <c r="C4268"/>
  <c r="K4268" s="1"/>
  <c r="C4267"/>
  <c r="C4266"/>
  <c r="J4266" s="1"/>
  <c r="C4265"/>
  <c r="C4264"/>
  <c r="C4263"/>
  <c r="K4263" s="1"/>
  <c r="C4262"/>
  <c r="C4261"/>
  <c r="C4260"/>
  <c r="K4260" s="1"/>
  <c r="C4259"/>
  <c r="C4258"/>
  <c r="J4258" s="1"/>
  <c r="C4257"/>
  <c r="C4256"/>
  <c r="C4255"/>
  <c r="K4255" s="1"/>
  <c r="C4254"/>
  <c r="C4253"/>
  <c r="C4252"/>
  <c r="K4252" s="1"/>
  <c r="C4251"/>
  <c r="C4250"/>
  <c r="J4250" s="1"/>
  <c r="C4249"/>
  <c r="I4249" s="1"/>
  <c r="C4248"/>
  <c r="C4247"/>
  <c r="K4247" s="1"/>
  <c r="C4246"/>
  <c r="C4245"/>
  <c r="I4245" s="1"/>
  <c r="C4244"/>
  <c r="K4244" s="1"/>
  <c r="C4243"/>
  <c r="C4242"/>
  <c r="J4242" s="1"/>
  <c r="C4241"/>
  <c r="C4240"/>
  <c r="C4239"/>
  <c r="K4239" s="1"/>
  <c r="C4238"/>
  <c r="C4237"/>
  <c r="J4237" s="1"/>
  <c r="C4236"/>
  <c r="K4236" s="1"/>
  <c r="C4235"/>
  <c r="C4234"/>
  <c r="J4234" s="1"/>
  <c r="C4233"/>
  <c r="I4233" s="1"/>
  <c r="C4232"/>
  <c r="C4231"/>
  <c r="K4231" s="1"/>
  <c r="C4230"/>
  <c r="C4229"/>
  <c r="I4229" s="1"/>
  <c r="C4228"/>
  <c r="K4228" s="1"/>
  <c r="C4227"/>
  <c r="C4226"/>
  <c r="J4226" s="1"/>
  <c r="C4225"/>
  <c r="C4224"/>
  <c r="C4223"/>
  <c r="K4223" s="1"/>
  <c r="C4222"/>
  <c r="C4221"/>
  <c r="K4221" s="1"/>
  <c r="C4220"/>
  <c r="K4220" s="1"/>
  <c r="C4219"/>
  <c r="C4218"/>
  <c r="J4218" s="1"/>
  <c r="C4217"/>
  <c r="J4217" s="1"/>
  <c r="C4216"/>
  <c r="C4215"/>
  <c r="K4215" s="1"/>
  <c r="C4214"/>
  <c r="C4213"/>
  <c r="J4213" s="1"/>
  <c r="C4212"/>
  <c r="K4212" s="1"/>
  <c r="C4211"/>
  <c r="C4210"/>
  <c r="J4210" s="1"/>
  <c r="C4209"/>
  <c r="J4209" s="1"/>
  <c r="C4208"/>
  <c r="C4207"/>
  <c r="K4207" s="1"/>
  <c r="C4206"/>
  <c r="C4205"/>
  <c r="C4204"/>
  <c r="K4204" s="1"/>
  <c r="C4203"/>
  <c r="C4202"/>
  <c r="J4202" s="1"/>
  <c r="C4201"/>
  <c r="C4200"/>
  <c r="C4199"/>
  <c r="K4199" s="1"/>
  <c r="C4198"/>
  <c r="C4197"/>
  <c r="C4196"/>
  <c r="K4196" s="1"/>
  <c r="C4195"/>
  <c r="C4194"/>
  <c r="J4194" s="1"/>
  <c r="C4193"/>
  <c r="C4192"/>
  <c r="C4191"/>
  <c r="K4191" s="1"/>
  <c r="C4190"/>
  <c r="C4189"/>
  <c r="I4189" s="1"/>
  <c r="C4188"/>
  <c r="K4188" s="1"/>
  <c r="C4187"/>
  <c r="C4186"/>
  <c r="J4186" s="1"/>
  <c r="C4185"/>
  <c r="I4185" s="1"/>
  <c r="C4184"/>
  <c r="C4183"/>
  <c r="K4183" s="1"/>
  <c r="C4182"/>
  <c r="C4181"/>
  <c r="K4181" s="1"/>
  <c r="C4180"/>
  <c r="K4180" s="1"/>
  <c r="C4179"/>
  <c r="C4178"/>
  <c r="J4178" s="1"/>
  <c r="C4177"/>
  <c r="C4176"/>
  <c r="C4175"/>
  <c r="K4175" s="1"/>
  <c r="C4174"/>
  <c r="C4173"/>
  <c r="C4172"/>
  <c r="K4172" s="1"/>
  <c r="C4171"/>
  <c r="C4170"/>
  <c r="J4170" s="1"/>
  <c r="C4169"/>
  <c r="J4169" s="1"/>
  <c r="C4168"/>
  <c r="C4167"/>
  <c r="K4167" s="1"/>
  <c r="C4166"/>
  <c r="C4165"/>
  <c r="I4165" s="1"/>
  <c r="C4164"/>
  <c r="K4164" s="1"/>
  <c r="C4163"/>
  <c r="C4162"/>
  <c r="J4162" s="1"/>
  <c r="C4161"/>
  <c r="C4160"/>
  <c r="C4159"/>
  <c r="K4159" s="1"/>
  <c r="C4158"/>
  <c r="C4157"/>
  <c r="C4156"/>
  <c r="K4156" s="1"/>
  <c r="C4155"/>
  <c r="C4154"/>
  <c r="J4154" s="1"/>
  <c r="C4153"/>
  <c r="I4153" s="1"/>
  <c r="C4152"/>
  <c r="C4151"/>
  <c r="K4151" s="1"/>
  <c r="C4150"/>
  <c r="C4149"/>
  <c r="I4149" s="1"/>
  <c r="C4148"/>
  <c r="K4148" s="1"/>
  <c r="C4147"/>
  <c r="C4146"/>
  <c r="J4146" s="1"/>
  <c r="C4145"/>
  <c r="C4144"/>
  <c r="C4143"/>
  <c r="K4143" s="1"/>
  <c r="C4142"/>
  <c r="C4141"/>
  <c r="I4141" s="1"/>
  <c r="C4140"/>
  <c r="K4140" s="1"/>
  <c r="C4139"/>
  <c r="C4138"/>
  <c r="J4138" s="1"/>
  <c r="C4137"/>
  <c r="J4137" s="1"/>
  <c r="C4136"/>
  <c r="C4135"/>
  <c r="K4135" s="1"/>
  <c r="C4134"/>
  <c r="C4133"/>
  <c r="C4132"/>
  <c r="K4132" s="1"/>
  <c r="C4131"/>
  <c r="C4130"/>
  <c r="J4130" s="1"/>
  <c r="C4129"/>
  <c r="C4128"/>
  <c r="C4127"/>
  <c r="K4127" s="1"/>
  <c r="C4126"/>
  <c r="C4125"/>
  <c r="K4125" s="1"/>
  <c r="C4124"/>
  <c r="K4124" s="1"/>
  <c r="C4123"/>
  <c r="C4122"/>
  <c r="J4122" s="1"/>
  <c r="C4121"/>
  <c r="J4121" s="1"/>
  <c r="C4120"/>
  <c r="C4119"/>
  <c r="K4119" s="1"/>
  <c r="C4118"/>
  <c r="C4117"/>
  <c r="J4117" s="1"/>
  <c r="C4116"/>
  <c r="K4116" s="1"/>
  <c r="C4115"/>
  <c r="C4114"/>
  <c r="J4114" s="1"/>
  <c r="C4113"/>
  <c r="J4113" s="1"/>
  <c r="C4112"/>
  <c r="C4111"/>
  <c r="K4111" s="1"/>
  <c r="C4110"/>
  <c r="C4109"/>
  <c r="J4109" s="1"/>
  <c r="C4108"/>
  <c r="K4108" s="1"/>
  <c r="C4107"/>
  <c r="C4106"/>
  <c r="J4106" s="1"/>
  <c r="C4105"/>
  <c r="I4105" s="1"/>
  <c r="C4104"/>
  <c r="C4103"/>
  <c r="K4103" s="1"/>
  <c r="C4102"/>
  <c r="C4101"/>
  <c r="J4101" s="1"/>
  <c r="C4100"/>
  <c r="K4100" s="1"/>
  <c r="C4099"/>
  <c r="C4098"/>
  <c r="J4098" s="1"/>
  <c r="C4097"/>
  <c r="C4096"/>
  <c r="C4095"/>
  <c r="K4095" s="1"/>
  <c r="C4094"/>
  <c r="C4093"/>
  <c r="C4092"/>
  <c r="K4092" s="1"/>
  <c r="C4091"/>
  <c r="C4090"/>
  <c r="J4090" s="1"/>
  <c r="C4089"/>
  <c r="I4089" s="1"/>
  <c r="C4088"/>
  <c r="C4087"/>
  <c r="K4087" s="1"/>
  <c r="C4086"/>
  <c r="C4085"/>
  <c r="I4085" s="1"/>
  <c r="C4084"/>
  <c r="K4084" s="1"/>
  <c r="C4083"/>
  <c r="C4082"/>
  <c r="J4082" s="1"/>
  <c r="C4081"/>
  <c r="J4081" s="1"/>
  <c r="C4080"/>
  <c r="C4079"/>
  <c r="K4079" s="1"/>
  <c r="C4078"/>
  <c r="C4077"/>
  <c r="C4076"/>
  <c r="K4076" s="1"/>
  <c r="C4075"/>
  <c r="C4074"/>
  <c r="J4074" s="1"/>
  <c r="C4073"/>
  <c r="C4072"/>
  <c r="C4071"/>
  <c r="K4071" s="1"/>
  <c r="C4070"/>
  <c r="C4069"/>
  <c r="J4069" s="1"/>
  <c r="C4068"/>
  <c r="K4068" s="1"/>
  <c r="C4067"/>
  <c r="C4066"/>
  <c r="J4066" s="1"/>
  <c r="C4065"/>
  <c r="K4065" s="1"/>
  <c r="C4064"/>
  <c r="C4063"/>
  <c r="K4063" s="1"/>
  <c r="C4062"/>
  <c r="C4061"/>
  <c r="I4061" s="1"/>
  <c r="C4060"/>
  <c r="K4060" s="1"/>
  <c r="C4059"/>
  <c r="C4058"/>
  <c r="J4058" s="1"/>
  <c r="C4057"/>
  <c r="J4057" s="1"/>
  <c r="C4056"/>
  <c r="C4055"/>
  <c r="K4055" s="1"/>
  <c r="C4054"/>
  <c r="C4053"/>
  <c r="K4053" s="1"/>
  <c r="C4052"/>
  <c r="K4052" s="1"/>
  <c r="C4051"/>
  <c r="C4050"/>
  <c r="J4050" s="1"/>
  <c r="C4049"/>
  <c r="C4048"/>
  <c r="C4047"/>
  <c r="K4047" s="1"/>
  <c r="C4046"/>
  <c r="C4045"/>
  <c r="C4044"/>
  <c r="K4044" s="1"/>
  <c r="C4043"/>
  <c r="C4042"/>
  <c r="C4041"/>
  <c r="C4040"/>
  <c r="C4039"/>
  <c r="K4039" s="1"/>
  <c r="C4038"/>
  <c r="C4037"/>
  <c r="J4037" s="1"/>
  <c r="C4036"/>
  <c r="K4036" s="1"/>
  <c r="C4035"/>
  <c r="C4034"/>
  <c r="J4034" s="1"/>
  <c r="C4033"/>
  <c r="C4032"/>
  <c r="C4031"/>
  <c r="C4030"/>
  <c r="C4029"/>
  <c r="K4029" s="1"/>
  <c r="C4028"/>
  <c r="K4028" s="1"/>
  <c r="C4027"/>
  <c r="C4026"/>
  <c r="J4026" s="1"/>
  <c r="C4025"/>
  <c r="K4025" s="1"/>
  <c r="C4024"/>
  <c r="C4023"/>
  <c r="K4023" s="1"/>
  <c r="C4022"/>
  <c r="C4021"/>
  <c r="C4020"/>
  <c r="C4019"/>
  <c r="C4018"/>
  <c r="J4018" s="1"/>
  <c r="C4017"/>
  <c r="C4016"/>
  <c r="C4015"/>
  <c r="K4015" s="1"/>
  <c r="C4014"/>
  <c r="C4013"/>
  <c r="C4012"/>
  <c r="K4012" s="1"/>
  <c r="C4011"/>
  <c r="C4010"/>
  <c r="C4009"/>
  <c r="I4009" s="1"/>
  <c r="C4008"/>
  <c r="C4007"/>
  <c r="K4007" s="1"/>
  <c r="C4006"/>
  <c r="C4005"/>
  <c r="C4004"/>
  <c r="K4004" s="1"/>
  <c r="C4003"/>
  <c r="C4002"/>
  <c r="J4002" s="1"/>
  <c r="C4001"/>
  <c r="C4000"/>
  <c r="C3999"/>
  <c r="C3998"/>
  <c r="C3997"/>
  <c r="K3997" s="1"/>
  <c r="C3996"/>
  <c r="J3996" s="1"/>
  <c r="C3995"/>
  <c r="C3994"/>
  <c r="J3994" s="1"/>
  <c r="C3993"/>
  <c r="J3993" s="1"/>
  <c r="C3992"/>
  <c r="J3992" s="1"/>
  <c r="C3991"/>
  <c r="I3991" s="1"/>
  <c r="C3990"/>
  <c r="J3990" s="1"/>
  <c r="C3989"/>
  <c r="I3989" s="1"/>
  <c r="C3988"/>
  <c r="C3987"/>
  <c r="I3987" s="1"/>
  <c r="C3986"/>
  <c r="J3986" s="1"/>
  <c r="C3985"/>
  <c r="C3984"/>
  <c r="J3984" s="1"/>
  <c r="C3983"/>
  <c r="C3982"/>
  <c r="C3981"/>
  <c r="K3981" s="1"/>
  <c r="C3980"/>
  <c r="J3980" s="1"/>
  <c r="C3979"/>
  <c r="I3979" s="1"/>
  <c r="C3978"/>
  <c r="J3978" s="1"/>
  <c r="C3977"/>
  <c r="J3977" s="1"/>
  <c r="C3976"/>
  <c r="J3976" s="1"/>
  <c r="C3975"/>
  <c r="I3975" s="1"/>
  <c r="C3974"/>
  <c r="J3974" s="1"/>
  <c r="C3973"/>
  <c r="I3973" s="1"/>
  <c r="C3972"/>
  <c r="C3971"/>
  <c r="C3970"/>
  <c r="J3970" s="1"/>
  <c r="C3969"/>
  <c r="J3969" s="1"/>
  <c r="C3968"/>
  <c r="J3968" s="1"/>
  <c r="C3967"/>
  <c r="I3967" s="1"/>
  <c r="C3966"/>
  <c r="C3965"/>
  <c r="K3965" s="1"/>
  <c r="C3964"/>
  <c r="J3964" s="1"/>
  <c r="C3963"/>
  <c r="C3962"/>
  <c r="J3962" s="1"/>
  <c r="C3961"/>
  <c r="K3961" s="1"/>
  <c r="C3960"/>
  <c r="J3960" s="1"/>
  <c r="C3959"/>
  <c r="C3958"/>
  <c r="J3958" s="1"/>
  <c r="C3957"/>
  <c r="I3957" s="1"/>
  <c r="C3956"/>
  <c r="C3955"/>
  <c r="K3955" s="1"/>
  <c r="C3954"/>
  <c r="J3954" s="1"/>
  <c r="C3953"/>
  <c r="J3953" s="1"/>
  <c r="C3952"/>
  <c r="J3952" s="1"/>
  <c r="C3951"/>
  <c r="I3951" s="1"/>
  <c r="C3950"/>
  <c r="C3949"/>
  <c r="K3949" s="1"/>
  <c r="C3948"/>
  <c r="J3948" s="1"/>
  <c r="C3947"/>
  <c r="I3947" s="1"/>
  <c r="C3946"/>
  <c r="J3946" s="1"/>
  <c r="C3945"/>
  <c r="I3945" s="1"/>
  <c r="C3944"/>
  <c r="J3944" s="1"/>
  <c r="C3943"/>
  <c r="J3943" s="1"/>
  <c r="C3942"/>
  <c r="J3942" s="1"/>
  <c r="C3941"/>
  <c r="I3941" s="1"/>
  <c r="C3940"/>
  <c r="C3939"/>
  <c r="J3939" s="1"/>
  <c r="C3938"/>
  <c r="J3938" s="1"/>
  <c r="C3937"/>
  <c r="K3937" s="1"/>
  <c r="C3936"/>
  <c r="J3936" s="1"/>
  <c r="C3935"/>
  <c r="K3935" s="1"/>
  <c r="C3934"/>
  <c r="C3933"/>
  <c r="K3933" s="1"/>
  <c r="C3932"/>
  <c r="J3932" s="1"/>
  <c r="C3931"/>
  <c r="C3930"/>
  <c r="J3930" s="1"/>
  <c r="C3929"/>
  <c r="C3928"/>
  <c r="J3928" s="1"/>
  <c r="C3927"/>
  <c r="I3927" s="1"/>
  <c r="C3926"/>
  <c r="J3926" s="1"/>
  <c r="C3925"/>
  <c r="I3925" s="1"/>
  <c r="C3924"/>
  <c r="C3923"/>
  <c r="C3922"/>
  <c r="J3922" s="1"/>
  <c r="C3921"/>
  <c r="C3920"/>
  <c r="J3920" s="1"/>
  <c r="C3919"/>
  <c r="J3919" s="1"/>
  <c r="C3918"/>
  <c r="C3917"/>
  <c r="K3917" s="1"/>
  <c r="C3916"/>
  <c r="J3916" s="1"/>
  <c r="C3915"/>
  <c r="I3915" s="1"/>
  <c r="C3914"/>
  <c r="J3914" s="1"/>
  <c r="C3913"/>
  <c r="J3913" s="1"/>
  <c r="C3912"/>
  <c r="J3912" s="1"/>
  <c r="C3911"/>
  <c r="C3910"/>
  <c r="J3910" s="1"/>
  <c r="C3909"/>
  <c r="I3909" s="1"/>
  <c r="C3908"/>
  <c r="C3907"/>
  <c r="K3907" s="1"/>
  <c r="C3906"/>
  <c r="J3906" s="1"/>
  <c r="C3905"/>
  <c r="C3904"/>
  <c r="J3904" s="1"/>
  <c r="C3903"/>
  <c r="I3903" s="1"/>
  <c r="C3902"/>
  <c r="C3901"/>
  <c r="K3901" s="1"/>
  <c r="C3900"/>
  <c r="J3900" s="1"/>
  <c r="C3899"/>
  <c r="C3898"/>
  <c r="J3898" s="1"/>
  <c r="C3897"/>
  <c r="C3896"/>
  <c r="J3896" s="1"/>
  <c r="C3895"/>
  <c r="K3895" s="1"/>
  <c r="C3894"/>
  <c r="J3894" s="1"/>
  <c r="C3893"/>
  <c r="I3893" s="1"/>
  <c r="C3892"/>
  <c r="C3891"/>
  <c r="K3891" s="1"/>
  <c r="C3890"/>
  <c r="J3890" s="1"/>
  <c r="C3889"/>
  <c r="C3888"/>
  <c r="J3888" s="1"/>
  <c r="C3887"/>
  <c r="I3887" s="1"/>
  <c r="C3886"/>
  <c r="C3885"/>
  <c r="K3885" s="1"/>
  <c r="C3884"/>
  <c r="J3884" s="1"/>
  <c r="C3883"/>
  <c r="I3883" s="1"/>
  <c r="C3882"/>
  <c r="J3882" s="1"/>
  <c r="C3881"/>
  <c r="I3881" s="1"/>
  <c r="C3880"/>
  <c r="J3880" s="1"/>
  <c r="C3879"/>
  <c r="J3879" s="1"/>
  <c r="C3878"/>
  <c r="J3878" s="1"/>
  <c r="C3877"/>
  <c r="I3877" s="1"/>
  <c r="C3876"/>
  <c r="C3875"/>
  <c r="J3875" s="1"/>
  <c r="C3874"/>
  <c r="J3874" s="1"/>
  <c r="C3873"/>
  <c r="K3873" s="1"/>
  <c r="C3872"/>
  <c r="J3872" s="1"/>
  <c r="C3871"/>
  <c r="C3870"/>
  <c r="C3869"/>
  <c r="K3869" s="1"/>
  <c r="C3868"/>
  <c r="J3868" s="1"/>
  <c r="C3867"/>
  <c r="C3866"/>
  <c r="J3866" s="1"/>
  <c r="C3865"/>
  <c r="J3865" s="1"/>
  <c r="C3864"/>
  <c r="J3864" s="1"/>
  <c r="C3863"/>
  <c r="C3862"/>
  <c r="J3862" s="1"/>
  <c r="C3861"/>
  <c r="I3861" s="1"/>
  <c r="C3860"/>
  <c r="C3859"/>
  <c r="C3858"/>
  <c r="J3858" s="1"/>
  <c r="C3857"/>
  <c r="I3857" s="1"/>
  <c r="C3856"/>
  <c r="J3856" s="1"/>
  <c r="C3855"/>
  <c r="J3855" s="1"/>
  <c r="C3854"/>
  <c r="C3853"/>
  <c r="K3853" s="1"/>
  <c r="C3852"/>
  <c r="J3852" s="1"/>
  <c r="C3851"/>
  <c r="I3851" s="1"/>
  <c r="C3850"/>
  <c r="J3850" s="1"/>
  <c r="C3849"/>
  <c r="J3849" s="1"/>
  <c r="C3848"/>
  <c r="J3848" s="1"/>
  <c r="C3847"/>
  <c r="I3847" s="1"/>
  <c r="C3846"/>
  <c r="J3846" s="1"/>
  <c r="C3845"/>
  <c r="I3845" s="1"/>
  <c r="C3844"/>
  <c r="C3843"/>
  <c r="K3843" s="1"/>
  <c r="C3842"/>
  <c r="J3842" s="1"/>
  <c r="C3841"/>
  <c r="J3841" s="1"/>
  <c r="C3840"/>
  <c r="J3840" s="1"/>
  <c r="C3839"/>
  <c r="I3839" s="1"/>
  <c r="C3838"/>
  <c r="C3837"/>
  <c r="K3837" s="1"/>
  <c r="C3836"/>
  <c r="J3836" s="1"/>
  <c r="C3835"/>
  <c r="C3834"/>
  <c r="J3834" s="1"/>
  <c r="C3833"/>
  <c r="K3833" s="1"/>
  <c r="C3832"/>
  <c r="J3832" s="1"/>
  <c r="C3831"/>
  <c r="K3831" s="1"/>
  <c r="C3830"/>
  <c r="J3830" s="1"/>
  <c r="C3829"/>
  <c r="I3829" s="1"/>
  <c r="C3828"/>
  <c r="C3827"/>
  <c r="K3827" s="1"/>
  <c r="C3826"/>
  <c r="J3826" s="1"/>
  <c r="C3825"/>
  <c r="J3825" s="1"/>
  <c r="C3824"/>
  <c r="J3824" s="1"/>
  <c r="C3823"/>
  <c r="I3823" s="1"/>
  <c r="C3822"/>
  <c r="C3821"/>
  <c r="K3821" s="1"/>
  <c r="C3820"/>
  <c r="J3820" s="1"/>
  <c r="C3819"/>
  <c r="I3819" s="1"/>
  <c r="C3818"/>
  <c r="J3818" s="1"/>
  <c r="C3817"/>
  <c r="I3817" s="1"/>
  <c r="C3816"/>
  <c r="J3816" s="1"/>
  <c r="C3815"/>
  <c r="C3814"/>
  <c r="J3814" s="1"/>
  <c r="C3813"/>
  <c r="I3813" s="1"/>
  <c r="C3812"/>
  <c r="C3811"/>
  <c r="J3811" s="1"/>
  <c r="C3810"/>
  <c r="J3810" s="1"/>
  <c r="C3809"/>
  <c r="C3808"/>
  <c r="J3808" s="1"/>
  <c r="C3807"/>
  <c r="K3807" s="1"/>
  <c r="C3806"/>
  <c r="C3805"/>
  <c r="K3805" s="1"/>
  <c r="C3804"/>
  <c r="J3804" s="1"/>
  <c r="C3803"/>
  <c r="C3802"/>
  <c r="J3802" s="1"/>
  <c r="C3801"/>
  <c r="I3801" s="1"/>
  <c r="C3800"/>
  <c r="J3800" s="1"/>
  <c r="C3799"/>
  <c r="J3799" s="1"/>
  <c r="C3798"/>
  <c r="J3798" s="1"/>
  <c r="C3797"/>
  <c r="I3797" s="1"/>
  <c r="C3796"/>
  <c r="C3795"/>
  <c r="I3795" s="1"/>
  <c r="C3794"/>
  <c r="J3794" s="1"/>
  <c r="C3793"/>
  <c r="I3793" s="1"/>
  <c r="C3792"/>
  <c r="J3792" s="1"/>
  <c r="C3791"/>
  <c r="J3791" s="1"/>
  <c r="C3790"/>
  <c r="C3789"/>
  <c r="K3789" s="1"/>
  <c r="C3788"/>
  <c r="J3788" s="1"/>
  <c r="C3787"/>
  <c r="I3787" s="1"/>
  <c r="C3786"/>
  <c r="J3786" s="1"/>
  <c r="C3785"/>
  <c r="J3785" s="1"/>
  <c r="C3784"/>
  <c r="J3784" s="1"/>
  <c r="C3783"/>
  <c r="I3783" s="1"/>
  <c r="C3782"/>
  <c r="J3782" s="1"/>
  <c r="C3781"/>
  <c r="I3781" s="1"/>
  <c r="C3780"/>
  <c r="C3779"/>
  <c r="I3779" s="1"/>
  <c r="C3778"/>
  <c r="J3778" s="1"/>
  <c r="C3777"/>
  <c r="I3777" s="1"/>
  <c r="C3776"/>
  <c r="J3776" s="1"/>
  <c r="C3775"/>
  <c r="J3775" s="1"/>
  <c r="C3774"/>
  <c r="C3773"/>
  <c r="K3773" s="1"/>
  <c r="C3772"/>
  <c r="J3772" s="1"/>
  <c r="C3771"/>
  <c r="C3770"/>
  <c r="J3770" s="1"/>
  <c r="C3769"/>
  <c r="K3769" s="1"/>
  <c r="C3768"/>
  <c r="J3768" s="1"/>
  <c r="C3767"/>
  <c r="K3767" s="1"/>
  <c r="C3766"/>
  <c r="J3766" s="1"/>
  <c r="C3765"/>
  <c r="I3765" s="1"/>
  <c r="C3764"/>
  <c r="C3763"/>
  <c r="K3763" s="1"/>
  <c r="C3762"/>
  <c r="J3762" s="1"/>
  <c r="C3761"/>
  <c r="J3761" s="1"/>
  <c r="C3760"/>
  <c r="J3760" s="1"/>
  <c r="C3759"/>
  <c r="I3759" s="1"/>
  <c r="C3758"/>
  <c r="C3757"/>
  <c r="K3757" s="1"/>
  <c r="C3756"/>
  <c r="J3756" s="1"/>
  <c r="C3755"/>
  <c r="I3755" s="1"/>
  <c r="C3754"/>
  <c r="J3754" s="1"/>
  <c r="C3753"/>
  <c r="C3752"/>
  <c r="J3752" s="1"/>
  <c r="C3751"/>
  <c r="J3751" s="1"/>
  <c r="C3750"/>
  <c r="J3750" s="1"/>
  <c r="C3749"/>
  <c r="I3749" s="1"/>
  <c r="C3748"/>
  <c r="C3747"/>
  <c r="C3746"/>
  <c r="J3746" s="1"/>
  <c r="C3745"/>
  <c r="K3745" s="1"/>
  <c r="C3744"/>
  <c r="J3744" s="1"/>
  <c r="C3743"/>
  <c r="K3743" s="1"/>
  <c r="C3742"/>
  <c r="C3741"/>
  <c r="K3741" s="1"/>
  <c r="C3740"/>
  <c r="J3740" s="1"/>
  <c r="C3739"/>
  <c r="C3738"/>
  <c r="J3738" s="1"/>
  <c r="C3737"/>
  <c r="C3736"/>
  <c r="J3736" s="1"/>
  <c r="C3735"/>
  <c r="C3734"/>
  <c r="J3734" s="1"/>
  <c r="C3733"/>
  <c r="I3733" s="1"/>
  <c r="C3732"/>
  <c r="C3731"/>
  <c r="I3731" s="1"/>
  <c r="C3730"/>
  <c r="J3730" s="1"/>
  <c r="C3729"/>
  <c r="I3729" s="1"/>
  <c r="C3728"/>
  <c r="J3728" s="1"/>
  <c r="C3727"/>
  <c r="C3726"/>
  <c r="C3725"/>
  <c r="K3725" s="1"/>
  <c r="C3724"/>
  <c r="J3724" s="1"/>
  <c r="C3723"/>
  <c r="I3723" s="1"/>
  <c r="C3722"/>
  <c r="J3722" s="1"/>
  <c r="C3721"/>
  <c r="C3720"/>
  <c r="J3720" s="1"/>
  <c r="C3719"/>
  <c r="C3718"/>
  <c r="J3718" s="1"/>
  <c r="C3717"/>
  <c r="I3717" s="1"/>
  <c r="C3716"/>
  <c r="C3715"/>
  <c r="C3714"/>
  <c r="J3714" s="1"/>
  <c r="C3713"/>
  <c r="C3712"/>
  <c r="J3712" s="1"/>
  <c r="C3711"/>
  <c r="C3710"/>
  <c r="C3709"/>
  <c r="K3709" s="1"/>
  <c r="C3708"/>
  <c r="J3708" s="1"/>
  <c r="C3707"/>
  <c r="C3706"/>
  <c r="J3706" s="1"/>
  <c r="C3705"/>
  <c r="K3705" s="1"/>
  <c r="C3704"/>
  <c r="J3704" s="1"/>
  <c r="C3703"/>
  <c r="C3702"/>
  <c r="J3702" s="1"/>
  <c r="C3701"/>
  <c r="I3701" s="1"/>
  <c r="C3700"/>
  <c r="C3699"/>
  <c r="C3698"/>
  <c r="J3698" s="1"/>
  <c r="C3697"/>
  <c r="C3696"/>
  <c r="J3696" s="1"/>
  <c r="C3695"/>
  <c r="C3694"/>
  <c r="C3693"/>
  <c r="K3693" s="1"/>
  <c r="C3692"/>
  <c r="J3692" s="1"/>
  <c r="C3691"/>
  <c r="I3691" s="1"/>
  <c r="C3690"/>
  <c r="J3690" s="1"/>
  <c r="C3689"/>
  <c r="I3689" s="1"/>
  <c r="C3688"/>
  <c r="J3688" s="1"/>
  <c r="C3687"/>
  <c r="J3687" s="1"/>
  <c r="C3686"/>
  <c r="J3686" s="1"/>
  <c r="C3685"/>
  <c r="I3685" s="1"/>
  <c r="C3684"/>
  <c r="C3683"/>
  <c r="J3683" s="1"/>
  <c r="C3682"/>
  <c r="J3682" s="1"/>
  <c r="C3681"/>
  <c r="K3681" s="1"/>
  <c r="C3680"/>
  <c r="J3680" s="1"/>
  <c r="C3679"/>
  <c r="K3679" s="1"/>
  <c r="C3678"/>
  <c r="C3677"/>
  <c r="K3677" s="1"/>
  <c r="C3676"/>
  <c r="J3676" s="1"/>
  <c r="C3675"/>
  <c r="C3674"/>
  <c r="J3674" s="1"/>
  <c r="C3673"/>
  <c r="J3673" s="1"/>
  <c r="C3672"/>
  <c r="J3672" s="1"/>
  <c r="C3671"/>
  <c r="I3671" s="1"/>
  <c r="C3670"/>
  <c r="J3670" s="1"/>
  <c r="C3669"/>
  <c r="I3669" s="1"/>
  <c r="C3668"/>
  <c r="C3667"/>
  <c r="C3666"/>
  <c r="J3666" s="1"/>
  <c r="C3665"/>
  <c r="C3664"/>
  <c r="J3664" s="1"/>
  <c r="C3663"/>
  <c r="J3663" s="1"/>
  <c r="C3662"/>
  <c r="C3661"/>
  <c r="K3661" s="1"/>
  <c r="C3660"/>
  <c r="J3660" s="1"/>
  <c r="C3659"/>
  <c r="I3659" s="1"/>
  <c r="C3658"/>
  <c r="J3658" s="1"/>
  <c r="C3657"/>
  <c r="J3657" s="1"/>
  <c r="C3656"/>
  <c r="J3656" s="1"/>
  <c r="C3655"/>
  <c r="I3655" s="1"/>
  <c r="C3654"/>
  <c r="J3654" s="1"/>
  <c r="C3653"/>
  <c r="I3653" s="1"/>
  <c r="C3652"/>
  <c r="C3651"/>
  <c r="K3651" s="1"/>
  <c r="C3650"/>
  <c r="J3650" s="1"/>
  <c r="C3649"/>
  <c r="J3649" s="1"/>
  <c r="C3648"/>
  <c r="J3648" s="1"/>
  <c r="C3647"/>
  <c r="I3647" s="1"/>
  <c r="C3646"/>
  <c r="C3645"/>
  <c r="K3645" s="1"/>
  <c r="C3644"/>
  <c r="J3644" s="1"/>
  <c r="C3643"/>
  <c r="C3642"/>
  <c r="J3642" s="1"/>
  <c r="C3641"/>
  <c r="C3640"/>
  <c r="J3640" s="1"/>
  <c r="C3639"/>
  <c r="K3639" s="1"/>
  <c r="C3638"/>
  <c r="J3638" s="1"/>
  <c r="C3637"/>
  <c r="I3637" s="1"/>
  <c r="C3636"/>
  <c r="C3635"/>
  <c r="K3635" s="1"/>
  <c r="C3634"/>
  <c r="J3634" s="1"/>
  <c r="C3633"/>
  <c r="J3633" s="1"/>
  <c r="C3632"/>
  <c r="J3632" s="1"/>
  <c r="C3631"/>
  <c r="I3631" s="1"/>
  <c r="C3630"/>
  <c r="C3629"/>
  <c r="K3629" s="1"/>
  <c r="C3628"/>
  <c r="J3628" s="1"/>
  <c r="C3627"/>
  <c r="I3627" s="1"/>
  <c r="C3626"/>
  <c r="J3626" s="1"/>
  <c r="C3625"/>
  <c r="I3625" s="1"/>
  <c r="C3624"/>
  <c r="J3624" s="1"/>
  <c r="C3623"/>
  <c r="J3623" s="1"/>
  <c r="C3622"/>
  <c r="J3622" s="1"/>
  <c r="C3621"/>
  <c r="I3621" s="1"/>
  <c r="C3620"/>
  <c r="C3619"/>
  <c r="J3619" s="1"/>
  <c r="C3618"/>
  <c r="J3618" s="1"/>
  <c r="C3617"/>
  <c r="K3617" s="1"/>
  <c r="C3616"/>
  <c r="J3616" s="1"/>
  <c r="C3615"/>
  <c r="C3614"/>
  <c r="C3613"/>
  <c r="K3613" s="1"/>
  <c r="C3612"/>
  <c r="J3612" s="1"/>
  <c r="C3611"/>
  <c r="C3610"/>
  <c r="J3610" s="1"/>
  <c r="C3609"/>
  <c r="J3609" s="1"/>
  <c r="C3608"/>
  <c r="J3608" s="1"/>
  <c r="C3607"/>
  <c r="C3606"/>
  <c r="J3606" s="1"/>
  <c r="C3605"/>
  <c r="I3605" s="1"/>
  <c r="C3604"/>
  <c r="C3603"/>
  <c r="C3602"/>
  <c r="J3602" s="1"/>
  <c r="C3601"/>
  <c r="I3601" s="1"/>
  <c r="C3600"/>
  <c r="J3600" s="1"/>
  <c r="C3599"/>
  <c r="J3599" s="1"/>
  <c r="C3598"/>
  <c r="C3597"/>
  <c r="K3597" s="1"/>
  <c r="C3596"/>
  <c r="J3596" s="1"/>
  <c r="C3595"/>
  <c r="I3595" s="1"/>
  <c r="C3594"/>
  <c r="J3594" s="1"/>
  <c r="C3593"/>
  <c r="J3593" s="1"/>
  <c r="C3592"/>
  <c r="J3592" s="1"/>
  <c r="C3591"/>
  <c r="C3590"/>
  <c r="J3590" s="1"/>
  <c r="C3589"/>
  <c r="I3589" s="1"/>
  <c r="C3588"/>
  <c r="C3587"/>
  <c r="K3587" s="1"/>
  <c r="C3586"/>
  <c r="J3586" s="1"/>
  <c r="C3585"/>
  <c r="J3585" s="1"/>
  <c r="C3584"/>
  <c r="J3584" s="1"/>
  <c r="C3583"/>
  <c r="I3583" s="1"/>
  <c r="C3582"/>
  <c r="C3581"/>
  <c r="K3581" s="1"/>
  <c r="C3580"/>
  <c r="J3580" s="1"/>
  <c r="C3579"/>
  <c r="C3578"/>
  <c r="J3578" s="1"/>
  <c r="C3577"/>
  <c r="K3577" s="1"/>
  <c r="C3576"/>
  <c r="J3576" s="1"/>
  <c r="C3575"/>
  <c r="K3575" s="1"/>
  <c r="C3574"/>
  <c r="J3574" s="1"/>
  <c r="C3573"/>
  <c r="I3573" s="1"/>
  <c r="C3572"/>
  <c r="C3571"/>
  <c r="K3571" s="1"/>
  <c r="C3570"/>
  <c r="J3570" s="1"/>
  <c r="C3569"/>
  <c r="J3569" s="1"/>
  <c r="C3568"/>
  <c r="J3568" s="1"/>
  <c r="C3567"/>
  <c r="I3567" s="1"/>
  <c r="C3566"/>
  <c r="C3565"/>
  <c r="K3565" s="1"/>
  <c r="C3564"/>
  <c r="J3564" s="1"/>
  <c r="C3563"/>
  <c r="I3563" s="1"/>
  <c r="C3562"/>
  <c r="J3562" s="1"/>
  <c r="C3561"/>
  <c r="I3561" s="1"/>
  <c r="C3560"/>
  <c r="C3559"/>
  <c r="C3558"/>
  <c r="J3558" s="1"/>
  <c r="C3557"/>
  <c r="I3557" s="1"/>
  <c r="C3556"/>
  <c r="J3556" s="1"/>
  <c r="C3555"/>
  <c r="C3554"/>
  <c r="C3553"/>
  <c r="I3553" s="1"/>
  <c r="C3552"/>
  <c r="J3552" s="1"/>
  <c r="C3551"/>
  <c r="K3551" s="1"/>
  <c r="C3550"/>
  <c r="J3550" s="1"/>
  <c r="C3549"/>
  <c r="C3548"/>
  <c r="J3548" s="1"/>
  <c r="C3547"/>
  <c r="I3547" s="1"/>
  <c r="C3546"/>
  <c r="J3546" s="1"/>
  <c r="C3545"/>
  <c r="K3545" s="1"/>
  <c r="C3544"/>
  <c r="C3543"/>
  <c r="J3543" s="1"/>
  <c r="C3542"/>
  <c r="J3542" s="1"/>
  <c r="C3541"/>
  <c r="I3541" s="1"/>
  <c r="C3540"/>
  <c r="J3540" s="1"/>
  <c r="C3539"/>
  <c r="C3538"/>
  <c r="C3537"/>
  <c r="I3537" s="1"/>
  <c r="C3536"/>
  <c r="J3536" s="1"/>
  <c r="C3535"/>
  <c r="I3535" s="1"/>
  <c r="C3534"/>
  <c r="J3534" s="1"/>
  <c r="C3533"/>
  <c r="K3533" s="1"/>
  <c r="C3532"/>
  <c r="J3532" s="1"/>
  <c r="C3531"/>
  <c r="C3530"/>
  <c r="J3530" s="1"/>
  <c r="C3529"/>
  <c r="J3529" s="1"/>
  <c r="C3528"/>
  <c r="C3527"/>
  <c r="I3527" s="1"/>
  <c r="C3526"/>
  <c r="J3526" s="1"/>
  <c r="C3525"/>
  <c r="K3525" s="1"/>
  <c r="C3524"/>
  <c r="J3524" s="1"/>
  <c r="C3523"/>
  <c r="C3522"/>
  <c r="C3521"/>
  <c r="I3521" s="1"/>
  <c r="C3520"/>
  <c r="J3520" s="1"/>
  <c r="C3519"/>
  <c r="K3519" s="1"/>
  <c r="C3518"/>
  <c r="J3518" s="1"/>
  <c r="C3517"/>
  <c r="K3517" s="1"/>
  <c r="C3516"/>
  <c r="J3516" s="1"/>
  <c r="C3515"/>
  <c r="I3515" s="1"/>
  <c r="C3514"/>
  <c r="J3514" s="1"/>
  <c r="C3513"/>
  <c r="J3513" s="1"/>
  <c r="C3512"/>
  <c r="C3511"/>
  <c r="C3510"/>
  <c r="J3510" s="1"/>
  <c r="C3509"/>
  <c r="K3509" s="1"/>
  <c r="C3508"/>
  <c r="J3508" s="1"/>
  <c r="C3507"/>
  <c r="C3506"/>
  <c r="C3505"/>
  <c r="I3505" s="1"/>
  <c r="C3504"/>
  <c r="J3504" s="1"/>
  <c r="C3503"/>
  <c r="J3503" s="1"/>
  <c r="C3502"/>
  <c r="J3502" s="1"/>
  <c r="C3501"/>
  <c r="K3501" s="1"/>
  <c r="C3500"/>
  <c r="J3500" s="1"/>
  <c r="C3499"/>
  <c r="I3499" s="1"/>
  <c r="C3498"/>
  <c r="J3498" s="1"/>
  <c r="C3497"/>
  <c r="J3497" s="1"/>
  <c r="C3496"/>
  <c r="C3495"/>
  <c r="I3495" s="1"/>
  <c r="C3494"/>
  <c r="J3494" s="1"/>
  <c r="C3493"/>
  <c r="K3493" s="1"/>
  <c r="C3492"/>
  <c r="J3492" s="1"/>
  <c r="C3491"/>
  <c r="C3490"/>
  <c r="C3489"/>
  <c r="I3489" s="1"/>
  <c r="C3488"/>
  <c r="J3488" s="1"/>
  <c r="C3487"/>
  <c r="C3486"/>
  <c r="J3486" s="1"/>
  <c r="C3485"/>
  <c r="C3484"/>
  <c r="J3484" s="1"/>
  <c r="C3483"/>
  <c r="I3483" s="1"/>
  <c r="C3482"/>
  <c r="J3482" s="1"/>
  <c r="C3481"/>
  <c r="J3481" s="1"/>
  <c r="C3480"/>
  <c r="C3479"/>
  <c r="C3478"/>
  <c r="J3478" s="1"/>
  <c r="C3477"/>
  <c r="C3476"/>
  <c r="J3476" s="1"/>
  <c r="C3475"/>
  <c r="C3474"/>
  <c r="C3473"/>
  <c r="I3473" s="1"/>
  <c r="C3472"/>
  <c r="J3472" s="1"/>
  <c r="C3471"/>
  <c r="C3470"/>
  <c r="J3470" s="1"/>
  <c r="C3469"/>
  <c r="K3469" s="1"/>
  <c r="C3468"/>
  <c r="J3468" s="1"/>
  <c r="C3467"/>
  <c r="C3466"/>
  <c r="J3466" s="1"/>
  <c r="C3465"/>
  <c r="I3465" s="1"/>
  <c r="C3464"/>
  <c r="C3463"/>
  <c r="I3463" s="1"/>
  <c r="C3462"/>
  <c r="J3462" s="1"/>
  <c r="C3461"/>
  <c r="I3461" s="1"/>
  <c r="C3460"/>
  <c r="J3460" s="1"/>
  <c r="C3459"/>
  <c r="C3458"/>
  <c r="C3457"/>
  <c r="I3457" s="1"/>
  <c r="C3456"/>
  <c r="J3456" s="1"/>
  <c r="C3455"/>
  <c r="J3455" s="1"/>
  <c r="C3454"/>
  <c r="J3454" s="1"/>
  <c r="C3453"/>
  <c r="K3453" s="1"/>
  <c r="C3452"/>
  <c r="J3452" s="1"/>
  <c r="C3451"/>
  <c r="I3451" s="1"/>
  <c r="C3450"/>
  <c r="J3450" s="1"/>
  <c r="C3449"/>
  <c r="C3448"/>
  <c r="C3447"/>
  <c r="I3447" s="1"/>
  <c r="C3446"/>
  <c r="J3446" s="1"/>
  <c r="C3445"/>
  <c r="I3445" s="1"/>
  <c r="C3444"/>
  <c r="J3444" s="1"/>
  <c r="C3443"/>
  <c r="C3442"/>
  <c r="C3441"/>
  <c r="I3441" s="1"/>
  <c r="C3440"/>
  <c r="J3440" s="1"/>
  <c r="C3439"/>
  <c r="K3439" s="1"/>
  <c r="C3438"/>
  <c r="J3438" s="1"/>
  <c r="C3437"/>
  <c r="K3437" s="1"/>
  <c r="C3436"/>
  <c r="J3436" s="1"/>
  <c r="C3435"/>
  <c r="I3435" s="1"/>
  <c r="C3434"/>
  <c r="J3434" s="1"/>
  <c r="C3433"/>
  <c r="I3433" s="1"/>
  <c r="C3432"/>
  <c r="C3431"/>
  <c r="K3431" s="1"/>
  <c r="C3430"/>
  <c r="J3430" s="1"/>
  <c r="C3429"/>
  <c r="J3429" s="1"/>
  <c r="C3428"/>
  <c r="J3428" s="1"/>
  <c r="C3427"/>
  <c r="C3426"/>
  <c r="C3425"/>
  <c r="I3425" s="1"/>
  <c r="C3424"/>
  <c r="J3424" s="1"/>
  <c r="C3423"/>
  <c r="K3423" s="1"/>
  <c r="C3422"/>
  <c r="J3422" s="1"/>
  <c r="C3421"/>
  <c r="C3420"/>
  <c r="J3420" s="1"/>
  <c r="C3419"/>
  <c r="I3419" s="1"/>
  <c r="C3418"/>
  <c r="J3418" s="1"/>
  <c r="C3417"/>
  <c r="K3417" s="1"/>
  <c r="C3416"/>
  <c r="C3415"/>
  <c r="J3415" s="1"/>
  <c r="C3414"/>
  <c r="J3414" s="1"/>
  <c r="C3413"/>
  <c r="I3413" s="1"/>
  <c r="C3412"/>
  <c r="J3412" s="1"/>
  <c r="C3411"/>
  <c r="C3410"/>
  <c r="C3409"/>
  <c r="I3409" s="1"/>
  <c r="C3408"/>
  <c r="J3408" s="1"/>
  <c r="C3407"/>
  <c r="I3407" s="1"/>
  <c r="C3406"/>
  <c r="J3406" s="1"/>
  <c r="C3405"/>
  <c r="K3405" s="1"/>
  <c r="C3404"/>
  <c r="J3404" s="1"/>
  <c r="C3403"/>
  <c r="C3402"/>
  <c r="J3402" s="1"/>
  <c r="C3401"/>
  <c r="J3401" s="1"/>
  <c r="C3400"/>
  <c r="C3399"/>
  <c r="C3398"/>
  <c r="J3398" s="1"/>
  <c r="C3397"/>
  <c r="K3397" s="1"/>
  <c r="C3396"/>
  <c r="J3396" s="1"/>
  <c r="C3395"/>
  <c r="C3394"/>
  <c r="C3393"/>
  <c r="I3393" s="1"/>
  <c r="C3392"/>
  <c r="J3392" s="1"/>
  <c r="C3391"/>
  <c r="J3391" s="1"/>
  <c r="C3390"/>
  <c r="J3390" s="1"/>
  <c r="C3389"/>
  <c r="K3389" s="1"/>
  <c r="C3388"/>
  <c r="J3388" s="1"/>
  <c r="C3387"/>
  <c r="I3387" s="1"/>
  <c r="C3386"/>
  <c r="J3386" s="1"/>
  <c r="C3385"/>
  <c r="C3384"/>
  <c r="C3383"/>
  <c r="J3383" s="1"/>
  <c r="C3382"/>
  <c r="J3382" s="1"/>
  <c r="C3381"/>
  <c r="C3380"/>
  <c r="J3380" s="1"/>
  <c r="C3379"/>
  <c r="C3378"/>
  <c r="C3377"/>
  <c r="I3377" s="1"/>
  <c r="C3376"/>
  <c r="J3376" s="1"/>
  <c r="C3375"/>
  <c r="I3375" s="1"/>
  <c r="C3374"/>
  <c r="J3374" s="1"/>
  <c r="C3373"/>
  <c r="K3373" s="1"/>
  <c r="C3372"/>
  <c r="J3372" s="1"/>
  <c r="C3371"/>
  <c r="I3371" s="1"/>
  <c r="C3370"/>
  <c r="J3370" s="1"/>
  <c r="C3369"/>
  <c r="J3369" s="1"/>
  <c r="C3368"/>
  <c r="C3367"/>
  <c r="C3366"/>
  <c r="J3366" s="1"/>
  <c r="C3365"/>
  <c r="K3365" s="1"/>
  <c r="C3364"/>
  <c r="J3364" s="1"/>
  <c r="C3363"/>
  <c r="C3362"/>
  <c r="C3361"/>
  <c r="I3361" s="1"/>
  <c r="C3360"/>
  <c r="J3360" s="1"/>
  <c r="C3359"/>
  <c r="C3358"/>
  <c r="J3358" s="1"/>
  <c r="C3357"/>
  <c r="C3356"/>
  <c r="J3356" s="1"/>
  <c r="C3355"/>
  <c r="I3355" s="1"/>
  <c r="C3354"/>
  <c r="J3354" s="1"/>
  <c r="C3353"/>
  <c r="J3353" s="1"/>
  <c r="C3352"/>
  <c r="C3351"/>
  <c r="J3351" s="1"/>
  <c r="C3350"/>
  <c r="J3350" s="1"/>
  <c r="C3349"/>
  <c r="J3349" s="1"/>
  <c r="C3348"/>
  <c r="J3348" s="1"/>
  <c r="C3347"/>
  <c r="C3346"/>
  <c r="C3345"/>
  <c r="I3345" s="1"/>
  <c r="C3344"/>
  <c r="J3344" s="1"/>
  <c r="C3343"/>
  <c r="C3342"/>
  <c r="J3342" s="1"/>
  <c r="C3341"/>
  <c r="K3341" s="1"/>
  <c r="C3340"/>
  <c r="J3340" s="1"/>
  <c r="C3339"/>
  <c r="C3338"/>
  <c r="J3338" s="1"/>
  <c r="C3337"/>
  <c r="I3337" s="1"/>
  <c r="C3336"/>
  <c r="C3335"/>
  <c r="K3335" s="1"/>
  <c r="C3334"/>
  <c r="J3334" s="1"/>
  <c r="C3333"/>
  <c r="J3333" s="1"/>
  <c r="C3332"/>
  <c r="J3332" s="1"/>
  <c r="C3331"/>
  <c r="C3330"/>
  <c r="C3329"/>
  <c r="I3329" s="1"/>
  <c r="C3328"/>
  <c r="J3328" s="1"/>
  <c r="C3327"/>
  <c r="C3326"/>
  <c r="J3326" s="1"/>
  <c r="C3325"/>
  <c r="K3325" s="1"/>
  <c r="C3324"/>
  <c r="J3324" s="1"/>
  <c r="C3323"/>
  <c r="I3323" s="1"/>
  <c r="C3322"/>
  <c r="J3322" s="1"/>
  <c r="C3321"/>
  <c r="I3321" s="1"/>
  <c r="C3320"/>
  <c r="C3319"/>
  <c r="K3319" s="1"/>
  <c r="C3318"/>
  <c r="J3318" s="1"/>
  <c r="C3317"/>
  <c r="J3317" s="1"/>
  <c r="C3316"/>
  <c r="J3316" s="1"/>
  <c r="C3315"/>
  <c r="C3314"/>
  <c r="C3313"/>
  <c r="I3313" s="1"/>
  <c r="C3312"/>
  <c r="J3312" s="1"/>
  <c r="C3311"/>
  <c r="K3311" s="1"/>
  <c r="C3310"/>
  <c r="J3310" s="1"/>
  <c r="C3309"/>
  <c r="K3309" s="1"/>
  <c r="C3308"/>
  <c r="J3308" s="1"/>
  <c r="C3307"/>
  <c r="I3307" s="1"/>
  <c r="C3306"/>
  <c r="J3306" s="1"/>
  <c r="C3305"/>
  <c r="C3304"/>
  <c r="C3303"/>
  <c r="J3303" s="1"/>
  <c r="C3302"/>
  <c r="J3302" s="1"/>
  <c r="C3301"/>
  <c r="J3301" s="1"/>
  <c r="C3300"/>
  <c r="J3300" s="1"/>
  <c r="C3299"/>
  <c r="C3298"/>
  <c r="C3297"/>
  <c r="I3297" s="1"/>
  <c r="C3296"/>
  <c r="J3296" s="1"/>
  <c r="C3295"/>
  <c r="J3295" s="1"/>
  <c r="C3294"/>
  <c r="J3294" s="1"/>
  <c r="C3293"/>
  <c r="C3292"/>
  <c r="J3292" s="1"/>
  <c r="C3291"/>
  <c r="I3291" s="1"/>
  <c r="C3290"/>
  <c r="J3290" s="1"/>
  <c r="C3289"/>
  <c r="C3288"/>
  <c r="C3287"/>
  <c r="K3287" s="1"/>
  <c r="C3286"/>
  <c r="J3286" s="1"/>
  <c r="C3285"/>
  <c r="J3285" s="1"/>
  <c r="C3284"/>
  <c r="J3284" s="1"/>
  <c r="C3283"/>
  <c r="C3282"/>
  <c r="C3281"/>
  <c r="I3281" s="1"/>
  <c r="C3280"/>
  <c r="J3280" s="1"/>
  <c r="C3279"/>
  <c r="I3279" s="1"/>
  <c r="C3278"/>
  <c r="J3278" s="1"/>
  <c r="C3277"/>
  <c r="K3277" s="1"/>
  <c r="C3276"/>
  <c r="J3276" s="1"/>
  <c r="C3275"/>
  <c r="C3274"/>
  <c r="J3274" s="1"/>
  <c r="C3273"/>
  <c r="C3272"/>
  <c r="C3271"/>
  <c r="C3270"/>
  <c r="J3270" s="1"/>
  <c r="C3269"/>
  <c r="C3268"/>
  <c r="J3268" s="1"/>
  <c r="C3267"/>
  <c r="C3266"/>
  <c r="C3265"/>
  <c r="I3265" s="1"/>
  <c r="C3264"/>
  <c r="J3264" s="1"/>
  <c r="C3263"/>
  <c r="C3262"/>
  <c r="J3262" s="1"/>
  <c r="C3261"/>
  <c r="K3261" s="1"/>
  <c r="C3260"/>
  <c r="J3260" s="1"/>
  <c r="C3259"/>
  <c r="I3259" s="1"/>
  <c r="C3258"/>
  <c r="J3258" s="1"/>
  <c r="C3257"/>
  <c r="C3256"/>
  <c r="C3255"/>
  <c r="C3254"/>
  <c r="J3254" s="1"/>
  <c r="C3253"/>
  <c r="I3253" s="1"/>
  <c r="C3252"/>
  <c r="J3252" s="1"/>
  <c r="C3251"/>
  <c r="C3250"/>
  <c r="C3249"/>
  <c r="I3249" s="1"/>
  <c r="C3248"/>
  <c r="J3248" s="1"/>
  <c r="C3247"/>
  <c r="I3247" s="1"/>
  <c r="C3246"/>
  <c r="J3246" s="1"/>
  <c r="C3245"/>
  <c r="K3245" s="1"/>
  <c r="C3244"/>
  <c r="J3244" s="1"/>
  <c r="C3243"/>
  <c r="I3243" s="1"/>
  <c r="C3242"/>
  <c r="J3242" s="1"/>
  <c r="C3241"/>
  <c r="C3240"/>
  <c r="C3239"/>
  <c r="I3239" s="1"/>
  <c r="C3238"/>
  <c r="J3238" s="1"/>
  <c r="C3237"/>
  <c r="C3236"/>
  <c r="J3236" s="1"/>
  <c r="C3235"/>
  <c r="C3234"/>
  <c r="C3233"/>
  <c r="I3233" s="1"/>
  <c r="C3232"/>
  <c r="J3232" s="1"/>
  <c r="C3231"/>
  <c r="I3231" s="1"/>
  <c r="C3230"/>
  <c r="J3230" s="1"/>
  <c r="C3229"/>
  <c r="C3228"/>
  <c r="J3228" s="1"/>
  <c r="C3227"/>
  <c r="I3227" s="1"/>
  <c r="C3226"/>
  <c r="J3226" s="1"/>
  <c r="C3225"/>
  <c r="J3225" s="1"/>
  <c r="C3224"/>
  <c r="C3223"/>
  <c r="K3223" s="1"/>
  <c r="C3222"/>
  <c r="J3222" s="1"/>
  <c r="C3221"/>
  <c r="C3220"/>
  <c r="J3220" s="1"/>
  <c r="C3219"/>
  <c r="C3218"/>
  <c r="C3217"/>
  <c r="I3217" s="1"/>
  <c r="C3216"/>
  <c r="J3216" s="1"/>
  <c r="C3215"/>
  <c r="K3215" s="1"/>
  <c r="C3214"/>
  <c r="J3214" s="1"/>
  <c r="C3213"/>
  <c r="K3213" s="1"/>
  <c r="C3212"/>
  <c r="J3212" s="1"/>
  <c r="C3211"/>
  <c r="C3210"/>
  <c r="J3210" s="1"/>
  <c r="C3209"/>
  <c r="J3209" s="1"/>
  <c r="C3208"/>
  <c r="C3207"/>
  <c r="C3206"/>
  <c r="J3206" s="1"/>
  <c r="C3205"/>
  <c r="J3205" s="1"/>
  <c r="C3204"/>
  <c r="J3204" s="1"/>
  <c r="C3203"/>
  <c r="C3202"/>
  <c r="C3201"/>
  <c r="I3201" s="1"/>
  <c r="C3200"/>
  <c r="J3200" s="1"/>
  <c r="C3199"/>
  <c r="C3198"/>
  <c r="J3198" s="1"/>
  <c r="C3197"/>
  <c r="K3197" s="1"/>
  <c r="C3196"/>
  <c r="J3196" s="1"/>
  <c r="C3195"/>
  <c r="I3195" s="1"/>
  <c r="C3194"/>
  <c r="J3194" s="1"/>
  <c r="C3193"/>
  <c r="J3193" s="1"/>
  <c r="C3192"/>
  <c r="C3191"/>
  <c r="J3191" s="1"/>
  <c r="C3190"/>
  <c r="J3190" s="1"/>
  <c r="C3189"/>
  <c r="J3189" s="1"/>
  <c r="C3188"/>
  <c r="J3188" s="1"/>
  <c r="C3187"/>
  <c r="C3186"/>
  <c r="C3185"/>
  <c r="I3185" s="1"/>
  <c r="C3184"/>
  <c r="J3184" s="1"/>
  <c r="C3183"/>
  <c r="K3183" s="1"/>
  <c r="C3182"/>
  <c r="J3182" s="1"/>
  <c r="C3181"/>
  <c r="K3181" s="1"/>
  <c r="C3180"/>
  <c r="J3180" s="1"/>
  <c r="C3179"/>
  <c r="I3179" s="1"/>
  <c r="C3178"/>
  <c r="J3178" s="1"/>
  <c r="C3177"/>
  <c r="J3177" s="1"/>
  <c r="C3176"/>
  <c r="C3175"/>
  <c r="I3175" s="1"/>
  <c r="C3174"/>
  <c r="J3174" s="1"/>
  <c r="C3173"/>
  <c r="J3173" s="1"/>
  <c r="C3172"/>
  <c r="J3172" s="1"/>
  <c r="C3171"/>
  <c r="C3170"/>
  <c r="C3169"/>
  <c r="I3169" s="1"/>
  <c r="C3168"/>
  <c r="J3168" s="1"/>
  <c r="C3167"/>
  <c r="K3167" s="1"/>
  <c r="C3166"/>
  <c r="J3166" s="1"/>
  <c r="C3165"/>
  <c r="C3164"/>
  <c r="J3164" s="1"/>
  <c r="C3163"/>
  <c r="I3163" s="1"/>
  <c r="C3162"/>
  <c r="J3162" s="1"/>
  <c r="C3161"/>
  <c r="I3161" s="1"/>
  <c r="C3160"/>
  <c r="C3159"/>
  <c r="K3159" s="1"/>
  <c r="C3158"/>
  <c r="J3158" s="1"/>
  <c r="C3157"/>
  <c r="J3157" s="1"/>
  <c r="C3156"/>
  <c r="J3156" s="1"/>
  <c r="C3155"/>
  <c r="C3154"/>
  <c r="C3153"/>
  <c r="I3153" s="1"/>
  <c r="C3152"/>
  <c r="J3152" s="1"/>
  <c r="C3151"/>
  <c r="I3151" s="1"/>
  <c r="C3150"/>
  <c r="J3150" s="1"/>
  <c r="C3149"/>
  <c r="K3149" s="1"/>
  <c r="C3148"/>
  <c r="J3148" s="1"/>
  <c r="C3147"/>
  <c r="C3146"/>
  <c r="J3146" s="1"/>
  <c r="C3145"/>
  <c r="C3144"/>
  <c r="C3143"/>
  <c r="I3143" s="1"/>
  <c r="C3142"/>
  <c r="J3142" s="1"/>
  <c r="C3141"/>
  <c r="C3140"/>
  <c r="J3140" s="1"/>
  <c r="C3139"/>
  <c r="C3138"/>
  <c r="C3137"/>
  <c r="I3137" s="1"/>
  <c r="C3136"/>
  <c r="J3136" s="1"/>
  <c r="C3135"/>
  <c r="C3134"/>
  <c r="J3134" s="1"/>
  <c r="C3133"/>
  <c r="K3133" s="1"/>
  <c r="C3132"/>
  <c r="J3132" s="1"/>
  <c r="C3131"/>
  <c r="I3131" s="1"/>
  <c r="C3130"/>
  <c r="J3130" s="1"/>
  <c r="C3129"/>
  <c r="C3128"/>
  <c r="C3127"/>
  <c r="I3127" s="1"/>
  <c r="C3126"/>
  <c r="J3126" s="1"/>
  <c r="C3125"/>
  <c r="C3124"/>
  <c r="J3124" s="1"/>
  <c r="C3123"/>
  <c r="C3122"/>
  <c r="C3121"/>
  <c r="I3121" s="1"/>
  <c r="C3120"/>
  <c r="J3120" s="1"/>
  <c r="C3119"/>
  <c r="I3119" s="1"/>
  <c r="C3118"/>
  <c r="J3118" s="1"/>
  <c r="C3117"/>
  <c r="K3117" s="1"/>
  <c r="C3116"/>
  <c r="J3116" s="1"/>
  <c r="C3115"/>
  <c r="I3115" s="1"/>
  <c r="C3114"/>
  <c r="J3114" s="1"/>
  <c r="C3113"/>
  <c r="C3112"/>
  <c r="C3111"/>
  <c r="I3111" s="1"/>
  <c r="C3110"/>
  <c r="J3110" s="1"/>
  <c r="C3109"/>
  <c r="I3109" s="1"/>
  <c r="C3108"/>
  <c r="J3108" s="1"/>
  <c r="C3107"/>
  <c r="C3106"/>
  <c r="C3105"/>
  <c r="I3105" s="1"/>
  <c r="C3104"/>
  <c r="J3104" s="1"/>
  <c r="C3103"/>
  <c r="I3103" s="1"/>
  <c r="C3102"/>
  <c r="J3102" s="1"/>
  <c r="C3101"/>
  <c r="C3100"/>
  <c r="J3100" s="1"/>
  <c r="C3099"/>
  <c r="I3099" s="1"/>
  <c r="C3098"/>
  <c r="J3098" s="1"/>
  <c r="C3097"/>
  <c r="J3097" s="1"/>
  <c r="C3096"/>
  <c r="C3095"/>
  <c r="K3095" s="1"/>
  <c r="C3094"/>
  <c r="J3094" s="1"/>
  <c r="C3093"/>
  <c r="C3092"/>
  <c r="J3092" s="1"/>
  <c r="C3091"/>
  <c r="C3090"/>
  <c r="C3089"/>
  <c r="I3089" s="1"/>
  <c r="C3088"/>
  <c r="J3088" s="1"/>
  <c r="C3087"/>
  <c r="J3087" s="1"/>
  <c r="C3086"/>
  <c r="J3086" s="1"/>
  <c r="C3085"/>
  <c r="K3085" s="1"/>
  <c r="C3084"/>
  <c r="J3084" s="1"/>
  <c r="C3083"/>
  <c r="C3082"/>
  <c r="J3082" s="1"/>
  <c r="C3081"/>
  <c r="J3081" s="1"/>
  <c r="C3080"/>
  <c r="C3079"/>
  <c r="J3079" s="1"/>
  <c r="C3078"/>
  <c r="J3078" s="1"/>
  <c r="C3077"/>
  <c r="J3077" s="1"/>
  <c r="C3076"/>
  <c r="J3076" s="1"/>
  <c r="C3075"/>
  <c r="C3074"/>
  <c r="C3073"/>
  <c r="I3073" s="1"/>
  <c r="C3072"/>
  <c r="J3072" s="1"/>
  <c r="C3071"/>
  <c r="K3071" s="1"/>
  <c r="C3070"/>
  <c r="J3070" s="1"/>
  <c r="C3069"/>
  <c r="K3069" s="1"/>
  <c r="C3068"/>
  <c r="J3068" s="1"/>
  <c r="C3067"/>
  <c r="I3067" s="1"/>
  <c r="C3066"/>
  <c r="J3066" s="1"/>
  <c r="C3065"/>
  <c r="J3065" s="1"/>
  <c r="C3064"/>
  <c r="C3063"/>
  <c r="C3062"/>
  <c r="J3062" s="1"/>
  <c r="C3061"/>
  <c r="J3061" s="1"/>
  <c r="C3060"/>
  <c r="J3060" s="1"/>
  <c r="C3059"/>
  <c r="C3058"/>
  <c r="C3057"/>
  <c r="I3057" s="1"/>
  <c r="C3056"/>
  <c r="J3056" s="1"/>
  <c r="C3055"/>
  <c r="K3055" s="1"/>
  <c r="C3054"/>
  <c r="J3054" s="1"/>
  <c r="C3053"/>
  <c r="K3053" s="1"/>
  <c r="C3052"/>
  <c r="J3052" s="1"/>
  <c r="C3051"/>
  <c r="I3051" s="1"/>
  <c r="C3050"/>
  <c r="J3050" s="1"/>
  <c r="C3049"/>
  <c r="J3049" s="1"/>
  <c r="C3048"/>
  <c r="C3047"/>
  <c r="K3047" s="1"/>
  <c r="C3046"/>
  <c r="J3046" s="1"/>
  <c r="C3045"/>
  <c r="J3045" s="1"/>
  <c r="C3044"/>
  <c r="J3044" s="1"/>
  <c r="C3043"/>
  <c r="C3042"/>
  <c r="C3041"/>
  <c r="I3041" s="1"/>
  <c r="C3040"/>
  <c r="J3040" s="1"/>
  <c r="C3039"/>
  <c r="K3039" s="1"/>
  <c r="C3038"/>
  <c r="J3038" s="1"/>
  <c r="C3037"/>
  <c r="C3036"/>
  <c r="J3036" s="1"/>
  <c r="C3035"/>
  <c r="I3035" s="1"/>
  <c r="C3034"/>
  <c r="J3034" s="1"/>
  <c r="C3033"/>
  <c r="I3033" s="1"/>
  <c r="C3032"/>
  <c r="C3031"/>
  <c r="K3031" s="1"/>
  <c r="C3030"/>
  <c r="J3030" s="1"/>
  <c r="C3029"/>
  <c r="J3029" s="1"/>
  <c r="C3028"/>
  <c r="J3028" s="1"/>
  <c r="C3027"/>
  <c r="C3026"/>
  <c r="C3025"/>
  <c r="I3025" s="1"/>
  <c r="C3024"/>
  <c r="J3024" s="1"/>
  <c r="C3023"/>
  <c r="I3023" s="1"/>
  <c r="C3022"/>
  <c r="J3022" s="1"/>
  <c r="C3021"/>
  <c r="K3021" s="1"/>
  <c r="C3020"/>
  <c r="J3020" s="1"/>
  <c r="C3015"/>
  <c r="C3014"/>
  <c r="J3014" s="1"/>
  <c r="C3013"/>
  <c r="C3012"/>
  <c r="C3011"/>
  <c r="I3011" s="1"/>
  <c r="C3010"/>
  <c r="J3010" s="1"/>
  <c r="C3009"/>
  <c r="I3009" s="1"/>
  <c r="C3008"/>
  <c r="J3008" s="1"/>
  <c r="C3007"/>
  <c r="C3006"/>
  <c r="C3005"/>
  <c r="I3005" s="1"/>
  <c r="C3004"/>
  <c r="J3004" s="1"/>
  <c r="C3003"/>
  <c r="K3003" s="1"/>
  <c r="C3002"/>
  <c r="J3002" s="1"/>
  <c r="C3001"/>
  <c r="K3001" s="1"/>
  <c r="C3000"/>
  <c r="J3000" s="1"/>
  <c r="C2999"/>
  <c r="I2999" s="1"/>
  <c r="C2998"/>
  <c r="J2998" s="1"/>
  <c r="C2997"/>
  <c r="C2996"/>
  <c r="C2995"/>
  <c r="I2995" s="1"/>
  <c r="C2994"/>
  <c r="J2994" s="1"/>
  <c r="C2993"/>
  <c r="I2993" s="1"/>
  <c r="C2992"/>
  <c r="J2992" s="1"/>
  <c r="C2991"/>
  <c r="C2990"/>
  <c r="C2989"/>
  <c r="I2989" s="1"/>
  <c r="C2988"/>
  <c r="J2988" s="1"/>
  <c r="C2987"/>
  <c r="I2987" s="1"/>
  <c r="C2986"/>
  <c r="J2986" s="1"/>
  <c r="C2985"/>
  <c r="K2985" s="1"/>
  <c r="C2984"/>
  <c r="J2984" s="1"/>
  <c r="C2983"/>
  <c r="I2983" s="1"/>
  <c r="C2982"/>
  <c r="J2982" s="1"/>
  <c r="C2981"/>
  <c r="C2980"/>
  <c r="C2979"/>
  <c r="I2979" s="1"/>
  <c r="C2978"/>
  <c r="J2978" s="1"/>
  <c r="C2977"/>
  <c r="I2977" s="1"/>
  <c r="C2976"/>
  <c r="J2976" s="1"/>
  <c r="C2975"/>
  <c r="C2974"/>
  <c r="C2973"/>
  <c r="I2973" s="1"/>
  <c r="C2972"/>
  <c r="J2972" s="1"/>
  <c r="C2971"/>
  <c r="I2971" s="1"/>
  <c r="C2970"/>
  <c r="J2970" s="1"/>
  <c r="C2969"/>
  <c r="C2968"/>
  <c r="J2968" s="1"/>
  <c r="C2967"/>
  <c r="I2967" s="1"/>
  <c r="C2966"/>
  <c r="J2966" s="1"/>
  <c r="C2965"/>
  <c r="J2965" s="1"/>
  <c r="C2964"/>
  <c r="C2963"/>
  <c r="K2963" s="1"/>
  <c r="C2962"/>
  <c r="J2962" s="1"/>
  <c r="C2961"/>
  <c r="C2960"/>
  <c r="J2960" s="1"/>
  <c r="C2959"/>
  <c r="C2958"/>
  <c r="C2957"/>
  <c r="I2957" s="1"/>
  <c r="C2956"/>
  <c r="J2956" s="1"/>
  <c r="C2955"/>
  <c r="K2955" s="1"/>
  <c r="C2954"/>
  <c r="J2954" s="1"/>
  <c r="C2953"/>
  <c r="K2953" s="1"/>
  <c r="C2952"/>
  <c r="J2952" s="1"/>
  <c r="C2951"/>
  <c r="C2950"/>
  <c r="J2950" s="1"/>
  <c r="C2949"/>
  <c r="J2949" s="1"/>
  <c r="C2948"/>
  <c r="C2947"/>
  <c r="K2947" s="1"/>
  <c r="C2946"/>
  <c r="J2946" s="1"/>
  <c r="C2945"/>
  <c r="J2945" s="1"/>
  <c r="C2944"/>
  <c r="J2944" s="1"/>
  <c r="C2943"/>
  <c r="C2942"/>
  <c r="C2941"/>
  <c r="I2941" s="1"/>
  <c r="C2940"/>
  <c r="J2940" s="1"/>
  <c r="C2939"/>
  <c r="K2939" s="1"/>
  <c r="C2938"/>
  <c r="C2937"/>
  <c r="I2937" s="1"/>
  <c r="C2936"/>
  <c r="C2935"/>
  <c r="J2935" s="1"/>
  <c r="C2934"/>
  <c r="C2933"/>
  <c r="I2933" s="1"/>
  <c r="C2932"/>
  <c r="I2932" s="1"/>
  <c r="C2931"/>
  <c r="C2930"/>
  <c r="C2929"/>
  <c r="J2929" s="1"/>
  <c r="C2928"/>
  <c r="K2928" s="1"/>
  <c r="C2927"/>
  <c r="C2926"/>
  <c r="J2926" s="1"/>
  <c r="C2925"/>
  <c r="C2924"/>
  <c r="I2924" s="1"/>
  <c r="C2923"/>
  <c r="I2923" s="1"/>
  <c r="C2922"/>
  <c r="C2921"/>
  <c r="C2920"/>
  <c r="J2920" s="1"/>
  <c r="C2919"/>
  <c r="I2919" s="1"/>
  <c r="C2918"/>
  <c r="J2918" s="1"/>
  <c r="C2917"/>
  <c r="C2916"/>
  <c r="I2916" s="1"/>
  <c r="C2915"/>
  <c r="I2915" s="1"/>
  <c r="C2914"/>
  <c r="K2914" s="1"/>
  <c r="C2913"/>
  <c r="J2913" s="1"/>
  <c r="C2912"/>
  <c r="C2911"/>
  <c r="C2910"/>
  <c r="J2910" s="1"/>
  <c r="C2909"/>
  <c r="C2908"/>
  <c r="K2908" s="1"/>
  <c r="C2907"/>
  <c r="K2907" s="1"/>
  <c r="C2906"/>
  <c r="C2905"/>
  <c r="C2904"/>
  <c r="J2904" s="1"/>
  <c r="C2903"/>
  <c r="J2903" s="1"/>
  <c r="C2902"/>
  <c r="J2902" s="1"/>
  <c r="C2901"/>
  <c r="C2900"/>
  <c r="I2900" s="1"/>
  <c r="C2899"/>
  <c r="C2898"/>
  <c r="K2898" s="1"/>
  <c r="C2897"/>
  <c r="J2897" s="1"/>
  <c r="C2896"/>
  <c r="C2895"/>
  <c r="K2895" s="1"/>
  <c r="C2894"/>
  <c r="J2894" s="1"/>
  <c r="C2893"/>
  <c r="K2893" s="1"/>
  <c r="C2892"/>
  <c r="I2892" s="1"/>
  <c r="C2891"/>
  <c r="I2891" s="1"/>
  <c r="C2890"/>
  <c r="J2890" s="1"/>
  <c r="C2889"/>
  <c r="I2889" s="1"/>
  <c r="C2888"/>
  <c r="J2888" s="1"/>
  <c r="C2887"/>
  <c r="C2886"/>
  <c r="I2886" s="1"/>
  <c r="C2885"/>
  <c r="J2885" s="1"/>
  <c r="C2884"/>
  <c r="C2883"/>
  <c r="J2883" s="1"/>
  <c r="C2882"/>
  <c r="K2882" s="1"/>
  <c r="C2881"/>
  <c r="J2881" s="1"/>
  <c r="C2880"/>
  <c r="C2879"/>
  <c r="C2878"/>
  <c r="C2877"/>
  <c r="K2877" s="1"/>
  <c r="C2876"/>
  <c r="K2876" s="1"/>
  <c r="C2875"/>
  <c r="K2875" s="1"/>
  <c r="C2874"/>
  <c r="C2873"/>
  <c r="I2873" s="1"/>
  <c r="C2872"/>
  <c r="C2871"/>
  <c r="C2870"/>
  <c r="C2869"/>
  <c r="I2869" s="1"/>
  <c r="C2868"/>
  <c r="I2868" s="1"/>
  <c r="C2867"/>
  <c r="J2867" s="1"/>
  <c r="C2866"/>
  <c r="C2865"/>
  <c r="J2865" s="1"/>
  <c r="C2864"/>
  <c r="C2863"/>
  <c r="C2862"/>
  <c r="J2862" s="1"/>
  <c r="C2861"/>
  <c r="C2860"/>
  <c r="C2859"/>
  <c r="J2859" s="1"/>
  <c r="C2858"/>
  <c r="K2858" s="1"/>
  <c r="C2857"/>
  <c r="C2856"/>
  <c r="J2856" s="1"/>
  <c r="C2855"/>
  <c r="I2855" s="1"/>
  <c r="C2854"/>
  <c r="J2854" s="1"/>
  <c r="C2853"/>
  <c r="C2852"/>
  <c r="I2852" s="1"/>
  <c r="C2851"/>
  <c r="I2851" s="1"/>
  <c r="C2850"/>
  <c r="K2850" s="1"/>
  <c r="C2849"/>
  <c r="J2849" s="1"/>
  <c r="C2848"/>
  <c r="C2847"/>
  <c r="C2846"/>
  <c r="J2846" s="1"/>
  <c r="C2845"/>
  <c r="C2844"/>
  <c r="K2844" s="1"/>
  <c r="C2843"/>
  <c r="K2843" s="1"/>
  <c r="C2842"/>
  <c r="I2842" s="1"/>
  <c r="C2841"/>
  <c r="C2840"/>
  <c r="J2840" s="1"/>
  <c r="C2839"/>
  <c r="J2839" s="1"/>
  <c r="C2838"/>
  <c r="J2838" s="1"/>
  <c r="C2837"/>
  <c r="K2837" s="1"/>
  <c r="C2836"/>
  <c r="I2836" s="1"/>
  <c r="C2835"/>
  <c r="C2834"/>
  <c r="K2834" s="1"/>
  <c r="C2833"/>
  <c r="J2833" s="1"/>
  <c r="C2832"/>
  <c r="C2831"/>
  <c r="K2831" s="1"/>
  <c r="C2830"/>
  <c r="J2830" s="1"/>
  <c r="C2829"/>
  <c r="K2829" s="1"/>
  <c r="C2828"/>
  <c r="C2827"/>
  <c r="C2826"/>
  <c r="J2826" s="1"/>
  <c r="C2825"/>
  <c r="I2825" s="1"/>
  <c r="C2824"/>
  <c r="J2824" s="1"/>
  <c r="C2823"/>
  <c r="C2822"/>
  <c r="I2822" s="1"/>
  <c r="C2821"/>
  <c r="C2820"/>
  <c r="C2819"/>
  <c r="J2819" s="1"/>
  <c r="C2818"/>
  <c r="K2818" s="1"/>
  <c r="C2817"/>
  <c r="J2817" s="1"/>
  <c r="C2816"/>
  <c r="I2816" s="1"/>
  <c r="C2815"/>
  <c r="C2814"/>
  <c r="C2813"/>
  <c r="K2813" s="1"/>
  <c r="C2812"/>
  <c r="K2812" s="1"/>
  <c r="C2811"/>
  <c r="K2811" s="1"/>
  <c r="C2810"/>
  <c r="C2809"/>
  <c r="I2809" s="1"/>
  <c r="C2808"/>
  <c r="C2807"/>
  <c r="J2807" s="1"/>
  <c r="C2806"/>
  <c r="K2806" s="1"/>
  <c r="C2805"/>
  <c r="I2805" s="1"/>
  <c r="C2804"/>
  <c r="I2804" s="1"/>
  <c r="C2803"/>
  <c r="J2803" s="1"/>
  <c r="C2802"/>
  <c r="C2801"/>
  <c r="J2801" s="1"/>
  <c r="C2800"/>
  <c r="K2800" s="1"/>
  <c r="C2799"/>
  <c r="C2798"/>
  <c r="J2798" s="1"/>
  <c r="C2797"/>
  <c r="C2796"/>
  <c r="C2795"/>
  <c r="J2795" s="1"/>
  <c r="C2794"/>
  <c r="K2794" s="1"/>
  <c r="C2793"/>
  <c r="C2792"/>
  <c r="J2792" s="1"/>
  <c r="C2791"/>
  <c r="I2791" s="1"/>
  <c r="C2790"/>
  <c r="C2789"/>
  <c r="C2788"/>
  <c r="I2788" s="1"/>
  <c r="C2787"/>
  <c r="I2787" s="1"/>
  <c r="C2786"/>
  <c r="K2786" s="1"/>
  <c r="C2785"/>
  <c r="J2785" s="1"/>
  <c r="C2784"/>
  <c r="C2783"/>
  <c r="C2782"/>
  <c r="J2782" s="1"/>
  <c r="C2781"/>
  <c r="C2780"/>
  <c r="K2780" s="1"/>
  <c r="C2779"/>
  <c r="K2779" s="1"/>
  <c r="C2778"/>
  <c r="I2778" s="1"/>
  <c r="C2777"/>
  <c r="C2776"/>
  <c r="J2776" s="1"/>
  <c r="C2775"/>
  <c r="J2775" s="1"/>
  <c r="C2774"/>
  <c r="I2774" s="1"/>
  <c r="C2773"/>
  <c r="J2773" s="1"/>
  <c r="C2772"/>
  <c r="I2772" s="1"/>
  <c r="C2771"/>
  <c r="C2770"/>
  <c r="K2770" s="1"/>
  <c r="C2769"/>
  <c r="J2769" s="1"/>
  <c r="C2768"/>
  <c r="C2767"/>
  <c r="K2767" s="1"/>
  <c r="C2766"/>
  <c r="J2766" s="1"/>
  <c r="C2765"/>
  <c r="K2765" s="1"/>
  <c r="C2764"/>
  <c r="K2764" s="1"/>
  <c r="C2763"/>
  <c r="J2763" s="1"/>
  <c r="C2762"/>
  <c r="J2762" s="1"/>
  <c r="C2761"/>
  <c r="I2761" s="1"/>
  <c r="C2760"/>
  <c r="J2760" s="1"/>
  <c r="C2759"/>
  <c r="C2758"/>
  <c r="I2758" s="1"/>
  <c r="C2757"/>
  <c r="J2757" s="1"/>
  <c r="C2756"/>
  <c r="C2755"/>
  <c r="J2755" s="1"/>
  <c r="C2754"/>
  <c r="K2754" s="1"/>
  <c r="C2753"/>
  <c r="J2753" s="1"/>
  <c r="C2752"/>
  <c r="K2752" s="1"/>
  <c r="C2751"/>
  <c r="K2751" s="1"/>
  <c r="C2750"/>
  <c r="C2749"/>
  <c r="K2749" s="1"/>
  <c r="C2748"/>
  <c r="K2748" s="1"/>
  <c r="C2747"/>
  <c r="K2747" s="1"/>
  <c r="C2746"/>
  <c r="C2745"/>
  <c r="I2745" s="1"/>
  <c r="C2744"/>
  <c r="C2743"/>
  <c r="I2743" s="1"/>
  <c r="C2742"/>
  <c r="I2742" s="1"/>
  <c r="C2741"/>
  <c r="I2741" s="1"/>
  <c r="C2740"/>
  <c r="I2740" s="1"/>
  <c r="C2739"/>
  <c r="C2738"/>
  <c r="C2737"/>
  <c r="J2737" s="1"/>
  <c r="C2736"/>
  <c r="K2736" s="1"/>
  <c r="C2735"/>
  <c r="C2734"/>
  <c r="J2734" s="1"/>
  <c r="C2733"/>
  <c r="C2732"/>
  <c r="K2732" s="1"/>
  <c r="C2731"/>
  <c r="J2731" s="1"/>
  <c r="C2730"/>
  <c r="I2730" s="1"/>
  <c r="C2729"/>
  <c r="C2728"/>
  <c r="J2728" s="1"/>
  <c r="C2727"/>
  <c r="I2727" s="1"/>
  <c r="C2726"/>
  <c r="I2726" s="1"/>
  <c r="C2725"/>
  <c r="C2724"/>
  <c r="I2724" s="1"/>
  <c r="C2723"/>
  <c r="I2723" s="1"/>
  <c r="C2722"/>
  <c r="K2722" s="1"/>
  <c r="C2721"/>
  <c r="J2721" s="1"/>
  <c r="C2720"/>
  <c r="C2719"/>
  <c r="C2718"/>
  <c r="J2718" s="1"/>
  <c r="C2717"/>
  <c r="C2716"/>
  <c r="K2716" s="1"/>
  <c r="C2715"/>
  <c r="K2715" s="1"/>
  <c r="C2714"/>
  <c r="I2714" s="1"/>
  <c r="C2713"/>
  <c r="C2712"/>
  <c r="J2712" s="1"/>
  <c r="C2711"/>
  <c r="J2711" s="1"/>
  <c r="C2710"/>
  <c r="I2710" s="1"/>
  <c r="C2709"/>
  <c r="J2709" s="1"/>
  <c r="C2708"/>
  <c r="I2708" s="1"/>
  <c r="C2707"/>
  <c r="C2706"/>
  <c r="K2706" s="1"/>
  <c r="C2705"/>
  <c r="C2704"/>
  <c r="C2703"/>
  <c r="K2703" s="1"/>
  <c r="C2702"/>
  <c r="J2702" s="1"/>
  <c r="C2701"/>
  <c r="K2701" s="1"/>
  <c r="C2700"/>
  <c r="K2700" s="1"/>
  <c r="C2699"/>
  <c r="J2699" s="1"/>
  <c r="C2698"/>
  <c r="J2698" s="1"/>
  <c r="C2697"/>
  <c r="I2697" s="1"/>
  <c r="C2696"/>
  <c r="J2696" s="1"/>
  <c r="C2695"/>
  <c r="C2694"/>
  <c r="I2694" s="1"/>
  <c r="C2693"/>
  <c r="J2693" s="1"/>
  <c r="C2692"/>
  <c r="C2691"/>
  <c r="J2691" s="1"/>
  <c r="C2690"/>
  <c r="K2690" s="1"/>
  <c r="C2689"/>
  <c r="J2689" s="1"/>
  <c r="C2688"/>
  <c r="K2688" s="1"/>
  <c r="C2687"/>
  <c r="K2687" s="1"/>
  <c r="C2686"/>
  <c r="C2685"/>
  <c r="K2685" s="1"/>
  <c r="C2684"/>
  <c r="K2684" s="1"/>
  <c r="C2683"/>
  <c r="K2683" s="1"/>
  <c r="C2682"/>
  <c r="C2681"/>
  <c r="I2681" s="1"/>
  <c r="C2680"/>
  <c r="C2679"/>
  <c r="I2679" s="1"/>
  <c r="C2678"/>
  <c r="I2678" s="1"/>
  <c r="C2677"/>
  <c r="I2677" s="1"/>
  <c r="C2676"/>
  <c r="I2676" s="1"/>
  <c r="C2675"/>
  <c r="J2675" s="1"/>
  <c r="C2674"/>
  <c r="C2673"/>
  <c r="J2673" s="1"/>
  <c r="C2672"/>
  <c r="C2671"/>
  <c r="C2670"/>
  <c r="J2670" s="1"/>
  <c r="C2669"/>
  <c r="C2668"/>
  <c r="K2668" s="1"/>
  <c r="C2667"/>
  <c r="J2667" s="1"/>
  <c r="C2666"/>
  <c r="I2666" s="1"/>
  <c r="C2665"/>
  <c r="C2664"/>
  <c r="J2664" s="1"/>
  <c r="C2663"/>
  <c r="I2663" s="1"/>
  <c r="C2662"/>
  <c r="I2662" s="1"/>
  <c r="C2661"/>
  <c r="C2660"/>
  <c r="I2660" s="1"/>
  <c r="C2659"/>
  <c r="I2659" s="1"/>
  <c r="C2658"/>
  <c r="K2658" s="1"/>
  <c r="C2657"/>
  <c r="J2657" s="1"/>
  <c r="C2656"/>
  <c r="C2655"/>
  <c r="C2654"/>
  <c r="J2654" s="1"/>
  <c r="C2653"/>
  <c r="C2652"/>
  <c r="K2652" s="1"/>
  <c r="C2651"/>
  <c r="C2650"/>
  <c r="I2650" s="1"/>
  <c r="C2649"/>
  <c r="C2648"/>
  <c r="J2648" s="1"/>
  <c r="C2647"/>
  <c r="J2647" s="1"/>
  <c r="C2646"/>
  <c r="I2646" s="1"/>
  <c r="C2645"/>
  <c r="C2644"/>
  <c r="I2644" s="1"/>
  <c r="C2643"/>
  <c r="C2642"/>
  <c r="K2642" s="1"/>
  <c r="C2641"/>
  <c r="J2641" s="1"/>
  <c r="C2640"/>
  <c r="C2639"/>
  <c r="K2639" s="1"/>
  <c r="C2638"/>
  <c r="J2638" s="1"/>
  <c r="C2637"/>
  <c r="K2637" s="1"/>
  <c r="C2636"/>
  <c r="K2636" s="1"/>
  <c r="C2635"/>
  <c r="J2635" s="1"/>
  <c r="C2634"/>
  <c r="J2634" s="1"/>
  <c r="C2633"/>
  <c r="I2633" s="1"/>
  <c r="C2632"/>
  <c r="J2632" s="1"/>
  <c r="C2631"/>
  <c r="C2630"/>
  <c r="I2630" s="1"/>
  <c r="C2629"/>
  <c r="C2628"/>
  <c r="C2627"/>
  <c r="J2627" s="1"/>
  <c r="C2626"/>
  <c r="K2626" s="1"/>
  <c r="C2625"/>
  <c r="J2625" s="1"/>
  <c r="C2624"/>
  <c r="K2624" s="1"/>
  <c r="C2623"/>
  <c r="K2623" s="1"/>
  <c r="C2622"/>
  <c r="C2621"/>
  <c r="K2621" s="1"/>
  <c r="C2620"/>
  <c r="K2620" s="1"/>
  <c r="C2619"/>
  <c r="K2619" s="1"/>
  <c r="C2618"/>
  <c r="C2617"/>
  <c r="I2617" s="1"/>
  <c r="C2616"/>
  <c r="C2615"/>
  <c r="I2615" s="1"/>
  <c r="C2614"/>
  <c r="I2614" s="1"/>
  <c r="C2613"/>
  <c r="I2613" s="1"/>
  <c r="C2612"/>
  <c r="I2612" s="1"/>
  <c r="C2611"/>
  <c r="J2611" s="1"/>
  <c r="C2610"/>
  <c r="C2609"/>
  <c r="J2609" s="1"/>
  <c r="C2608"/>
  <c r="K2608" s="1"/>
  <c r="C2607"/>
  <c r="C2606"/>
  <c r="J2606" s="1"/>
  <c r="C2605"/>
  <c r="C2604"/>
  <c r="K2604" s="1"/>
  <c r="C2603"/>
  <c r="J2603" s="1"/>
  <c r="C2602"/>
  <c r="C2601"/>
  <c r="C2600"/>
  <c r="J2600" s="1"/>
  <c r="C2599"/>
  <c r="C2598"/>
  <c r="I2598" s="1"/>
  <c r="C2597"/>
  <c r="C2596"/>
  <c r="I2596" s="1"/>
  <c r="C2595"/>
  <c r="I2595" s="1"/>
  <c r="C2594"/>
  <c r="K2594" s="1"/>
  <c r="C2593"/>
  <c r="J2593" s="1"/>
  <c r="C2592"/>
  <c r="C2591"/>
  <c r="C2590"/>
  <c r="J2590" s="1"/>
  <c r="C2589"/>
  <c r="C2588"/>
  <c r="K2588" s="1"/>
  <c r="C2587"/>
  <c r="K2587" s="1"/>
  <c r="C2586"/>
  <c r="I2586" s="1"/>
  <c r="C2585"/>
  <c r="C2584"/>
  <c r="J2584" s="1"/>
  <c r="C2583"/>
  <c r="J2583" s="1"/>
  <c r="C2582"/>
  <c r="I2582" s="1"/>
  <c r="C2581"/>
  <c r="C2580"/>
  <c r="J2580" s="1"/>
  <c r="C2579"/>
  <c r="K2579" s="1"/>
  <c r="C2578"/>
  <c r="C2577"/>
  <c r="C2576"/>
  <c r="C2575"/>
  <c r="J2575" s="1"/>
  <c r="C2574"/>
  <c r="I2574" s="1"/>
  <c r="C2573"/>
  <c r="C2572"/>
  <c r="C2571"/>
  <c r="K2571" s="1"/>
  <c r="C2570"/>
  <c r="C2569"/>
  <c r="C2568"/>
  <c r="C2567"/>
  <c r="J2567" s="1"/>
  <c r="C2566"/>
  <c r="I2566" s="1"/>
  <c r="C2565"/>
  <c r="C2564"/>
  <c r="J2564" s="1"/>
  <c r="C2563"/>
  <c r="K2563" s="1"/>
  <c r="C2562"/>
  <c r="C2561"/>
  <c r="C2560"/>
  <c r="C2559"/>
  <c r="J2559" s="1"/>
  <c r="C2558"/>
  <c r="I2558" s="1"/>
  <c r="C2557"/>
  <c r="C2556"/>
  <c r="J2556" s="1"/>
  <c r="C2555"/>
  <c r="K2555" s="1"/>
  <c r="C2554"/>
  <c r="C2553"/>
  <c r="C2552"/>
  <c r="C2551"/>
  <c r="J2551" s="1"/>
  <c r="C2550"/>
  <c r="I2550" s="1"/>
  <c r="C2549"/>
  <c r="C2548"/>
  <c r="J2548" s="1"/>
  <c r="C2547"/>
  <c r="K2547" s="1"/>
  <c r="C2546"/>
  <c r="C2545"/>
  <c r="C2544"/>
  <c r="C2543"/>
  <c r="J2543" s="1"/>
  <c r="C2542"/>
  <c r="I2542" s="1"/>
  <c r="C2541"/>
  <c r="C2540"/>
  <c r="J2540" s="1"/>
  <c r="C2539"/>
  <c r="K2539" s="1"/>
  <c r="C2538"/>
  <c r="C2537"/>
  <c r="C2536"/>
  <c r="C2535"/>
  <c r="J2535" s="1"/>
  <c r="C2534"/>
  <c r="I2534" s="1"/>
  <c r="C2533"/>
  <c r="C2532"/>
  <c r="J2532" s="1"/>
  <c r="C2531"/>
  <c r="K2531" s="1"/>
  <c r="C2530"/>
  <c r="C2529"/>
  <c r="C2528"/>
  <c r="C2527"/>
  <c r="J2527" s="1"/>
  <c r="C2526"/>
  <c r="I2526" s="1"/>
  <c r="C2525"/>
  <c r="C2524"/>
  <c r="J2524" s="1"/>
  <c r="C2523"/>
  <c r="K2523" s="1"/>
  <c r="C2522"/>
  <c r="C2521"/>
  <c r="C2520"/>
  <c r="C2519"/>
  <c r="J2519" s="1"/>
  <c r="C2518"/>
  <c r="I2518" s="1"/>
  <c r="C2517"/>
  <c r="C2516"/>
  <c r="J2516" s="1"/>
  <c r="C2515"/>
  <c r="K2515" s="1"/>
  <c r="C2514"/>
  <c r="C2513"/>
  <c r="C2512"/>
  <c r="C2511"/>
  <c r="J2511" s="1"/>
  <c r="C2510"/>
  <c r="C2509"/>
  <c r="C2508"/>
  <c r="J2508" s="1"/>
  <c r="C2507"/>
  <c r="K2507" s="1"/>
  <c r="C2506"/>
  <c r="C2505"/>
  <c r="C2504"/>
  <c r="C2503"/>
  <c r="C2502"/>
  <c r="J2502" s="1"/>
  <c r="C2501"/>
  <c r="C2500"/>
  <c r="C2499"/>
  <c r="K2499" s="1"/>
  <c r="C2498"/>
  <c r="I2498" s="1"/>
  <c r="C2497"/>
  <c r="C2496"/>
  <c r="C2495"/>
  <c r="K2495" s="1"/>
  <c r="C2494"/>
  <c r="J2494" s="1"/>
  <c r="C2493"/>
  <c r="C2492"/>
  <c r="C2491"/>
  <c r="K2491" s="1"/>
  <c r="C2490"/>
  <c r="I2490" s="1"/>
  <c r="C2489"/>
  <c r="C2488"/>
  <c r="J2488" s="1"/>
  <c r="C2487"/>
  <c r="K2487" s="1"/>
  <c r="C2486"/>
  <c r="C2485"/>
  <c r="C2484"/>
  <c r="C2483"/>
  <c r="C2482"/>
  <c r="I2482" s="1"/>
  <c r="C2481"/>
  <c r="C2480"/>
  <c r="J2480" s="1"/>
  <c r="C2479"/>
  <c r="K2479" s="1"/>
  <c r="C2478"/>
  <c r="J2478" s="1"/>
  <c r="C2477"/>
  <c r="C2476"/>
  <c r="C2475"/>
  <c r="K2475" s="1"/>
  <c r="C2474"/>
  <c r="I2474" s="1"/>
  <c r="C2473"/>
  <c r="C2472"/>
  <c r="J2472" s="1"/>
  <c r="C2471"/>
  <c r="K2471" s="1"/>
  <c r="C2470"/>
  <c r="J2470" s="1"/>
  <c r="C2469"/>
  <c r="C2468"/>
  <c r="C2467"/>
  <c r="K2467" s="1"/>
  <c r="C2466"/>
  <c r="I2466" s="1"/>
  <c r="C2465"/>
  <c r="C2464"/>
  <c r="J2464" s="1"/>
  <c r="C2463"/>
  <c r="K2463" s="1"/>
  <c r="C2462"/>
  <c r="J2462" s="1"/>
  <c r="C2461"/>
  <c r="C2460"/>
  <c r="C2459"/>
  <c r="K2459" s="1"/>
  <c r="C2458"/>
  <c r="I2458" s="1"/>
  <c r="C2457"/>
  <c r="C2456"/>
  <c r="J2456" s="1"/>
  <c r="C2455"/>
  <c r="K2455" s="1"/>
  <c r="C2454"/>
  <c r="C2453"/>
  <c r="C2452"/>
  <c r="C2451"/>
  <c r="C2450"/>
  <c r="I2450" s="1"/>
  <c r="C2449"/>
  <c r="C2448"/>
  <c r="J2448" s="1"/>
  <c r="C2447"/>
  <c r="K2447" s="1"/>
  <c r="C2446"/>
  <c r="J2446" s="1"/>
  <c r="C2445"/>
  <c r="C2444"/>
  <c r="C2443"/>
  <c r="K2443" s="1"/>
  <c r="C2442"/>
  <c r="I2442" s="1"/>
  <c r="C2441"/>
  <c r="C2440"/>
  <c r="J2440" s="1"/>
  <c r="C2439"/>
  <c r="K2439" s="1"/>
  <c r="C2438"/>
  <c r="J2438" s="1"/>
  <c r="C2437"/>
  <c r="C2436"/>
  <c r="C2435"/>
  <c r="K2435" s="1"/>
  <c r="C2434"/>
  <c r="I2434" s="1"/>
  <c r="C2433"/>
  <c r="C2432"/>
  <c r="J2432" s="1"/>
  <c r="C2431"/>
  <c r="C2430"/>
  <c r="J2430" s="1"/>
  <c r="C2429"/>
  <c r="C2428"/>
  <c r="C2427"/>
  <c r="K2427" s="1"/>
  <c r="C2426"/>
  <c r="I2426" s="1"/>
  <c r="C2425"/>
  <c r="C2424"/>
  <c r="J2424" s="1"/>
  <c r="C2423"/>
  <c r="K2423" s="1"/>
  <c r="C2422"/>
  <c r="C2421"/>
  <c r="C2420"/>
  <c r="C2419"/>
  <c r="C2418"/>
  <c r="I2418" s="1"/>
  <c r="C2417"/>
  <c r="C2416"/>
  <c r="J2416" s="1"/>
  <c r="C2415"/>
  <c r="K2415" s="1"/>
  <c r="C2414"/>
  <c r="J2414" s="1"/>
  <c r="C2413"/>
  <c r="C2412"/>
  <c r="C2411"/>
  <c r="K2411" s="1"/>
  <c r="C2410"/>
  <c r="I2410" s="1"/>
  <c r="C2409"/>
  <c r="C2408"/>
  <c r="J2408" s="1"/>
  <c r="C2407"/>
  <c r="K2407" s="1"/>
  <c r="C2406"/>
  <c r="J2406" s="1"/>
  <c r="C2405"/>
  <c r="C2404"/>
  <c r="C2403"/>
  <c r="K2403" s="1"/>
  <c r="C2402"/>
  <c r="I2402" s="1"/>
  <c r="C2401"/>
  <c r="C2400"/>
  <c r="J2400" s="1"/>
  <c r="C2399"/>
  <c r="C2398"/>
  <c r="J2398" s="1"/>
  <c r="C2397"/>
  <c r="C2396"/>
  <c r="C2395"/>
  <c r="K2395" s="1"/>
  <c r="C2394"/>
  <c r="I2394" s="1"/>
  <c r="C2393"/>
  <c r="C2392"/>
  <c r="J2392" s="1"/>
  <c r="C2391"/>
  <c r="K2391" s="1"/>
  <c r="C2390"/>
  <c r="C2389"/>
  <c r="C2388"/>
  <c r="C2387"/>
  <c r="C2386"/>
  <c r="I2386" s="1"/>
  <c r="C2385"/>
  <c r="C2384"/>
  <c r="J2384" s="1"/>
  <c r="C2383"/>
  <c r="K2383" s="1"/>
  <c r="C2382"/>
  <c r="J2382" s="1"/>
  <c r="C2381"/>
  <c r="C2380"/>
  <c r="C2379"/>
  <c r="K2379" s="1"/>
  <c r="C2378"/>
  <c r="I2378" s="1"/>
  <c r="C2377"/>
  <c r="C2376"/>
  <c r="J2376" s="1"/>
  <c r="C2375"/>
  <c r="C2374"/>
  <c r="J2374" s="1"/>
  <c r="C2373"/>
  <c r="C2372"/>
  <c r="C2371"/>
  <c r="K2371" s="1"/>
  <c r="C2370"/>
  <c r="I2370" s="1"/>
  <c r="C2369"/>
  <c r="C2368"/>
  <c r="C2367"/>
  <c r="K2367" s="1"/>
  <c r="C2366"/>
  <c r="J2366" s="1"/>
  <c r="C2365"/>
  <c r="C2364"/>
  <c r="C2363"/>
  <c r="K2363" s="1"/>
  <c r="C2362"/>
  <c r="I2362" s="1"/>
  <c r="C2361"/>
  <c r="C2360"/>
  <c r="J2360" s="1"/>
  <c r="C2359"/>
  <c r="K2359" s="1"/>
  <c r="C2358"/>
  <c r="C2357"/>
  <c r="C2356"/>
  <c r="C2355"/>
  <c r="C2354"/>
  <c r="I2354" s="1"/>
  <c r="C2353"/>
  <c r="C2352"/>
  <c r="J2352" s="1"/>
  <c r="C2351"/>
  <c r="K2351" s="1"/>
  <c r="C2350"/>
  <c r="J2350" s="1"/>
  <c r="C2349"/>
  <c r="C2348"/>
  <c r="C2347"/>
  <c r="K2347" s="1"/>
  <c r="C2346"/>
  <c r="I2346" s="1"/>
  <c r="C2345"/>
  <c r="C2344"/>
  <c r="J2344" s="1"/>
  <c r="C2343"/>
  <c r="K2343" s="1"/>
  <c r="C2342"/>
  <c r="J2342" s="1"/>
  <c r="C2341"/>
  <c r="C2340"/>
  <c r="C2339"/>
  <c r="K2339" s="1"/>
  <c r="C2338"/>
  <c r="I2338" s="1"/>
  <c r="C2337"/>
  <c r="C2336"/>
  <c r="J2336" s="1"/>
  <c r="C2335"/>
  <c r="K2335" s="1"/>
  <c r="C2334"/>
  <c r="J2334" s="1"/>
  <c r="C2333"/>
  <c r="C2332"/>
  <c r="C2331"/>
  <c r="K2331" s="1"/>
  <c r="C2330"/>
  <c r="I2330" s="1"/>
  <c r="C2329"/>
  <c r="C2328"/>
  <c r="J2328" s="1"/>
  <c r="C2327"/>
  <c r="K2327" s="1"/>
  <c r="C2326"/>
  <c r="C2325"/>
  <c r="C2324"/>
  <c r="C2323"/>
  <c r="C2322"/>
  <c r="I2322" s="1"/>
  <c r="C2321"/>
  <c r="C2320"/>
  <c r="J2320" s="1"/>
  <c r="C2319"/>
  <c r="K2319" s="1"/>
  <c r="C2318"/>
  <c r="J2318" s="1"/>
  <c r="C2317"/>
  <c r="C2316"/>
  <c r="C2315"/>
  <c r="K2315" s="1"/>
  <c r="C2314"/>
  <c r="I2314" s="1"/>
  <c r="C2313"/>
  <c r="C2312"/>
  <c r="J2312" s="1"/>
  <c r="C2311"/>
  <c r="K2311" s="1"/>
  <c r="C2310"/>
  <c r="J2310" s="1"/>
  <c r="C2309"/>
  <c r="C2308"/>
  <c r="C2307"/>
  <c r="K2307" s="1"/>
  <c r="C2306"/>
  <c r="I2306" s="1"/>
  <c r="C2305"/>
  <c r="C2304"/>
  <c r="J2304" s="1"/>
  <c r="C2303"/>
  <c r="C2302"/>
  <c r="J2302" s="1"/>
  <c r="C2301"/>
  <c r="C2300"/>
  <c r="C2299"/>
  <c r="K2299" s="1"/>
  <c r="C2298"/>
  <c r="I2298" s="1"/>
  <c r="C2297"/>
  <c r="C2296"/>
  <c r="J2296" s="1"/>
  <c r="C2295"/>
  <c r="K2295" s="1"/>
  <c r="C2294"/>
  <c r="C2293"/>
  <c r="C2292"/>
  <c r="C2291"/>
  <c r="C2290"/>
  <c r="C2289"/>
  <c r="C2288"/>
  <c r="J2288" s="1"/>
  <c r="C2287"/>
  <c r="C2286"/>
  <c r="J2286" s="1"/>
  <c r="C2285"/>
  <c r="C2284"/>
  <c r="C2283"/>
  <c r="K2283" s="1"/>
  <c r="C2282"/>
  <c r="I2282" s="1"/>
  <c r="C2281"/>
  <c r="C2280"/>
  <c r="C2279"/>
  <c r="K2279" s="1"/>
  <c r="C2278"/>
  <c r="J2278" s="1"/>
  <c r="C2277"/>
  <c r="C2276"/>
  <c r="C2275"/>
  <c r="K2275" s="1"/>
  <c r="C2274"/>
  <c r="I2274" s="1"/>
  <c r="C2273"/>
  <c r="C2272"/>
  <c r="J2272" s="1"/>
  <c r="C2271"/>
  <c r="K2271" s="1"/>
  <c r="C2270"/>
  <c r="J2270" s="1"/>
  <c r="C2269"/>
  <c r="C2268"/>
  <c r="C2267"/>
  <c r="K2267" s="1"/>
  <c r="C2266"/>
  <c r="I2266" s="1"/>
  <c r="C2265"/>
  <c r="C2264"/>
  <c r="J2264" s="1"/>
  <c r="C2263"/>
  <c r="K2263" s="1"/>
  <c r="C2262"/>
  <c r="C2261"/>
  <c r="C2260"/>
  <c r="C2259"/>
  <c r="C2258"/>
  <c r="I2258" s="1"/>
  <c r="K2298" l="1"/>
  <c r="I1714"/>
  <c r="I4853"/>
  <c r="J1717"/>
  <c r="I1309"/>
  <c r="L1309" s="1"/>
  <c r="L1416"/>
  <c r="I1538"/>
  <c r="L1538" s="1"/>
  <c r="I1602"/>
  <c r="I1591"/>
  <c r="I2548"/>
  <c r="I1908"/>
  <c r="L1908" s="1"/>
  <c r="J1323"/>
  <c r="I2407"/>
  <c r="I1947"/>
  <c r="I1950"/>
  <c r="L1950" s="1"/>
  <c r="K1403"/>
  <c r="I1665"/>
  <c r="L1665" s="1"/>
  <c r="I1291"/>
  <c r="L1291" s="1"/>
  <c r="I1112"/>
  <c r="K1178"/>
  <c r="L1178" s="1"/>
  <c r="I1181"/>
  <c r="I2037"/>
  <c r="I2044"/>
  <c r="I2047"/>
  <c r="L2047" s="1"/>
  <c r="I2050"/>
  <c r="L2050" s="1"/>
  <c r="K1097"/>
  <c r="K1100"/>
  <c r="L1100" s="1"/>
  <c r="J1107"/>
  <c r="K1117"/>
  <c r="L1117" s="1"/>
  <c r="I2895"/>
  <c r="I4941"/>
  <c r="K6722"/>
  <c r="I1605"/>
  <c r="I1699"/>
  <c r="I1166"/>
  <c r="L1166" s="1"/>
  <c r="L1203"/>
  <c r="I5031"/>
  <c r="I1146"/>
  <c r="L1146" s="1"/>
  <c r="I1182"/>
  <c r="L1182" s="1"/>
  <c r="J6566"/>
  <c r="I1243"/>
  <c r="J1254"/>
  <c r="J1559"/>
  <c r="I1586"/>
  <c r="I1700"/>
  <c r="L1700" s="1"/>
  <c r="I2639"/>
  <c r="K2678"/>
  <c r="I3183"/>
  <c r="I4505"/>
  <c r="K6714"/>
  <c r="J7437"/>
  <c r="K1916"/>
  <c r="I2122"/>
  <c r="K1282"/>
  <c r="L1282" s="1"/>
  <c r="I1285"/>
  <c r="L1285" s="1"/>
  <c r="K1299"/>
  <c r="I1697"/>
  <c r="L1697" s="1"/>
  <c r="K1710"/>
  <c r="L1710" s="1"/>
  <c r="K1030"/>
  <c r="L1030" s="1"/>
  <c r="J1080"/>
  <c r="K1123"/>
  <c r="L1123" s="1"/>
  <c r="I1132"/>
  <c r="K1137"/>
  <c r="I1208"/>
  <c r="I3401"/>
  <c r="I5487"/>
  <c r="J2266"/>
  <c r="I4633"/>
  <c r="I4851"/>
  <c r="I4861"/>
  <c r="I5047"/>
  <c r="K6433"/>
  <c r="J6492"/>
  <c r="I6662"/>
  <c r="I1945"/>
  <c r="L1945" s="1"/>
  <c r="I1969"/>
  <c r="I1988"/>
  <c r="L1988" s="1"/>
  <c r="I2029"/>
  <c r="L2029" s="1"/>
  <c r="J2039"/>
  <c r="L2039" s="1"/>
  <c r="I2058"/>
  <c r="L2058" s="1"/>
  <c r="I1085"/>
  <c r="L1085" s="1"/>
  <c r="J1112"/>
  <c r="J1115"/>
  <c r="L1115" s="1"/>
  <c r="I1124"/>
  <c r="K1131"/>
  <c r="K1136"/>
  <c r="L1136" s="1"/>
  <c r="J1138"/>
  <c r="I1160"/>
  <c r="I1190"/>
  <c r="L1190" s="1"/>
  <c r="L1192"/>
  <c r="L1194"/>
  <c r="J2394"/>
  <c r="I2424"/>
  <c r="I2883"/>
  <c r="J2886"/>
  <c r="I3173"/>
  <c r="J3311"/>
  <c r="K3609"/>
  <c r="I3969"/>
  <c r="I4565"/>
  <c r="J4825"/>
  <c r="J6331"/>
  <c r="J6710"/>
  <c r="J6921"/>
  <c r="I2040"/>
  <c r="L2040" s="1"/>
  <c r="I1223"/>
  <c r="L1223" s="1"/>
  <c r="K1233"/>
  <c r="L1233" s="1"/>
  <c r="J1236"/>
  <c r="I1319"/>
  <c r="L1319" s="1"/>
  <c r="J1347"/>
  <c r="I1350"/>
  <c r="I1386"/>
  <c r="I1440"/>
  <c r="I1463"/>
  <c r="K1501"/>
  <c r="I1522"/>
  <c r="I1601"/>
  <c r="I1652"/>
  <c r="K1699"/>
  <c r="I1807"/>
  <c r="L1807" s="1"/>
  <c r="I1028"/>
  <c r="L1028" s="1"/>
  <c r="K1080"/>
  <c r="I1119"/>
  <c r="L1119" s="1"/>
  <c r="J1127"/>
  <c r="L1127" s="1"/>
  <c r="I1144"/>
  <c r="L1144" s="1"/>
  <c r="I2907"/>
  <c r="K1236"/>
  <c r="J1350"/>
  <c r="J1386"/>
  <c r="J1463"/>
  <c r="L1591"/>
  <c r="K1601"/>
  <c r="I1623"/>
  <c r="L1623" s="1"/>
  <c r="J1652"/>
  <c r="I1666"/>
  <c r="L1666" s="1"/>
  <c r="I1821"/>
  <c r="L1821" s="1"/>
  <c r="K1830"/>
  <c r="K1047"/>
  <c r="L1047" s="1"/>
  <c r="I1049"/>
  <c r="L1049" s="1"/>
  <c r="L1205"/>
  <c r="I2524"/>
  <c r="I2531"/>
  <c r="I2564"/>
  <c r="K2614"/>
  <c r="I2691"/>
  <c r="J2694"/>
  <c r="I2748"/>
  <c r="I2751"/>
  <c r="J2907"/>
  <c r="K3529"/>
  <c r="K3567"/>
  <c r="K4683"/>
  <c r="I4917"/>
  <c r="K6710"/>
  <c r="K6742"/>
  <c r="J7380"/>
  <c r="I1875"/>
  <c r="L1875" s="1"/>
  <c r="I1928"/>
  <c r="L1928" s="1"/>
  <c r="I1984"/>
  <c r="L1984" s="1"/>
  <c r="I2088"/>
  <c r="L1214"/>
  <c r="K1397"/>
  <c r="I1400"/>
  <c r="L1400" s="1"/>
  <c r="J1537"/>
  <c r="K1564"/>
  <c r="I1604"/>
  <c r="L1604" s="1"/>
  <c r="I1606"/>
  <c r="L1606" s="1"/>
  <c r="J1622"/>
  <c r="K1698"/>
  <c r="L1698" s="1"/>
  <c r="I1705"/>
  <c r="J1744"/>
  <c r="L1744" s="1"/>
  <c r="I1747"/>
  <c r="K1783"/>
  <c r="L1783" s="1"/>
  <c r="I1055"/>
  <c r="L1055" s="1"/>
  <c r="I1062"/>
  <c r="J1072"/>
  <c r="J1081"/>
  <c r="I1108"/>
  <c r="L1108" s="1"/>
  <c r="J1116"/>
  <c r="L1116" s="1"/>
  <c r="I1128"/>
  <c r="L1128" s="1"/>
  <c r="J1132"/>
  <c r="I1148"/>
  <c r="L1148" s="1"/>
  <c r="K1162"/>
  <c r="L1162" s="1"/>
  <c r="I1170"/>
  <c r="K1176"/>
  <c r="L1176" s="1"/>
  <c r="I1184"/>
  <c r="L1184" s="1"/>
  <c r="L1191"/>
  <c r="I2947"/>
  <c r="J3431"/>
  <c r="I4621"/>
  <c r="I4659"/>
  <c r="J4681"/>
  <c r="I5325"/>
  <c r="J1459"/>
  <c r="I1559"/>
  <c r="L1559" s="1"/>
  <c r="J1629"/>
  <c r="L1629" s="1"/>
  <c r="J1747"/>
  <c r="J1170"/>
  <c r="L1717"/>
  <c r="I2264"/>
  <c r="K2266"/>
  <c r="I2296"/>
  <c r="I2335"/>
  <c r="J2362"/>
  <c r="K2426"/>
  <c r="I2579"/>
  <c r="I2844"/>
  <c r="K2855"/>
  <c r="I2928"/>
  <c r="J2955"/>
  <c r="I3061"/>
  <c r="J3175"/>
  <c r="I3193"/>
  <c r="J3423"/>
  <c r="K3569"/>
  <c r="I3953"/>
  <c r="I4029"/>
  <c r="I4313"/>
  <c r="K4501"/>
  <c r="I4569"/>
  <c r="I4599"/>
  <c r="I4665"/>
  <c r="K4681"/>
  <c r="K4849"/>
  <c r="K4851"/>
  <c r="L4851" s="1"/>
  <c r="J4853"/>
  <c r="I4859"/>
  <c r="J6662"/>
  <c r="J6714"/>
  <c r="I1926"/>
  <c r="L1926" s="1"/>
  <c r="I1932"/>
  <c r="I1973"/>
  <c r="L1973" s="1"/>
  <c r="I1986"/>
  <c r="L1986" s="1"/>
  <c r="K2033"/>
  <c r="I2052"/>
  <c r="L2052" s="1"/>
  <c r="I2090"/>
  <c r="I2093"/>
  <c r="L2093" s="1"/>
  <c r="I2120"/>
  <c r="L2120" s="1"/>
  <c r="L1215"/>
  <c r="K1221"/>
  <c r="K1254"/>
  <c r="L1254" s="1"/>
  <c r="I1259"/>
  <c r="L1259" s="1"/>
  <c r="I1261"/>
  <c r="K1280"/>
  <c r="L1280" s="1"/>
  <c r="I1289"/>
  <c r="L1289" s="1"/>
  <c r="I1293"/>
  <c r="L1293" s="1"/>
  <c r="I1330"/>
  <c r="L1330" s="1"/>
  <c r="J1336"/>
  <c r="L1336" s="1"/>
  <c r="I1351"/>
  <c r="I1377"/>
  <c r="I1397"/>
  <c r="L1397" s="1"/>
  <c r="J1407"/>
  <c r="J1440"/>
  <c r="L1440" s="1"/>
  <c r="K1453"/>
  <c r="L1453" s="1"/>
  <c r="K1459"/>
  <c r="I1468"/>
  <c r="L1468" s="1"/>
  <c r="J1471"/>
  <c r="L1471" s="1"/>
  <c r="K1474"/>
  <c r="L1474" s="1"/>
  <c r="J1501"/>
  <c r="K1506"/>
  <c r="L1506" s="1"/>
  <c r="K1518"/>
  <c r="L1518" s="1"/>
  <c r="K1523"/>
  <c r="L1523" s="1"/>
  <c r="I1537"/>
  <c r="I1564"/>
  <c r="J1587"/>
  <c r="I1593"/>
  <c r="L1593" s="1"/>
  <c r="I1596"/>
  <c r="L1596" s="1"/>
  <c r="I1622"/>
  <c r="L1622" s="1"/>
  <c r="I1688"/>
  <c r="L1688" s="1"/>
  <c r="I1708"/>
  <c r="L1708" s="1"/>
  <c r="I1712"/>
  <c r="L1712" s="1"/>
  <c r="K1735"/>
  <c r="L1735" s="1"/>
  <c r="L1751"/>
  <c r="I1804"/>
  <c r="L1804" s="1"/>
  <c r="I1832"/>
  <c r="L1832" s="1"/>
  <c r="K1072"/>
  <c r="L1072" s="1"/>
  <c r="I1081"/>
  <c r="I1082"/>
  <c r="L1082" s="1"/>
  <c r="I1091"/>
  <c r="L1091" s="1"/>
  <c r="I1107"/>
  <c r="L1107" s="1"/>
  <c r="I1113"/>
  <c r="J1131"/>
  <c r="L1206"/>
  <c r="J2587"/>
  <c r="K3317"/>
  <c r="J3319"/>
  <c r="J3571"/>
  <c r="I3891"/>
  <c r="K5143"/>
  <c r="K6501"/>
  <c r="J6514"/>
  <c r="K2041"/>
  <c r="L2041" s="1"/>
  <c r="K2057"/>
  <c r="K1286"/>
  <c r="L1286" s="1"/>
  <c r="J1290"/>
  <c r="K1361"/>
  <c r="K1378"/>
  <c r="K1548"/>
  <c r="J1651"/>
  <c r="J1696"/>
  <c r="L1696" s="1"/>
  <c r="J1721"/>
  <c r="K1758"/>
  <c r="K1050"/>
  <c r="L1050" s="1"/>
  <c r="K1056"/>
  <c r="L1056" s="1"/>
  <c r="J1073"/>
  <c r="L1073" s="1"/>
  <c r="K1120"/>
  <c r="L1120" s="1"/>
  <c r="K1150"/>
  <c r="L1150" s="1"/>
  <c r="K1159"/>
  <c r="K1167"/>
  <c r="L1167" s="1"/>
  <c r="I1171"/>
  <c r="K1173"/>
  <c r="K1180"/>
  <c r="K1181"/>
  <c r="I1186"/>
  <c r="L1193"/>
  <c r="L1195"/>
  <c r="L1197"/>
  <c r="I2279"/>
  <c r="I2312"/>
  <c r="I2319"/>
  <c r="J2322"/>
  <c r="I2447"/>
  <c r="J2450"/>
  <c r="I2580"/>
  <c r="I2587"/>
  <c r="I2620"/>
  <c r="I2627"/>
  <c r="I2641"/>
  <c r="J2652"/>
  <c r="I2753"/>
  <c r="I2945"/>
  <c r="I3167"/>
  <c r="I3205"/>
  <c r="I3317"/>
  <c r="I3319"/>
  <c r="L3319" s="1"/>
  <c r="K3527"/>
  <c r="I3635"/>
  <c r="I3913"/>
  <c r="I4025"/>
  <c r="I4325"/>
  <c r="I4461"/>
  <c r="I4623"/>
  <c r="I4653"/>
  <c r="K4737"/>
  <c r="K5023"/>
  <c r="I5063"/>
  <c r="I5143"/>
  <c r="K6247"/>
  <c r="J6250"/>
  <c r="J6511"/>
  <c r="I6514"/>
  <c r="K6740"/>
  <c r="K7020"/>
  <c r="J7293"/>
  <c r="J1982"/>
  <c r="I2065"/>
  <c r="L2065" s="1"/>
  <c r="K1239"/>
  <c r="L1239" s="1"/>
  <c r="K1255"/>
  <c r="I1258"/>
  <c r="L1258" s="1"/>
  <c r="I1260"/>
  <c r="L1260" s="1"/>
  <c r="I1288"/>
  <c r="L1288" s="1"/>
  <c r="I1290"/>
  <c r="J1297"/>
  <c r="I1307"/>
  <c r="L1307" s="1"/>
  <c r="I1317"/>
  <c r="L1317" s="1"/>
  <c r="I1331"/>
  <c r="L1331" s="1"/>
  <c r="I1345"/>
  <c r="I1359"/>
  <c r="L1359" s="1"/>
  <c r="I1361"/>
  <c r="I1376"/>
  <c r="L1376" s="1"/>
  <c r="J1378"/>
  <c r="I1380"/>
  <c r="L1380" s="1"/>
  <c r="K1430"/>
  <c r="J1497"/>
  <c r="L1497" s="1"/>
  <c r="I1500"/>
  <c r="L1500" s="1"/>
  <c r="I1548"/>
  <c r="I1554"/>
  <c r="L1554" s="1"/>
  <c r="I1633"/>
  <c r="L1633" s="1"/>
  <c r="I1651"/>
  <c r="I1683"/>
  <c r="L1683" s="1"/>
  <c r="I1709"/>
  <c r="L1709" s="1"/>
  <c r="I1716"/>
  <c r="L1716" s="1"/>
  <c r="I1721"/>
  <c r="J1758"/>
  <c r="I1779"/>
  <c r="L1779" s="1"/>
  <c r="I1782"/>
  <c r="L1782" s="1"/>
  <c r="J1805"/>
  <c r="L1805" s="1"/>
  <c r="K1823"/>
  <c r="I1045"/>
  <c r="L1045" s="1"/>
  <c r="J1078"/>
  <c r="L1078" s="1"/>
  <c r="I1083"/>
  <c r="L1083" s="1"/>
  <c r="I1110"/>
  <c r="L1110" s="1"/>
  <c r="I1122"/>
  <c r="L1122" s="1"/>
  <c r="K1138"/>
  <c r="J1159"/>
  <c r="I1169"/>
  <c r="L1169" s="1"/>
  <c r="J1173"/>
  <c r="L1173" s="1"/>
  <c r="J1180"/>
  <c r="L1204"/>
  <c r="I4373"/>
  <c r="K4373"/>
  <c r="K4497"/>
  <c r="I4497"/>
  <c r="I4873"/>
  <c r="J4873"/>
  <c r="I6347"/>
  <c r="K6347"/>
  <c r="J6347"/>
  <c r="I6858"/>
  <c r="K6858"/>
  <c r="K1242"/>
  <c r="J1242"/>
  <c r="J1353"/>
  <c r="I1353"/>
  <c r="J1373"/>
  <c r="L1373" s="1"/>
  <c r="I1373"/>
  <c r="K1674"/>
  <c r="J1674"/>
  <c r="K1685"/>
  <c r="I1685"/>
  <c r="K1777"/>
  <c r="I1777"/>
  <c r="K1803"/>
  <c r="J1803"/>
  <c r="J1052"/>
  <c r="I1052"/>
  <c r="J1066"/>
  <c r="I1066"/>
  <c r="J4663"/>
  <c r="I4663"/>
  <c r="J5799"/>
  <c r="K5799"/>
  <c r="J6564"/>
  <c r="K6564"/>
  <c r="I7488"/>
  <c r="K7488"/>
  <c r="K1961"/>
  <c r="J1961"/>
  <c r="J1334"/>
  <c r="I1334"/>
  <c r="I1402"/>
  <c r="K1402"/>
  <c r="K1410"/>
  <c r="I1410"/>
  <c r="I1460"/>
  <c r="K1460"/>
  <c r="I1557"/>
  <c r="K1557"/>
  <c r="J1557"/>
  <c r="K1634"/>
  <c r="I1634"/>
  <c r="K1667"/>
  <c r="I1667"/>
  <c r="J1718"/>
  <c r="I1718"/>
  <c r="I1743"/>
  <c r="K1743"/>
  <c r="K1784"/>
  <c r="J1784"/>
  <c r="J1819"/>
  <c r="I1819"/>
  <c r="I1032"/>
  <c r="K1032"/>
  <c r="K1058"/>
  <c r="J1058"/>
  <c r="I1177"/>
  <c r="K1177"/>
  <c r="I1210"/>
  <c r="K1210"/>
  <c r="J1210"/>
  <c r="K4877"/>
  <c r="J4877"/>
  <c r="J5015"/>
  <c r="I5015"/>
  <c r="J6449"/>
  <c r="K6449"/>
  <c r="I6449"/>
  <c r="J6732"/>
  <c r="K6732"/>
  <c r="I6732"/>
  <c r="K2056"/>
  <c r="I2056"/>
  <c r="K2084"/>
  <c r="I2084"/>
  <c r="J1284"/>
  <c r="I1284"/>
  <c r="J1294"/>
  <c r="I1294"/>
  <c r="K1306"/>
  <c r="J1306"/>
  <c r="K1318"/>
  <c r="I1318"/>
  <c r="I1343"/>
  <c r="J1343"/>
  <c r="I1393"/>
  <c r="K1393"/>
  <c r="I1489"/>
  <c r="K1489"/>
  <c r="J1489"/>
  <c r="J1496"/>
  <c r="I1496"/>
  <c r="I1549"/>
  <c r="K1549"/>
  <c r="I1656"/>
  <c r="K1656"/>
  <c r="J1706"/>
  <c r="I1706"/>
  <c r="K1722"/>
  <c r="J1722"/>
  <c r="I1722"/>
  <c r="I1829"/>
  <c r="K1829"/>
  <c r="K1064"/>
  <c r="I1064"/>
  <c r="J1074"/>
  <c r="I1074"/>
  <c r="I1079"/>
  <c r="K1079"/>
  <c r="K1151"/>
  <c r="I1151"/>
  <c r="L2057"/>
  <c r="L1714"/>
  <c r="I2271"/>
  <c r="I2351"/>
  <c r="J2354"/>
  <c r="I2392"/>
  <c r="K2394"/>
  <c r="I2408"/>
  <c r="I2415"/>
  <c r="J2418"/>
  <c r="I2464"/>
  <c r="I2471"/>
  <c r="J2490"/>
  <c r="I2515"/>
  <c r="I2539"/>
  <c r="J2574"/>
  <c r="I2608"/>
  <c r="I2684"/>
  <c r="I2687"/>
  <c r="J2715"/>
  <c r="I2795"/>
  <c r="I2801"/>
  <c r="I2881"/>
  <c r="I3045"/>
  <c r="I3177"/>
  <c r="J3183"/>
  <c r="L3183" s="1"/>
  <c r="I3215"/>
  <c r="K3353"/>
  <c r="K3429"/>
  <c r="I3455"/>
  <c r="J3495"/>
  <c r="I3497"/>
  <c r="I3593"/>
  <c r="I3649"/>
  <c r="J3655"/>
  <c r="I3657"/>
  <c r="I3825"/>
  <c r="J3887"/>
  <c r="J3907"/>
  <c r="I3955"/>
  <c r="J4141"/>
  <c r="I4353"/>
  <c r="J4373"/>
  <c r="J4889"/>
  <c r="K5926"/>
  <c r="J6718"/>
  <c r="I1853"/>
  <c r="I1856"/>
  <c r="I1867"/>
  <c r="L1867" s="1"/>
  <c r="I1943"/>
  <c r="L1943" s="1"/>
  <c r="I1980"/>
  <c r="L1980" s="1"/>
  <c r="I1985"/>
  <c r="L1985" s="1"/>
  <c r="I1987"/>
  <c r="L1987" s="1"/>
  <c r="I1989"/>
  <c r="I2077"/>
  <c r="L2077" s="1"/>
  <c r="I2107"/>
  <c r="I1230"/>
  <c r="L1230" s="1"/>
  <c r="I1242"/>
  <c r="I1271"/>
  <c r="K1278"/>
  <c r="L1278" s="1"/>
  <c r="I1384"/>
  <c r="J1411"/>
  <c r="K1424"/>
  <c r="K1475"/>
  <c r="I1481"/>
  <c r="L1481" s="1"/>
  <c r="K1635"/>
  <c r="L1635" s="1"/>
  <c r="I1641"/>
  <c r="L1641" s="1"/>
  <c r="I1674"/>
  <c r="K1731"/>
  <c r="L1731" s="1"/>
  <c r="I1734"/>
  <c r="L1734" s="1"/>
  <c r="I1764"/>
  <c r="L1764" s="1"/>
  <c r="I1796"/>
  <c r="L1796" s="1"/>
  <c r="I1803"/>
  <c r="I1833"/>
  <c r="L1833" s="1"/>
  <c r="I1061"/>
  <c r="L1061" s="1"/>
  <c r="K1066"/>
  <c r="I1076"/>
  <c r="I1089"/>
  <c r="L1089" s="1"/>
  <c r="K1104"/>
  <c r="L1104" s="1"/>
  <c r="I1126"/>
  <c r="L1126" s="1"/>
  <c r="I1134"/>
  <c r="L1134" s="1"/>
  <c r="I1145"/>
  <c r="L1145" s="1"/>
  <c r="I1147"/>
  <c r="L1147" s="1"/>
  <c r="I1153"/>
  <c r="I1183"/>
  <c r="L1183" s="1"/>
  <c r="I1185"/>
  <c r="L1185" s="1"/>
  <c r="K5197"/>
  <c r="I5197"/>
  <c r="J6243"/>
  <c r="I6243"/>
  <c r="J6417"/>
  <c r="K6417"/>
  <c r="K1880"/>
  <c r="I1880"/>
  <c r="K1224"/>
  <c r="I1224"/>
  <c r="I1552"/>
  <c r="J1552"/>
  <c r="I1558"/>
  <c r="K1558"/>
  <c r="K1569"/>
  <c r="I1569"/>
  <c r="J1583"/>
  <c r="I1583"/>
  <c r="K1129"/>
  <c r="I1129"/>
  <c r="J1139"/>
  <c r="I1139"/>
  <c r="J4803"/>
  <c r="I4803"/>
  <c r="J4915"/>
  <c r="I4915"/>
  <c r="K6050"/>
  <c r="J6050"/>
  <c r="I6730"/>
  <c r="K6730"/>
  <c r="J6730"/>
  <c r="K1975"/>
  <c r="I1975"/>
  <c r="K2051"/>
  <c r="I2051"/>
  <c r="I1241"/>
  <c r="K1241"/>
  <c r="J1241"/>
  <c r="K1270"/>
  <c r="J1270"/>
  <c r="I1270"/>
  <c r="I1296"/>
  <c r="K1296"/>
  <c r="I1301"/>
  <c r="J1301"/>
  <c r="I1423"/>
  <c r="K1423"/>
  <c r="K1433"/>
  <c r="J1433"/>
  <c r="I1445"/>
  <c r="K1445"/>
  <c r="K1532"/>
  <c r="I1532"/>
  <c r="J1610"/>
  <c r="I1610"/>
  <c r="K1730"/>
  <c r="I1730"/>
  <c r="K1759"/>
  <c r="J1759"/>
  <c r="I1106"/>
  <c r="K1106"/>
  <c r="J1125"/>
  <c r="I1125"/>
  <c r="I4377"/>
  <c r="K4377"/>
  <c r="J4629"/>
  <c r="I4629"/>
  <c r="J4875"/>
  <c r="K4875"/>
  <c r="J5519"/>
  <c r="K5519"/>
  <c r="J5759"/>
  <c r="K5759"/>
  <c r="I5759"/>
  <c r="I6107"/>
  <c r="J6107"/>
  <c r="K2171"/>
  <c r="I2171"/>
  <c r="J1899"/>
  <c r="I1899"/>
  <c r="J1941"/>
  <c r="I1941"/>
  <c r="J1978"/>
  <c r="I1978"/>
  <c r="J2053"/>
  <c r="I2053"/>
  <c r="I2075"/>
  <c r="J2075"/>
  <c r="J1292"/>
  <c r="I1292"/>
  <c r="K1327"/>
  <c r="I1327"/>
  <c r="I1340"/>
  <c r="K1340"/>
  <c r="J1372"/>
  <c r="I1372"/>
  <c r="I1444"/>
  <c r="K1444"/>
  <c r="J1444"/>
  <c r="K1490"/>
  <c r="J1490"/>
  <c r="I1519"/>
  <c r="K1519"/>
  <c r="I1540"/>
  <c r="K1540"/>
  <c r="J1582"/>
  <c r="I1582"/>
  <c r="K1585"/>
  <c r="I1585"/>
  <c r="K1630"/>
  <c r="I1630"/>
  <c r="K1675"/>
  <c r="J1675"/>
  <c r="K1713"/>
  <c r="I1713"/>
  <c r="K1762"/>
  <c r="I1762"/>
  <c r="K1811"/>
  <c r="I1811"/>
  <c r="I1044"/>
  <c r="K1044"/>
  <c r="J1044"/>
  <c r="I1048"/>
  <c r="K1048"/>
  <c r="J1051"/>
  <c r="I1051"/>
  <c r="I1054"/>
  <c r="K1054"/>
  <c r="K1057"/>
  <c r="I1057"/>
  <c r="J1067"/>
  <c r="I1067"/>
  <c r="K1075"/>
  <c r="J1075"/>
  <c r="K1109"/>
  <c r="L1109" s="1"/>
  <c r="I1109"/>
  <c r="I1118"/>
  <c r="K1118"/>
  <c r="K1121"/>
  <c r="I1121"/>
  <c r="J1140"/>
  <c r="I1140"/>
  <c r="K1152"/>
  <c r="J1152"/>
  <c r="I1165"/>
  <c r="K1165"/>
  <c r="K1168"/>
  <c r="I1168"/>
  <c r="K1174"/>
  <c r="I1174"/>
  <c r="I1179"/>
  <c r="K1179"/>
  <c r="L1424"/>
  <c r="L1212"/>
  <c r="L1137"/>
  <c r="L1202"/>
  <c r="I2440"/>
  <c r="J2515"/>
  <c r="J2539"/>
  <c r="L2539" s="1"/>
  <c r="J2767"/>
  <c r="J2778"/>
  <c r="K2795"/>
  <c r="K2819"/>
  <c r="K3495"/>
  <c r="K3497"/>
  <c r="K3655"/>
  <c r="K3657"/>
  <c r="J3823"/>
  <c r="J3847"/>
  <c r="J4065"/>
  <c r="I4309"/>
  <c r="J4353"/>
  <c r="L1894"/>
  <c r="L1896"/>
  <c r="I1934"/>
  <c r="L1934" s="1"/>
  <c r="L1213"/>
  <c r="I1249"/>
  <c r="K1252"/>
  <c r="L1252" s="1"/>
  <c r="K1303"/>
  <c r="L1303" s="1"/>
  <c r="I1306"/>
  <c r="L1415"/>
  <c r="I1462"/>
  <c r="L1462" s="1"/>
  <c r="K1570"/>
  <c r="L1570" s="1"/>
  <c r="I1628"/>
  <c r="L1628" s="1"/>
  <c r="L1752"/>
  <c r="I1059"/>
  <c r="L1059" s="1"/>
  <c r="I1087"/>
  <c r="L1087" s="1"/>
  <c r="L1097"/>
  <c r="K1102"/>
  <c r="L1102" s="1"/>
  <c r="L1207"/>
  <c r="L1417"/>
  <c r="L1419"/>
  <c r="L1421"/>
  <c r="L1201"/>
  <c r="J4381"/>
  <c r="J4913"/>
  <c r="I4925"/>
  <c r="J6722"/>
  <c r="J6742"/>
  <c r="J1897"/>
  <c r="I1909"/>
  <c r="L1909" s="1"/>
  <c r="J1916"/>
  <c r="I1918"/>
  <c r="I1921"/>
  <c r="L1921" s="1"/>
  <c r="I1933"/>
  <c r="L1933" s="1"/>
  <c r="I2069"/>
  <c r="I2099"/>
  <c r="L2099" s="1"/>
  <c r="I2102"/>
  <c r="L2102" s="1"/>
  <c r="I1248"/>
  <c r="L1248" s="1"/>
  <c r="J1255"/>
  <c r="I1257"/>
  <c r="L1257" s="1"/>
  <c r="L1297"/>
  <c r="L1753"/>
  <c r="I1060"/>
  <c r="L1060" s="1"/>
  <c r="I1084"/>
  <c r="L1084" s="1"/>
  <c r="I1086"/>
  <c r="L1086" s="1"/>
  <c r="I1088"/>
  <c r="L1088" s="1"/>
  <c r="I1090"/>
  <c r="L1090" s="1"/>
  <c r="I1092"/>
  <c r="K1101"/>
  <c r="L1101" s="1"/>
  <c r="K1103"/>
  <c r="L1103" s="1"/>
  <c r="K1105"/>
  <c r="L1105" s="1"/>
  <c r="L1124"/>
  <c r="L1160"/>
  <c r="L1200"/>
  <c r="K1043"/>
  <c r="K1053"/>
  <c r="K1071"/>
  <c r="K1077"/>
  <c r="K1099"/>
  <c r="K1114"/>
  <c r="K1158"/>
  <c r="J1026"/>
  <c r="L1026" s="1"/>
  <c r="J1034"/>
  <c r="K1036"/>
  <c r="L1036" s="1"/>
  <c r="K1041"/>
  <c r="L1041" s="1"/>
  <c r="K1042"/>
  <c r="L1042" s="1"/>
  <c r="J1043"/>
  <c r="L1043" s="1"/>
  <c r="K1052"/>
  <c r="J1053"/>
  <c r="K1062"/>
  <c r="K1067"/>
  <c r="J1068"/>
  <c r="L1068" s="1"/>
  <c r="K1069"/>
  <c r="L1069" s="1"/>
  <c r="K1070"/>
  <c r="L1070" s="1"/>
  <c r="J1071"/>
  <c r="K1076"/>
  <c r="J1077"/>
  <c r="K1092"/>
  <c r="J1093"/>
  <c r="L1093" s="1"/>
  <c r="K1094"/>
  <c r="L1094" s="1"/>
  <c r="K1095"/>
  <c r="L1095" s="1"/>
  <c r="J1096"/>
  <c r="J1099"/>
  <c r="L1099" s="1"/>
  <c r="K1113"/>
  <c r="J1114"/>
  <c r="K1140"/>
  <c r="J1141"/>
  <c r="L1141" s="1"/>
  <c r="J1142"/>
  <c r="L1142" s="1"/>
  <c r="K1153"/>
  <c r="J1154"/>
  <c r="L1154" s="1"/>
  <c r="J1155"/>
  <c r="L1155" s="1"/>
  <c r="K1156"/>
  <c r="L1156" s="1"/>
  <c r="K1157"/>
  <c r="L1157" s="1"/>
  <c r="J1158"/>
  <c r="J1164"/>
  <c r="K1171"/>
  <c r="J1172"/>
  <c r="K1186"/>
  <c r="J1187"/>
  <c r="L1187" s="1"/>
  <c r="K1188"/>
  <c r="L1188" s="1"/>
  <c r="K1208"/>
  <c r="J1209"/>
  <c r="K1034"/>
  <c r="K1096"/>
  <c r="K1164"/>
  <c r="K1172"/>
  <c r="K1209"/>
  <c r="K2287"/>
  <c r="I2287"/>
  <c r="K2399"/>
  <c r="I2399"/>
  <c r="I2602"/>
  <c r="J2602"/>
  <c r="J2705"/>
  <c r="K2705"/>
  <c r="J3905"/>
  <c r="K3905"/>
  <c r="J4535"/>
  <c r="I4535"/>
  <c r="I2073"/>
  <c r="K2073"/>
  <c r="K1349"/>
  <c r="I1349"/>
  <c r="K1396"/>
  <c r="J1396"/>
  <c r="I1396"/>
  <c r="I2290"/>
  <c r="J2290"/>
  <c r="J2931"/>
  <c r="K2931"/>
  <c r="K3063"/>
  <c r="I3063"/>
  <c r="J3305"/>
  <c r="K3305"/>
  <c r="J3697"/>
  <c r="K3697"/>
  <c r="I3697"/>
  <c r="J3721"/>
  <c r="K3721"/>
  <c r="I3721"/>
  <c r="J4503"/>
  <c r="K4503"/>
  <c r="J4597"/>
  <c r="I4597"/>
  <c r="K6387"/>
  <c r="J6387"/>
  <c r="I6387"/>
  <c r="I6522"/>
  <c r="K6522"/>
  <c r="J6522"/>
  <c r="J1321"/>
  <c r="I1321"/>
  <c r="K1369"/>
  <c r="I1369"/>
  <c r="J2280"/>
  <c r="I2280"/>
  <c r="K2375"/>
  <c r="I2375"/>
  <c r="I2510"/>
  <c r="J2510"/>
  <c r="I2599"/>
  <c r="J2599"/>
  <c r="J2645"/>
  <c r="K2645"/>
  <c r="I2645"/>
  <c r="K2672"/>
  <c r="I2672"/>
  <c r="I3695"/>
  <c r="K3695"/>
  <c r="J3695"/>
  <c r="K3699"/>
  <c r="J3699"/>
  <c r="I3699"/>
  <c r="I3719"/>
  <c r="K3719"/>
  <c r="J3719"/>
  <c r="J3889"/>
  <c r="I3889"/>
  <c r="K4097"/>
  <c r="J4097"/>
  <c r="J4357"/>
  <c r="K4357"/>
  <c r="J4631"/>
  <c r="I4631"/>
  <c r="K4805"/>
  <c r="I4805"/>
  <c r="J5055"/>
  <c r="K5055"/>
  <c r="I5055"/>
  <c r="J5767"/>
  <c r="K5767"/>
  <c r="I6203"/>
  <c r="K6203"/>
  <c r="J6203"/>
  <c r="K6363"/>
  <c r="J6363"/>
  <c r="K6559"/>
  <c r="J6559"/>
  <c r="K7038"/>
  <c r="I7038"/>
  <c r="J7038"/>
  <c r="K7042"/>
  <c r="J7042"/>
  <c r="I7042"/>
  <c r="I1954"/>
  <c r="J1954"/>
  <c r="K1954"/>
  <c r="K1957"/>
  <c r="I1957"/>
  <c r="I2055"/>
  <c r="J2055"/>
  <c r="I1305"/>
  <c r="K1305"/>
  <c r="J1305"/>
  <c r="I1341"/>
  <c r="J1341"/>
  <c r="K1341"/>
  <c r="I1391"/>
  <c r="K1391"/>
  <c r="K1432"/>
  <c r="I1432"/>
  <c r="J2572"/>
  <c r="I2572"/>
  <c r="J2827"/>
  <c r="K2827"/>
  <c r="I2827"/>
  <c r="K2864"/>
  <c r="J2864"/>
  <c r="K3199"/>
  <c r="J3199"/>
  <c r="I3199"/>
  <c r="J3385"/>
  <c r="I3385"/>
  <c r="J3479"/>
  <c r="I3479"/>
  <c r="K3479"/>
  <c r="I3591"/>
  <c r="J3591"/>
  <c r="K3971"/>
  <c r="I3971"/>
  <c r="J4471"/>
  <c r="K4471"/>
  <c r="I4471"/>
  <c r="K2187"/>
  <c r="I2187"/>
  <c r="I1960"/>
  <c r="J1960"/>
  <c r="I1312"/>
  <c r="K1312"/>
  <c r="J1346"/>
  <c r="I1346"/>
  <c r="J2496"/>
  <c r="I2496"/>
  <c r="J2629"/>
  <c r="I2629"/>
  <c r="K2651"/>
  <c r="J2651"/>
  <c r="I2651"/>
  <c r="J2739"/>
  <c r="I2739"/>
  <c r="I3911"/>
  <c r="J3911"/>
  <c r="K4021"/>
  <c r="I4021"/>
  <c r="J4727"/>
  <c r="I4727"/>
  <c r="K5293"/>
  <c r="J5293"/>
  <c r="I5293"/>
  <c r="I1964"/>
  <c r="J1964"/>
  <c r="K1964"/>
  <c r="K2095"/>
  <c r="J2095"/>
  <c r="I2095"/>
  <c r="K2303"/>
  <c r="I2303"/>
  <c r="J2368"/>
  <c r="I2368"/>
  <c r="K2431"/>
  <c r="I2431"/>
  <c r="K2503"/>
  <c r="I2503"/>
  <c r="J2821"/>
  <c r="K2821"/>
  <c r="I2906"/>
  <c r="J2906"/>
  <c r="K3207"/>
  <c r="I3207"/>
  <c r="J3477"/>
  <c r="K3477"/>
  <c r="I3477"/>
  <c r="I3607"/>
  <c r="K3607"/>
  <c r="I3863"/>
  <c r="K3863"/>
  <c r="J3929"/>
  <c r="K3929"/>
  <c r="I4045"/>
  <c r="J4045"/>
  <c r="I4241"/>
  <c r="J4241"/>
  <c r="J4469"/>
  <c r="K4469"/>
  <c r="I4469"/>
  <c r="K4473"/>
  <c r="J4473"/>
  <c r="I4473"/>
  <c r="K4625"/>
  <c r="I4625"/>
  <c r="J1948"/>
  <c r="I1948"/>
  <c r="K1983"/>
  <c r="I1983"/>
  <c r="J1983"/>
  <c r="J2032"/>
  <c r="I2032"/>
  <c r="J2098"/>
  <c r="I2098"/>
  <c r="I1240"/>
  <c r="K1240"/>
  <c r="I1269"/>
  <c r="K1269"/>
  <c r="J1269"/>
  <c r="I1339"/>
  <c r="K1339"/>
  <c r="I1374"/>
  <c r="K1374"/>
  <c r="I1388"/>
  <c r="J1388"/>
  <c r="K1388"/>
  <c r="J1409"/>
  <c r="I1409"/>
  <c r="J1422"/>
  <c r="K1422"/>
  <c r="I1422"/>
  <c r="I1507"/>
  <c r="J1507"/>
  <c r="K1507"/>
  <c r="K1555"/>
  <c r="I1555"/>
  <c r="J1555"/>
  <c r="K1658"/>
  <c r="J1658"/>
  <c r="I1664"/>
  <c r="K1664"/>
  <c r="J1704"/>
  <c r="K1704"/>
  <c r="K1755"/>
  <c r="I1755"/>
  <c r="J1755"/>
  <c r="K1760"/>
  <c r="I1760"/>
  <c r="J1794"/>
  <c r="K1794"/>
  <c r="I1810"/>
  <c r="J1810"/>
  <c r="I1817"/>
  <c r="J1817"/>
  <c r="J1825"/>
  <c r="K1825"/>
  <c r="I1831"/>
  <c r="K1831"/>
  <c r="I7144"/>
  <c r="K7144"/>
  <c r="I1906"/>
  <c r="K1906"/>
  <c r="I1929"/>
  <c r="K1929"/>
  <c r="J2026"/>
  <c r="I2026"/>
  <c r="I2094"/>
  <c r="K2094"/>
  <c r="I1348"/>
  <c r="J1348"/>
  <c r="J1352"/>
  <c r="I1352"/>
  <c r="K1360"/>
  <c r="J1360"/>
  <c r="K1413"/>
  <c r="I1413"/>
  <c r="I1515"/>
  <c r="J1515"/>
  <c r="K1563"/>
  <c r="I1563"/>
  <c r="K1607"/>
  <c r="I1607"/>
  <c r="J1607"/>
  <c r="K1615"/>
  <c r="J1615"/>
  <c r="J1632"/>
  <c r="K1632"/>
  <c r="K1669"/>
  <c r="I1669"/>
  <c r="J1669"/>
  <c r="J1681"/>
  <c r="K1681"/>
  <c r="I1719"/>
  <c r="K1719"/>
  <c r="I1745"/>
  <c r="K1745"/>
  <c r="K1768"/>
  <c r="J1768"/>
  <c r="I6738"/>
  <c r="K6738"/>
  <c r="K1858"/>
  <c r="I1858"/>
  <c r="K1925"/>
  <c r="I1925"/>
  <c r="K1955"/>
  <c r="J1955"/>
  <c r="J1962"/>
  <c r="I1962"/>
  <c r="K1968"/>
  <c r="I1968"/>
  <c r="K1981"/>
  <c r="I1981"/>
  <c r="K2020"/>
  <c r="I2020"/>
  <c r="K2059"/>
  <c r="I2059"/>
  <c r="J2059"/>
  <c r="I2076"/>
  <c r="J2076"/>
  <c r="K2119"/>
  <c r="I2119"/>
  <c r="I1238"/>
  <c r="K1238"/>
  <c r="I1283"/>
  <c r="J1283"/>
  <c r="K1283"/>
  <c r="I1316"/>
  <c r="J1316"/>
  <c r="K1316"/>
  <c r="I1394"/>
  <c r="J1394"/>
  <c r="K1394"/>
  <c r="I1455"/>
  <c r="K1455"/>
  <c r="I1473"/>
  <c r="K1473"/>
  <c r="I1505"/>
  <c r="K1505"/>
  <c r="J1508"/>
  <c r="K1508"/>
  <c r="I1521"/>
  <c r="K1521"/>
  <c r="I1528"/>
  <c r="J1528"/>
  <c r="I1539"/>
  <c r="K1539"/>
  <c r="J1556"/>
  <c r="K1556"/>
  <c r="I1611"/>
  <c r="K1611"/>
  <c r="J1614"/>
  <c r="K1614"/>
  <c r="K1637"/>
  <c r="J1637"/>
  <c r="I1668"/>
  <c r="J1668"/>
  <c r="J1671"/>
  <c r="I1671"/>
  <c r="K1682"/>
  <c r="J1682"/>
  <c r="I1686"/>
  <c r="K1686"/>
  <c r="I1711"/>
  <c r="K1711"/>
  <c r="J1767"/>
  <c r="K1767"/>
  <c r="K1775"/>
  <c r="I1775"/>
  <c r="I1806"/>
  <c r="J1806"/>
  <c r="I1813"/>
  <c r="J1813"/>
  <c r="L1403"/>
  <c r="K2574"/>
  <c r="J2579"/>
  <c r="J2928"/>
  <c r="K3173"/>
  <c r="L3173" s="1"/>
  <c r="K3175"/>
  <c r="J3215"/>
  <c r="J4505"/>
  <c r="K4913"/>
  <c r="K4915"/>
  <c r="J4917"/>
  <c r="K5031"/>
  <c r="K5063"/>
  <c r="J5325"/>
  <c r="K5487"/>
  <c r="K6107"/>
  <c r="K6243"/>
  <c r="K6718"/>
  <c r="L1377"/>
  <c r="L1420"/>
  <c r="I1499"/>
  <c r="L1499" s="1"/>
  <c r="J1516"/>
  <c r="L1516" s="1"/>
  <c r="I1590"/>
  <c r="L1590" s="1"/>
  <c r="I1592"/>
  <c r="L1592" s="1"/>
  <c r="I1625"/>
  <c r="L1625" s="1"/>
  <c r="I1639"/>
  <c r="L1639" s="1"/>
  <c r="I1658"/>
  <c r="I1704"/>
  <c r="I1720"/>
  <c r="L1720" s="1"/>
  <c r="I1729"/>
  <c r="L1729" s="1"/>
  <c r="I1733"/>
  <c r="L1733" s="1"/>
  <c r="I1746"/>
  <c r="L1746" s="1"/>
  <c r="I1794"/>
  <c r="I1815"/>
  <c r="L1815" s="1"/>
  <c r="K1817"/>
  <c r="L1823"/>
  <c r="I1825"/>
  <c r="I1495"/>
  <c r="K1495"/>
  <c r="I1550"/>
  <c r="J1550"/>
  <c r="J1560"/>
  <c r="I1560"/>
  <c r="J1594"/>
  <c r="K1594"/>
  <c r="I1636"/>
  <c r="K1636"/>
  <c r="J6736"/>
  <c r="K6736"/>
  <c r="K2214"/>
  <c r="I2214"/>
  <c r="I1251"/>
  <c r="K1251"/>
  <c r="I1279"/>
  <c r="K1279"/>
  <c r="K1308"/>
  <c r="I1308"/>
  <c r="K1383"/>
  <c r="I1383"/>
  <c r="J1406"/>
  <c r="I1406"/>
  <c r="I1431"/>
  <c r="K1431"/>
  <c r="I1498"/>
  <c r="K1498"/>
  <c r="I1527"/>
  <c r="J1527"/>
  <c r="K1544"/>
  <c r="I1544"/>
  <c r="I1657"/>
  <c r="K1657"/>
  <c r="I1732"/>
  <c r="K1732"/>
  <c r="K1736"/>
  <c r="I1736"/>
  <c r="J1736"/>
  <c r="I1814"/>
  <c r="K1814"/>
  <c r="K6889"/>
  <c r="I6889"/>
  <c r="J6889"/>
  <c r="J6999"/>
  <c r="I6999"/>
  <c r="K6999"/>
  <c r="I7037"/>
  <c r="J7037"/>
  <c r="J1834"/>
  <c r="I1834"/>
  <c r="I1876"/>
  <c r="K1876"/>
  <c r="K1898"/>
  <c r="I1898"/>
  <c r="J1898"/>
  <c r="J1922"/>
  <c r="I1922"/>
  <c r="K1936"/>
  <c r="J1936"/>
  <c r="K1942"/>
  <c r="I1942"/>
  <c r="J1965"/>
  <c r="I1965"/>
  <c r="J1979"/>
  <c r="I1979"/>
  <c r="I1991"/>
  <c r="J1991"/>
  <c r="K2049"/>
  <c r="I2049"/>
  <c r="J2049"/>
  <c r="I2066"/>
  <c r="J2066"/>
  <c r="I2072"/>
  <c r="K2072"/>
  <c r="I2074"/>
  <c r="K2074"/>
  <c r="K2083"/>
  <c r="I2083"/>
  <c r="I2116"/>
  <c r="K2116"/>
  <c r="I1222"/>
  <c r="J1222"/>
  <c r="I1229"/>
  <c r="K1229"/>
  <c r="I1232"/>
  <c r="K1232"/>
  <c r="I1253"/>
  <c r="K1253"/>
  <c r="I1281"/>
  <c r="K1281"/>
  <c r="I1287"/>
  <c r="K1287"/>
  <c r="J1310"/>
  <c r="I1310"/>
  <c r="I1320"/>
  <c r="J1320"/>
  <c r="K1326"/>
  <c r="J1326"/>
  <c r="I1335"/>
  <c r="J1335"/>
  <c r="I1342"/>
  <c r="J1342"/>
  <c r="I1357"/>
  <c r="J1357"/>
  <c r="K1364"/>
  <c r="I1364"/>
  <c r="I1385"/>
  <c r="J1385"/>
  <c r="I1389"/>
  <c r="J1389"/>
  <c r="J1395"/>
  <c r="K1395"/>
  <c r="J1401"/>
  <c r="K1401"/>
  <c r="I1408"/>
  <c r="J1408"/>
  <c r="I1439"/>
  <c r="K1439"/>
  <c r="I1461"/>
  <c r="K1461"/>
  <c r="I1476"/>
  <c r="J1476"/>
  <c r="I1551"/>
  <c r="J1551"/>
  <c r="I1584"/>
  <c r="K1584"/>
  <c r="K1595"/>
  <c r="J1595"/>
  <c r="I1603"/>
  <c r="K1603"/>
  <c r="I1631"/>
  <c r="K1631"/>
  <c r="K1687"/>
  <c r="J1687"/>
  <c r="I1715"/>
  <c r="K1715"/>
  <c r="J1728"/>
  <c r="K1728"/>
  <c r="K1795"/>
  <c r="J1795"/>
  <c r="I1809"/>
  <c r="J1809"/>
  <c r="K1818"/>
  <c r="I1818"/>
  <c r="J1818"/>
  <c r="K1826"/>
  <c r="J1826"/>
  <c r="L1299"/>
  <c r="I2328"/>
  <c r="I2336"/>
  <c r="I2343"/>
  <c r="J2426"/>
  <c r="I2803"/>
  <c r="I2833"/>
  <c r="I2955"/>
  <c r="I2965"/>
  <c r="I3287"/>
  <c r="I3353"/>
  <c r="L3353" s="1"/>
  <c r="I3415"/>
  <c r="I3431"/>
  <c r="L3431" s="1"/>
  <c r="I3481"/>
  <c r="I3513"/>
  <c r="K3535"/>
  <c r="J3567"/>
  <c r="I3569"/>
  <c r="I3571"/>
  <c r="L3571" s="1"/>
  <c r="K3673"/>
  <c r="I3827"/>
  <c r="I4425"/>
  <c r="I4533"/>
  <c r="K5871"/>
  <c r="L1323"/>
  <c r="L1586"/>
  <c r="L1605"/>
  <c r="J6858"/>
  <c r="K6967"/>
  <c r="I7380"/>
  <c r="L1856"/>
  <c r="K1872"/>
  <c r="L1872" s="1"/>
  <c r="I1972"/>
  <c r="K2030"/>
  <c r="L2030" s="1"/>
  <c r="I2070"/>
  <c r="I2087"/>
  <c r="K2111"/>
  <c r="L2111" s="1"/>
  <c r="J1221"/>
  <c r="I1256"/>
  <c r="L1256" s="1"/>
  <c r="K1300"/>
  <c r="L1300" s="1"/>
  <c r="K1302"/>
  <c r="L1302" s="1"/>
  <c r="K1304"/>
  <c r="J1340"/>
  <c r="I1379"/>
  <c r="K1398"/>
  <c r="L1398" s="1"/>
  <c r="J1430"/>
  <c r="J1452"/>
  <c r="L1452" s="1"/>
  <c r="K1454"/>
  <c r="L1454" s="1"/>
  <c r="K1472"/>
  <c r="L1472" s="1"/>
  <c r="J1475"/>
  <c r="K1504"/>
  <c r="L1504" s="1"/>
  <c r="K1511"/>
  <c r="L1511" s="1"/>
  <c r="K1517"/>
  <c r="L1517" s="1"/>
  <c r="K1520"/>
  <c r="L1520" s="1"/>
  <c r="K1533"/>
  <c r="J1549"/>
  <c r="J1565"/>
  <c r="L1565" s="1"/>
  <c r="I1587"/>
  <c r="L1754"/>
  <c r="I1759"/>
  <c r="I1773"/>
  <c r="L1773" s="1"/>
  <c r="I1784"/>
  <c r="L1304"/>
  <c r="I1429"/>
  <c r="J1429"/>
  <c r="I1458"/>
  <c r="J1458"/>
  <c r="J1482"/>
  <c r="K1482"/>
  <c r="I1493"/>
  <c r="K1493"/>
  <c r="I1510"/>
  <c r="J1510"/>
  <c r="I1513"/>
  <c r="K1513"/>
  <c r="K1530"/>
  <c r="I1530"/>
  <c r="K1608"/>
  <c r="J1608"/>
  <c r="I1608"/>
  <c r="J1724"/>
  <c r="I1724"/>
  <c r="K1750"/>
  <c r="I1750"/>
  <c r="K1776"/>
  <c r="I1776"/>
  <c r="J1786"/>
  <c r="I1786"/>
  <c r="K1786"/>
  <c r="I1437"/>
  <c r="K1437"/>
  <c r="I1448"/>
  <c r="K1448"/>
  <c r="I1485"/>
  <c r="K1485"/>
  <c r="J1491"/>
  <c r="K1491"/>
  <c r="I1535"/>
  <c r="K1535"/>
  <c r="K1546"/>
  <c r="I1546"/>
  <c r="K1579"/>
  <c r="I1579"/>
  <c r="K1645"/>
  <c r="I1645"/>
  <c r="J1742"/>
  <c r="I1742"/>
  <c r="K1742"/>
  <c r="J1766"/>
  <c r="I1766"/>
  <c r="J1798"/>
  <c r="I1798"/>
  <c r="I1426"/>
  <c r="J1426"/>
  <c r="I1428"/>
  <c r="J1428"/>
  <c r="I1442"/>
  <c r="J1442"/>
  <c r="J1446"/>
  <c r="K1446"/>
  <c r="J1450"/>
  <c r="K1450"/>
  <c r="I1457"/>
  <c r="K1457"/>
  <c r="I1465"/>
  <c r="J1465"/>
  <c r="J1477"/>
  <c r="K1477"/>
  <c r="I1492"/>
  <c r="K1492"/>
  <c r="I1494"/>
  <c r="J1494"/>
  <c r="I1503"/>
  <c r="J1503"/>
  <c r="I1514"/>
  <c r="J1514"/>
  <c r="J1525"/>
  <c r="I1525"/>
  <c r="K1525"/>
  <c r="K1529"/>
  <c r="I1529"/>
  <c r="J1529"/>
  <c r="J1581"/>
  <c r="I1581"/>
  <c r="K1581"/>
  <c r="K1661"/>
  <c r="I1661"/>
  <c r="K1690"/>
  <c r="J1690"/>
  <c r="K1692"/>
  <c r="I1692"/>
  <c r="J1757"/>
  <c r="I1757"/>
  <c r="K1757"/>
  <c r="K1765"/>
  <c r="J1765"/>
  <c r="I1765"/>
  <c r="K1780"/>
  <c r="I1780"/>
  <c r="K1797"/>
  <c r="J1797"/>
  <c r="I1797"/>
  <c r="K1800"/>
  <c r="I1800"/>
  <c r="K1235"/>
  <c r="K1295"/>
  <c r="K1311"/>
  <c r="K1322"/>
  <c r="L1522"/>
  <c r="I1860"/>
  <c r="L1860" s="1"/>
  <c r="K1871"/>
  <c r="L1871" s="1"/>
  <c r="J1877"/>
  <c r="J1216"/>
  <c r="K1218"/>
  <c r="L1218" s="1"/>
  <c r="K1219"/>
  <c r="L1219" s="1"/>
  <c r="J1220"/>
  <c r="K1227"/>
  <c r="L1227" s="1"/>
  <c r="J1228"/>
  <c r="J1235"/>
  <c r="K1243"/>
  <c r="J1244"/>
  <c r="L1244" s="1"/>
  <c r="K1245"/>
  <c r="L1245" s="1"/>
  <c r="K1246"/>
  <c r="L1246" s="1"/>
  <c r="K1249"/>
  <c r="J1250"/>
  <c r="K1261"/>
  <c r="J1262"/>
  <c r="L1262" s="1"/>
  <c r="J1263"/>
  <c r="L1263" s="1"/>
  <c r="K1264"/>
  <c r="L1264" s="1"/>
  <c r="K1265"/>
  <c r="L1265" s="1"/>
  <c r="K1271"/>
  <c r="K1272"/>
  <c r="L1272" s="1"/>
  <c r="K1273"/>
  <c r="L1273" s="1"/>
  <c r="K1274"/>
  <c r="L1274" s="1"/>
  <c r="K1275"/>
  <c r="L1275" s="1"/>
  <c r="K1276"/>
  <c r="L1276" s="1"/>
  <c r="J1277"/>
  <c r="K1294"/>
  <c r="J1295"/>
  <c r="K1310"/>
  <c r="J1311"/>
  <c r="K1314"/>
  <c r="L1314" s="1"/>
  <c r="J1315"/>
  <c r="K1321"/>
  <c r="J1322"/>
  <c r="I1324"/>
  <c r="L1324" s="1"/>
  <c r="I1328"/>
  <c r="L1328" s="1"/>
  <c r="I1332"/>
  <c r="L1332" s="1"/>
  <c r="K1337"/>
  <c r="L1337" s="1"/>
  <c r="K1344"/>
  <c r="L1344" s="1"/>
  <c r="I1354"/>
  <c r="L1354" s="1"/>
  <c r="K1355"/>
  <c r="K1356"/>
  <c r="J1358"/>
  <c r="L1358" s="1"/>
  <c r="J1366"/>
  <c r="K1367"/>
  <c r="K1382"/>
  <c r="L1382" s="1"/>
  <c r="I1411"/>
  <c r="I1531"/>
  <c r="L1531" s="1"/>
  <c r="I1573"/>
  <c r="L1573" s="1"/>
  <c r="I1598"/>
  <c r="L1598" s="1"/>
  <c r="I1616"/>
  <c r="L1616" s="1"/>
  <c r="I1427"/>
  <c r="J1427"/>
  <c r="J1434"/>
  <c r="K1434"/>
  <c r="I1443"/>
  <c r="J1443"/>
  <c r="I1466"/>
  <c r="K1466"/>
  <c r="I1470"/>
  <c r="J1470"/>
  <c r="I1526"/>
  <c r="J1526"/>
  <c r="K1526"/>
  <c r="I1536"/>
  <c r="K1536"/>
  <c r="I1567"/>
  <c r="K1567"/>
  <c r="K1577"/>
  <c r="I1577"/>
  <c r="K1640"/>
  <c r="I1640"/>
  <c r="J1643"/>
  <c r="I1643"/>
  <c r="K1748"/>
  <c r="J1748"/>
  <c r="K1761"/>
  <c r="I1761"/>
  <c r="J1793"/>
  <c r="I1793"/>
  <c r="K1793"/>
  <c r="K1827"/>
  <c r="J1827"/>
  <c r="I1435"/>
  <c r="J1435"/>
  <c r="J1441"/>
  <c r="K1441"/>
  <c r="J1464"/>
  <c r="K1464"/>
  <c r="I1483"/>
  <c r="K1483"/>
  <c r="I1487"/>
  <c r="K1487"/>
  <c r="J1502"/>
  <c r="K1502"/>
  <c r="J1542"/>
  <c r="I1542"/>
  <c r="K1620"/>
  <c r="J1620"/>
  <c r="K1642"/>
  <c r="J1642"/>
  <c r="I1642"/>
  <c r="K1648"/>
  <c r="I1648"/>
  <c r="J1680"/>
  <c r="I1680"/>
  <c r="K1680"/>
  <c r="K1726"/>
  <c r="I1726"/>
  <c r="K1763"/>
  <c r="I1763"/>
  <c r="K1778"/>
  <c r="I1778"/>
  <c r="K1820"/>
  <c r="I1820"/>
  <c r="I1436"/>
  <c r="J1436"/>
  <c r="I1438"/>
  <c r="J1438"/>
  <c r="I1447"/>
  <c r="K1447"/>
  <c r="I1451"/>
  <c r="J1451"/>
  <c r="J1469"/>
  <c r="K1469"/>
  <c r="I1478"/>
  <c r="K1478"/>
  <c r="I1484"/>
  <c r="K1484"/>
  <c r="I1486"/>
  <c r="K1486"/>
  <c r="I1488"/>
  <c r="J1488"/>
  <c r="J1509"/>
  <c r="K1509"/>
  <c r="K1541"/>
  <c r="I1541"/>
  <c r="J1541"/>
  <c r="I1553"/>
  <c r="K1553"/>
  <c r="K1562"/>
  <c r="I1562"/>
  <c r="I1568"/>
  <c r="K1568"/>
  <c r="K1575"/>
  <c r="I1575"/>
  <c r="J1609"/>
  <c r="I1609"/>
  <c r="K1638"/>
  <c r="I1638"/>
  <c r="J1663"/>
  <c r="I1663"/>
  <c r="J1677"/>
  <c r="I1677"/>
  <c r="K1677"/>
  <c r="K1694"/>
  <c r="I1694"/>
  <c r="J1738"/>
  <c r="I1738"/>
  <c r="K1774"/>
  <c r="I1774"/>
  <c r="J1791"/>
  <c r="I1791"/>
  <c r="J1802"/>
  <c r="I1802"/>
  <c r="K1216"/>
  <c r="K1220"/>
  <c r="K1228"/>
  <c r="K1250"/>
  <c r="K1277"/>
  <c r="K1315"/>
  <c r="L1418"/>
  <c r="L1602"/>
  <c r="I1838"/>
  <c r="L1838" s="1"/>
  <c r="J1854"/>
  <c r="L1854" s="1"/>
  <c r="K1862"/>
  <c r="L1862" s="1"/>
  <c r="I1877"/>
  <c r="I1329"/>
  <c r="L1329" s="1"/>
  <c r="I1333"/>
  <c r="L1333" s="1"/>
  <c r="K1334"/>
  <c r="K1338"/>
  <c r="L1338" s="1"/>
  <c r="J1345"/>
  <c r="K1346"/>
  <c r="K1347"/>
  <c r="J1351"/>
  <c r="I1355"/>
  <c r="J1356"/>
  <c r="I1363"/>
  <c r="L1363" s="1"/>
  <c r="I1366"/>
  <c r="I1367"/>
  <c r="J1379"/>
  <c r="J1383"/>
  <c r="K1384"/>
  <c r="K1385"/>
  <c r="K1406"/>
  <c r="K1407"/>
  <c r="K1429"/>
  <c r="I1434"/>
  <c r="K1443"/>
  <c r="K1458"/>
  <c r="K1470"/>
  <c r="I1480"/>
  <c r="L1480" s="1"/>
  <c r="I1482"/>
  <c r="K1510"/>
  <c r="J1536"/>
  <c r="I1543"/>
  <c r="L1543" s="1"/>
  <c r="I1547"/>
  <c r="L1547" s="1"/>
  <c r="I1618"/>
  <c r="L1618" s="1"/>
  <c r="I1653"/>
  <c r="L1653" s="1"/>
  <c r="I1748"/>
  <c r="I1827"/>
  <c r="K1576"/>
  <c r="I1576"/>
  <c r="K1578"/>
  <c r="I1578"/>
  <c r="K1580"/>
  <c r="I1580"/>
  <c r="K1588"/>
  <c r="J1588"/>
  <c r="J1621"/>
  <c r="I1621"/>
  <c r="J1627"/>
  <c r="I1627"/>
  <c r="K1649"/>
  <c r="J1649"/>
  <c r="K1659"/>
  <c r="J1659"/>
  <c r="K1679"/>
  <c r="I1679"/>
  <c r="K1691"/>
  <c r="I1691"/>
  <c r="K1693"/>
  <c r="I1693"/>
  <c r="J1695"/>
  <c r="I1695"/>
  <c r="J1703"/>
  <c r="I1703"/>
  <c r="J1725"/>
  <c r="I1725"/>
  <c r="J1727"/>
  <c r="I1727"/>
  <c r="K1739"/>
  <c r="I1739"/>
  <c r="K1749"/>
  <c r="I1749"/>
  <c r="K1788"/>
  <c r="I1788"/>
  <c r="K1792"/>
  <c r="I1792"/>
  <c r="J1828"/>
  <c r="I1828"/>
  <c r="I1533"/>
  <c r="J1534"/>
  <c r="L1534" s="1"/>
  <c r="I1545"/>
  <c r="L1545" s="1"/>
  <c r="I1561"/>
  <c r="L1561" s="1"/>
  <c r="K1566"/>
  <c r="L1566" s="1"/>
  <c r="I1597"/>
  <c r="L1597" s="1"/>
  <c r="I1617"/>
  <c r="L1617" s="1"/>
  <c r="I1619"/>
  <c r="L1619" s="1"/>
  <c r="I1654"/>
  <c r="L1654" s="1"/>
  <c r="I1670"/>
  <c r="L1670" s="1"/>
  <c r="I1689"/>
  <c r="L1689" s="1"/>
  <c r="L1705"/>
  <c r="L1830"/>
  <c r="K1574"/>
  <c r="J1574"/>
  <c r="J1589"/>
  <c r="I1589"/>
  <c r="J1613"/>
  <c r="I1613"/>
  <c r="K1644"/>
  <c r="I1644"/>
  <c r="K1646"/>
  <c r="I1646"/>
  <c r="J1650"/>
  <c r="I1650"/>
  <c r="K1660"/>
  <c r="I1660"/>
  <c r="K1662"/>
  <c r="I1662"/>
  <c r="K1676"/>
  <c r="J1676"/>
  <c r="K1723"/>
  <c r="J1723"/>
  <c r="K1737"/>
  <c r="J1737"/>
  <c r="K1741"/>
  <c r="J1741"/>
  <c r="K1756"/>
  <c r="J1756"/>
  <c r="K1785"/>
  <c r="J1785"/>
  <c r="K1790"/>
  <c r="J1790"/>
  <c r="J1799"/>
  <c r="I1799"/>
  <c r="K1801"/>
  <c r="I1801"/>
  <c r="J1841"/>
  <c r="I1844"/>
  <c r="L1844" s="1"/>
  <c r="J1853"/>
  <c r="I1857"/>
  <c r="L1857" s="1"/>
  <c r="I1859"/>
  <c r="L1859" s="1"/>
  <c r="K1861"/>
  <c r="L1861" s="1"/>
  <c r="K1863"/>
  <c r="L1863" s="1"/>
  <c r="J1866"/>
  <c r="I1870"/>
  <c r="L1870" s="1"/>
  <c r="K1868"/>
  <c r="L1868" s="1"/>
  <c r="J5639"/>
  <c r="K5639"/>
  <c r="I5639"/>
  <c r="K5890"/>
  <c r="J5890"/>
  <c r="J6895"/>
  <c r="K6895"/>
  <c r="J6911"/>
  <c r="K6911"/>
  <c r="K6946"/>
  <c r="J6946"/>
  <c r="K7253"/>
  <c r="J7253"/>
  <c r="I7253"/>
  <c r="K7485"/>
  <c r="J7485"/>
  <c r="I7485"/>
  <c r="J7492"/>
  <c r="I7492"/>
  <c r="K2125"/>
  <c r="J2125"/>
  <c r="I2125"/>
  <c r="J5437"/>
  <c r="I5437"/>
  <c r="J5527"/>
  <c r="K5527"/>
  <c r="I5527"/>
  <c r="J5607"/>
  <c r="K5607"/>
  <c r="I5607"/>
  <c r="I5974"/>
  <c r="K5974"/>
  <c r="J5974"/>
  <c r="I6283"/>
  <c r="K6283"/>
  <c r="J6283"/>
  <c r="J6495"/>
  <c r="I6495"/>
  <c r="K6926"/>
  <c r="J6926"/>
  <c r="K6945"/>
  <c r="J6945"/>
  <c r="I6945"/>
  <c r="I6952"/>
  <c r="K6952"/>
  <c r="K2172"/>
  <c r="I2172"/>
  <c r="J5261"/>
  <c r="I5261"/>
  <c r="K5357"/>
  <c r="J5357"/>
  <c r="I5357"/>
  <c r="K6018"/>
  <c r="J6018"/>
  <c r="I6018"/>
  <c r="K6496"/>
  <c r="I6496"/>
  <c r="J6542"/>
  <c r="I6542"/>
  <c r="I6585"/>
  <c r="K6585"/>
  <c r="K6595"/>
  <c r="I6595"/>
  <c r="K6614"/>
  <c r="J6614"/>
  <c r="K6830"/>
  <c r="J6830"/>
  <c r="I6830"/>
  <c r="J6848"/>
  <c r="K6848"/>
  <c r="I6940"/>
  <c r="K6940"/>
  <c r="J6940"/>
  <c r="I7016"/>
  <c r="K7016"/>
  <c r="I7036"/>
  <c r="K7036"/>
  <c r="K7261"/>
  <c r="J7261"/>
  <c r="I7261"/>
  <c r="K7309"/>
  <c r="J7309"/>
  <c r="I7309"/>
  <c r="K7489"/>
  <c r="J7489"/>
  <c r="I2192"/>
  <c r="K2192"/>
  <c r="K3191"/>
  <c r="K4213"/>
  <c r="K4217"/>
  <c r="J2258"/>
  <c r="I2304"/>
  <c r="I2311"/>
  <c r="J2330"/>
  <c r="I2360"/>
  <c r="K2362"/>
  <c r="I2367"/>
  <c r="I2376"/>
  <c r="I2383"/>
  <c r="J2386"/>
  <c r="I2432"/>
  <c r="I2439"/>
  <c r="J2458"/>
  <c r="I2488"/>
  <c r="K2490"/>
  <c r="I2495"/>
  <c r="I2508"/>
  <c r="K2510"/>
  <c r="J2550"/>
  <c r="I2563"/>
  <c r="I2588"/>
  <c r="K2593"/>
  <c r="I2609"/>
  <c r="I2611"/>
  <c r="I2619"/>
  <c r="J2639"/>
  <c r="K2641"/>
  <c r="J2663"/>
  <c r="K2666"/>
  <c r="I2689"/>
  <c r="J2703"/>
  <c r="K2730"/>
  <c r="I2737"/>
  <c r="K2742"/>
  <c r="J2791"/>
  <c r="J2831"/>
  <c r="K2833"/>
  <c r="I2843"/>
  <c r="K2859"/>
  <c r="I2876"/>
  <c r="K2886"/>
  <c r="L2886" s="1"/>
  <c r="I2897"/>
  <c r="I2908"/>
  <c r="I2913"/>
  <c r="K2929"/>
  <c r="J2939"/>
  <c r="K2945"/>
  <c r="J2947"/>
  <c r="I2949"/>
  <c r="K2965"/>
  <c r="I3029"/>
  <c r="I3031"/>
  <c r="I3039"/>
  <c r="I3071"/>
  <c r="K3081"/>
  <c r="I3157"/>
  <c r="I3159"/>
  <c r="J3167"/>
  <c r="I3189"/>
  <c r="I3191"/>
  <c r="I3225"/>
  <c r="I3285"/>
  <c r="I3295"/>
  <c r="I3333"/>
  <c r="I3335"/>
  <c r="I3439"/>
  <c r="K3455"/>
  <c r="K3513"/>
  <c r="I3543"/>
  <c r="J3583"/>
  <c r="I3585"/>
  <c r="I3587"/>
  <c r="K3591"/>
  <c r="K3593"/>
  <c r="I3633"/>
  <c r="I3651"/>
  <c r="K3823"/>
  <c r="K3825"/>
  <c r="J3827"/>
  <c r="I3849"/>
  <c r="K3865"/>
  <c r="J3951"/>
  <c r="J3967"/>
  <c r="J3975"/>
  <c r="I3977"/>
  <c r="J4021"/>
  <c r="J4025"/>
  <c r="J4029"/>
  <c r="I4053"/>
  <c r="I4169"/>
  <c r="I4213"/>
  <c r="L4213" s="1"/>
  <c r="I4217"/>
  <c r="L4217" s="1"/>
  <c r="I4221"/>
  <c r="K4241"/>
  <c r="I4277"/>
  <c r="I4281"/>
  <c r="J4313"/>
  <c r="I4321"/>
  <c r="K4325"/>
  <c r="K4393"/>
  <c r="I4465"/>
  <c r="I4495"/>
  <c r="I4567"/>
  <c r="K4629"/>
  <c r="K4631"/>
  <c r="J4633"/>
  <c r="L4633" s="1"/>
  <c r="I4657"/>
  <c r="K4663"/>
  <c r="J4665"/>
  <c r="I4685"/>
  <c r="I4693"/>
  <c r="I4703"/>
  <c r="J4741"/>
  <c r="I4795"/>
  <c r="K4859"/>
  <c r="J4861"/>
  <c r="I4923"/>
  <c r="I4939"/>
  <c r="K5015"/>
  <c r="I5039"/>
  <c r="K5047"/>
  <c r="L5047" s="1"/>
  <c r="I5071"/>
  <c r="I5151"/>
  <c r="I5890"/>
  <c r="J6284"/>
  <c r="I6895"/>
  <c r="I6911"/>
  <c r="I6946"/>
  <c r="K7112"/>
  <c r="J7361"/>
  <c r="K7492"/>
  <c r="J5213"/>
  <c r="I5213"/>
  <c r="J5655"/>
  <c r="K5655"/>
  <c r="I6139"/>
  <c r="K6139"/>
  <c r="J6139"/>
  <c r="J6305"/>
  <c r="K6305"/>
  <c r="J6820"/>
  <c r="K6820"/>
  <c r="K6850"/>
  <c r="J6850"/>
  <c r="K7025"/>
  <c r="J7025"/>
  <c r="I7025"/>
  <c r="I7160"/>
  <c r="K7160"/>
  <c r="K7205"/>
  <c r="J7205"/>
  <c r="J5167"/>
  <c r="I5167"/>
  <c r="J5373"/>
  <c r="I5373"/>
  <c r="J5405"/>
  <c r="I5405"/>
  <c r="K6543"/>
  <c r="J6543"/>
  <c r="I6543"/>
  <c r="K6822"/>
  <c r="J6822"/>
  <c r="K6922"/>
  <c r="J6922"/>
  <c r="I6922"/>
  <c r="K6977"/>
  <c r="J6977"/>
  <c r="J7149"/>
  <c r="I7149"/>
  <c r="K7229"/>
  <c r="J7229"/>
  <c r="J7308"/>
  <c r="I7308"/>
  <c r="J5181"/>
  <c r="I5181"/>
  <c r="J5229"/>
  <c r="I5229"/>
  <c r="J5495"/>
  <c r="K5495"/>
  <c r="I5495"/>
  <c r="J5711"/>
  <c r="K5711"/>
  <c r="J5807"/>
  <c r="K5807"/>
  <c r="I5807"/>
  <c r="J5839"/>
  <c r="K5839"/>
  <c r="I5839"/>
  <c r="I6407"/>
  <c r="K6407"/>
  <c r="J6407"/>
  <c r="I6459"/>
  <c r="K6459"/>
  <c r="J6459"/>
  <c r="I6502"/>
  <c r="K6502"/>
  <c r="J6502"/>
  <c r="I6510"/>
  <c r="K6510"/>
  <c r="I6884"/>
  <c r="K6884"/>
  <c r="J6983"/>
  <c r="K6983"/>
  <c r="I7176"/>
  <c r="K7176"/>
  <c r="I7424"/>
  <c r="K7424"/>
  <c r="J7484"/>
  <c r="I7484"/>
  <c r="K7493"/>
  <c r="J7493"/>
  <c r="I7493"/>
  <c r="K3295"/>
  <c r="K4277"/>
  <c r="K4281"/>
  <c r="K4657"/>
  <c r="I2272"/>
  <c r="J2298"/>
  <c r="L2298" s="1"/>
  <c r="K2330"/>
  <c r="I2344"/>
  <c r="I2400"/>
  <c r="I2456"/>
  <c r="K2458"/>
  <c r="I2463"/>
  <c r="I2472"/>
  <c r="I2479"/>
  <c r="J2482"/>
  <c r="K2550"/>
  <c r="J2588"/>
  <c r="K2609"/>
  <c r="K2611"/>
  <c r="I2652"/>
  <c r="K2657"/>
  <c r="J2714"/>
  <c r="I2755"/>
  <c r="J2758"/>
  <c r="K2769"/>
  <c r="J2779"/>
  <c r="I2849"/>
  <c r="I2885"/>
  <c r="J2908"/>
  <c r="K2913"/>
  <c r="K3029"/>
  <c r="J3031"/>
  <c r="I3047"/>
  <c r="I3055"/>
  <c r="K3157"/>
  <c r="J3159"/>
  <c r="K3189"/>
  <c r="K3225"/>
  <c r="I3311"/>
  <c r="K3333"/>
  <c r="J3335"/>
  <c r="J3407"/>
  <c r="I3423"/>
  <c r="I3429"/>
  <c r="J3439"/>
  <c r="I3519"/>
  <c r="J3527"/>
  <c r="I3529"/>
  <c r="J3535"/>
  <c r="K3543"/>
  <c r="K3583"/>
  <c r="K3585"/>
  <c r="J3587"/>
  <c r="J3631"/>
  <c r="K3975"/>
  <c r="K3977"/>
  <c r="J4053"/>
  <c r="K4169"/>
  <c r="J4221"/>
  <c r="J4321"/>
  <c r="I4357"/>
  <c r="I4381"/>
  <c r="I4463"/>
  <c r="I4493"/>
  <c r="I4501"/>
  <c r="L4501" s="1"/>
  <c r="I4503"/>
  <c r="I4537"/>
  <c r="I4601"/>
  <c r="J4685"/>
  <c r="J4693"/>
  <c r="K4703"/>
  <c r="I4729"/>
  <c r="K4739"/>
  <c r="I4757"/>
  <c r="J4849"/>
  <c r="K5039"/>
  <c r="K5071"/>
  <c r="K5151"/>
  <c r="J6585"/>
  <c r="J7016"/>
  <c r="J7036"/>
  <c r="I1836"/>
  <c r="I1837"/>
  <c r="I1842"/>
  <c r="K1866"/>
  <c r="I1869"/>
  <c r="L1869" s="1"/>
  <c r="I1873"/>
  <c r="L1873" s="1"/>
  <c r="I1878"/>
  <c r="K1897"/>
  <c r="I1907"/>
  <c r="I1917"/>
  <c r="J1924"/>
  <c r="J1925"/>
  <c r="J1931"/>
  <c r="J1932"/>
  <c r="I1937"/>
  <c r="I1946"/>
  <c r="L1946" s="1"/>
  <c r="J1947"/>
  <c r="L1947" s="1"/>
  <c r="I1956"/>
  <c r="L1956" s="1"/>
  <c r="I1958"/>
  <c r="K1960"/>
  <c r="J1967"/>
  <c r="J1971"/>
  <c r="J1972"/>
  <c r="I1974"/>
  <c r="L1974" s="1"/>
  <c r="I1976"/>
  <c r="K1982"/>
  <c r="I2018"/>
  <c r="I2025"/>
  <c r="J2031"/>
  <c r="I2046"/>
  <c r="L2046" s="1"/>
  <c r="J2064"/>
  <c r="J2068"/>
  <c r="J2069"/>
  <c r="K2075"/>
  <c r="J2082"/>
  <c r="J2086"/>
  <c r="J2087"/>
  <c r="J2092"/>
  <c r="I2096"/>
  <c r="J2106"/>
  <c r="J2107"/>
  <c r="I2109"/>
  <c r="L2109" s="1"/>
  <c r="I2123"/>
  <c r="L2123" s="1"/>
  <c r="K1836"/>
  <c r="L1969"/>
  <c r="L2033"/>
  <c r="I5767"/>
  <c r="I5799"/>
  <c r="I5871"/>
  <c r="J5926"/>
  <c r="J6247"/>
  <c r="I6363"/>
  <c r="I6368"/>
  <c r="I6492"/>
  <c r="L6492" s="1"/>
  <c r="I6501"/>
  <c r="I6552"/>
  <c r="I6564"/>
  <c r="I6566"/>
  <c r="I6736"/>
  <c r="J6738"/>
  <c r="I6740"/>
  <c r="K6776"/>
  <c r="I6921"/>
  <c r="I6967"/>
  <c r="J7144"/>
  <c r="I7293"/>
  <c r="J7381"/>
  <c r="J7488"/>
  <c r="K7500"/>
  <c r="J2163"/>
  <c r="L2163" s="1"/>
  <c r="J2165"/>
  <c r="L2165" s="1"/>
  <c r="J2168"/>
  <c r="L2168" s="1"/>
  <c r="I2179"/>
  <c r="J1837"/>
  <c r="I1839"/>
  <c r="L1839" s="1"/>
  <c r="I1841"/>
  <c r="L1895"/>
  <c r="J1907"/>
  <c r="J1917"/>
  <c r="K1924"/>
  <c r="K1931"/>
  <c r="K1967"/>
  <c r="K1971"/>
  <c r="L2004"/>
  <c r="J2025"/>
  <c r="K2031"/>
  <c r="K2064"/>
  <c r="K2068"/>
  <c r="K2082"/>
  <c r="K2086"/>
  <c r="K2092"/>
  <c r="K2106"/>
  <c r="L2122"/>
  <c r="K1835"/>
  <c r="K1843"/>
  <c r="K1879"/>
  <c r="K1905"/>
  <c r="K1953"/>
  <c r="K2019"/>
  <c r="K2071"/>
  <c r="K2091"/>
  <c r="K2101"/>
  <c r="K2105"/>
  <c r="K1834"/>
  <c r="J1835"/>
  <c r="K1842"/>
  <c r="J1843"/>
  <c r="L1843" s="1"/>
  <c r="K1846"/>
  <c r="L1846" s="1"/>
  <c r="J1847"/>
  <c r="L1847" s="1"/>
  <c r="J1848"/>
  <c r="L1848" s="1"/>
  <c r="J1849"/>
  <c r="L1849" s="1"/>
  <c r="K1850"/>
  <c r="L1850" s="1"/>
  <c r="K1851"/>
  <c r="L1851" s="1"/>
  <c r="J1852"/>
  <c r="J1865"/>
  <c r="K1878"/>
  <c r="J1879"/>
  <c r="K1882"/>
  <c r="L1882" s="1"/>
  <c r="K1883"/>
  <c r="L1883" s="1"/>
  <c r="J1884"/>
  <c r="L1884" s="1"/>
  <c r="J1885"/>
  <c r="L1885" s="1"/>
  <c r="J1886"/>
  <c r="L1886" s="1"/>
  <c r="J1887"/>
  <c r="L1887" s="1"/>
  <c r="K1888"/>
  <c r="L1888" s="1"/>
  <c r="K1889"/>
  <c r="L1889" s="1"/>
  <c r="K1890"/>
  <c r="L1890" s="1"/>
  <c r="K1891"/>
  <c r="L1891" s="1"/>
  <c r="K1892"/>
  <c r="L1892" s="1"/>
  <c r="K1893"/>
  <c r="L1893" s="1"/>
  <c r="K1899"/>
  <c r="K1900"/>
  <c r="L1900" s="1"/>
  <c r="K1901"/>
  <c r="L1901" s="1"/>
  <c r="K1902"/>
  <c r="L1902" s="1"/>
  <c r="K1903"/>
  <c r="L1903" s="1"/>
  <c r="K1904"/>
  <c r="L1904" s="1"/>
  <c r="J1905"/>
  <c r="K1918"/>
  <c r="J1919"/>
  <c r="L1919" s="1"/>
  <c r="K1922"/>
  <c r="J1923"/>
  <c r="K1937"/>
  <c r="J1938"/>
  <c r="L1938" s="1"/>
  <c r="K1939"/>
  <c r="L1939" s="1"/>
  <c r="K1948"/>
  <c r="J1949"/>
  <c r="K1952"/>
  <c r="L1952" s="1"/>
  <c r="J1953"/>
  <c r="K1958"/>
  <c r="J1959"/>
  <c r="K1965"/>
  <c r="J1966"/>
  <c r="K1976"/>
  <c r="J1977"/>
  <c r="K1989"/>
  <c r="J1990"/>
  <c r="K1993"/>
  <c r="L1993" s="1"/>
  <c r="K2018"/>
  <c r="J2019"/>
  <c r="K2022"/>
  <c r="L2022" s="1"/>
  <c r="K2037"/>
  <c r="L2037" s="1"/>
  <c r="J2038"/>
  <c r="K2044"/>
  <c r="K2053"/>
  <c r="J2054"/>
  <c r="K2062"/>
  <c r="L2062" s="1"/>
  <c r="J2063"/>
  <c r="K2070"/>
  <c r="J2071"/>
  <c r="L2071" s="1"/>
  <c r="K2080"/>
  <c r="L2080" s="1"/>
  <c r="J2081"/>
  <c r="K2088"/>
  <c r="K2090"/>
  <c r="J2091"/>
  <c r="L2091" s="1"/>
  <c r="K2096"/>
  <c r="J2097"/>
  <c r="J2101"/>
  <c r="K2104"/>
  <c r="L2104" s="1"/>
  <c r="J2105"/>
  <c r="K1852"/>
  <c r="K1865"/>
  <c r="K1923"/>
  <c r="K1949"/>
  <c r="K1959"/>
  <c r="K1966"/>
  <c r="K1977"/>
  <c r="K1990"/>
  <c r="K2038"/>
  <c r="K2054"/>
  <c r="K2063"/>
  <c r="K2081"/>
  <c r="K2097"/>
  <c r="J5277"/>
  <c r="I5277"/>
  <c r="J5583"/>
  <c r="K5583"/>
  <c r="J5631"/>
  <c r="K5631"/>
  <c r="J5687"/>
  <c r="K5687"/>
  <c r="J5743"/>
  <c r="K5743"/>
  <c r="J5783"/>
  <c r="K5783"/>
  <c r="I5783"/>
  <c r="J5791"/>
  <c r="K5791"/>
  <c r="J6273"/>
  <c r="K6273"/>
  <c r="I6273"/>
  <c r="J6299"/>
  <c r="K6299"/>
  <c r="I6299"/>
  <c r="J6337"/>
  <c r="K6337"/>
  <c r="I6337"/>
  <c r="I6346"/>
  <c r="J6346"/>
  <c r="I6569"/>
  <c r="K6569"/>
  <c r="K6575"/>
  <c r="J6575"/>
  <c r="J6646"/>
  <c r="I6646"/>
  <c r="J6748"/>
  <c r="K6748"/>
  <c r="I6748"/>
  <c r="J6796"/>
  <c r="K6796"/>
  <c r="I6796"/>
  <c r="K7026"/>
  <c r="J7026"/>
  <c r="I7026"/>
  <c r="K7053"/>
  <c r="J7053"/>
  <c r="K7085"/>
  <c r="J7085"/>
  <c r="I7085"/>
  <c r="K7221"/>
  <c r="J7221"/>
  <c r="J7237"/>
  <c r="I7237"/>
  <c r="K7292"/>
  <c r="J7292"/>
  <c r="K7320"/>
  <c r="J7320"/>
  <c r="I7320"/>
  <c r="K7365"/>
  <c r="J7365"/>
  <c r="K2131"/>
  <c r="J2131"/>
  <c r="J5309"/>
  <c r="I5309"/>
  <c r="J5511"/>
  <c r="K5511"/>
  <c r="I5894"/>
  <c r="K5894"/>
  <c r="I6054"/>
  <c r="K6054"/>
  <c r="J6054"/>
  <c r="J6257"/>
  <c r="K6257"/>
  <c r="I6257"/>
  <c r="K6332"/>
  <c r="J6332"/>
  <c r="I6332"/>
  <c r="I6390"/>
  <c r="K6390"/>
  <c r="J6390"/>
  <c r="K6506"/>
  <c r="J6506"/>
  <c r="I6506"/>
  <c r="K6578"/>
  <c r="J6578"/>
  <c r="I6578"/>
  <c r="K6890"/>
  <c r="J6890"/>
  <c r="I6890"/>
  <c r="I6936"/>
  <c r="K6936"/>
  <c r="K7058"/>
  <c r="J7058"/>
  <c r="I7064"/>
  <c r="K7064"/>
  <c r="J7064"/>
  <c r="J7165"/>
  <c r="I7165"/>
  <c r="K7280"/>
  <c r="J7280"/>
  <c r="I7280"/>
  <c r="K7421"/>
  <c r="J7421"/>
  <c r="K7448"/>
  <c r="J7448"/>
  <c r="K7505"/>
  <c r="J7505"/>
  <c r="K2206"/>
  <c r="J2206"/>
  <c r="J5245"/>
  <c r="I5245"/>
  <c r="J5341"/>
  <c r="I5341"/>
  <c r="K5389"/>
  <c r="J5389"/>
  <c r="K5421"/>
  <c r="J5421"/>
  <c r="K5453"/>
  <c r="J5453"/>
  <c r="J5847"/>
  <c r="K5847"/>
  <c r="I5847"/>
  <c r="K5938"/>
  <c r="J5938"/>
  <c r="K5970"/>
  <c r="J5970"/>
  <c r="I6171"/>
  <c r="K6171"/>
  <c r="I6235"/>
  <c r="K6235"/>
  <c r="J6235"/>
  <c r="J6263"/>
  <c r="I6263"/>
  <c r="J6341"/>
  <c r="K6341"/>
  <c r="I6475"/>
  <c r="K6475"/>
  <c r="J6475"/>
  <c r="J6485"/>
  <c r="I6485"/>
  <c r="J6548"/>
  <c r="K6548"/>
  <c r="K6794"/>
  <c r="J6794"/>
  <c r="J6800"/>
  <c r="K6800"/>
  <c r="J6824"/>
  <c r="K6824"/>
  <c r="J6864"/>
  <c r="K6864"/>
  <c r="K6910"/>
  <c r="J6910"/>
  <c r="I6968"/>
  <c r="K6968"/>
  <c r="J6968"/>
  <c r="K7005"/>
  <c r="J7005"/>
  <c r="I7005"/>
  <c r="I7072"/>
  <c r="K7072"/>
  <c r="K7245"/>
  <c r="J7245"/>
  <c r="I7245"/>
  <c r="J7336"/>
  <c r="I7336"/>
  <c r="I7360"/>
  <c r="K7360"/>
  <c r="J7360"/>
  <c r="K7408"/>
  <c r="J7408"/>
  <c r="I7408"/>
  <c r="K3087"/>
  <c r="K3303"/>
  <c r="K3391"/>
  <c r="K4037"/>
  <c r="K4057"/>
  <c r="K4117"/>
  <c r="K4121"/>
  <c r="K2258"/>
  <c r="J2274"/>
  <c r="J2279"/>
  <c r="I2288"/>
  <c r="K2290"/>
  <c r="J2306"/>
  <c r="J2311"/>
  <c r="I2320"/>
  <c r="K2322"/>
  <c r="J2338"/>
  <c r="J2343"/>
  <c r="I2352"/>
  <c r="K2354"/>
  <c r="J2370"/>
  <c r="J2375"/>
  <c r="I2384"/>
  <c r="K2386"/>
  <c r="J2402"/>
  <c r="J2407"/>
  <c r="I2416"/>
  <c r="K2418"/>
  <c r="J2434"/>
  <c r="J2439"/>
  <c r="I2448"/>
  <c r="K2450"/>
  <c r="J2466"/>
  <c r="J2471"/>
  <c r="I2480"/>
  <c r="K2482"/>
  <c r="J2498"/>
  <c r="J2503"/>
  <c r="I2516"/>
  <c r="I2523"/>
  <c r="J2531"/>
  <c r="J2534"/>
  <c r="J2555"/>
  <c r="J2558"/>
  <c r="K2566"/>
  <c r="J2586"/>
  <c r="K2602"/>
  <c r="I2623"/>
  <c r="I2625"/>
  <c r="J2630"/>
  <c r="J2650"/>
  <c r="I2673"/>
  <c r="I2675"/>
  <c r="I2683"/>
  <c r="J2687"/>
  <c r="K2694"/>
  <c r="I2709"/>
  <c r="I2716"/>
  <c r="I2721"/>
  <c r="K2737"/>
  <c r="K2739"/>
  <c r="I2747"/>
  <c r="J2751"/>
  <c r="K2758"/>
  <c r="I2773"/>
  <c r="I2780"/>
  <c r="I2785"/>
  <c r="K2791"/>
  <c r="K2801"/>
  <c r="K2803"/>
  <c r="L2803" s="1"/>
  <c r="I2812"/>
  <c r="K2817"/>
  <c r="J2822"/>
  <c r="J2843"/>
  <c r="J2844"/>
  <c r="K2849"/>
  <c r="I2865"/>
  <c r="I2867"/>
  <c r="I2875"/>
  <c r="J2876"/>
  <c r="K2881"/>
  <c r="L2881" s="1"/>
  <c r="K2883"/>
  <c r="K2885"/>
  <c r="J2895"/>
  <c r="K2897"/>
  <c r="K2906"/>
  <c r="J2919"/>
  <c r="K2949"/>
  <c r="J3039"/>
  <c r="K3045"/>
  <c r="J3047"/>
  <c r="I3049"/>
  <c r="J3055"/>
  <c r="K3061"/>
  <c r="J3063"/>
  <c r="I3065"/>
  <c r="J3071"/>
  <c r="I3077"/>
  <c r="I3079"/>
  <c r="I3087"/>
  <c r="I3097"/>
  <c r="K3177"/>
  <c r="K3193"/>
  <c r="L3193" s="1"/>
  <c r="K3205"/>
  <c r="J3207"/>
  <c r="I3209"/>
  <c r="K3285"/>
  <c r="J3287"/>
  <c r="I3301"/>
  <c r="I3303"/>
  <c r="L3303" s="1"/>
  <c r="I3349"/>
  <c r="I3351"/>
  <c r="I3369"/>
  <c r="J3375"/>
  <c r="K3385"/>
  <c r="I3391"/>
  <c r="K3401"/>
  <c r="K3407"/>
  <c r="K3415"/>
  <c r="K3481"/>
  <c r="J3519"/>
  <c r="I3551"/>
  <c r="K3631"/>
  <c r="K3633"/>
  <c r="J3635"/>
  <c r="K3647"/>
  <c r="K3649"/>
  <c r="J3651"/>
  <c r="K3671"/>
  <c r="J3759"/>
  <c r="I3761"/>
  <c r="I3763"/>
  <c r="J3783"/>
  <c r="I3785"/>
  <c r="J3839"/>
  <c r="I3841"/>
  <c r="I3843"/>
  <c r="K3847"/>
  <c r="K3849"/>
  <c r="K3887"/>
  <c r="K3889"/>
  <c r="J3891"/>
  <c r="K3903"/>
  <c r="K3911"/>
  <c r="K3913"/>
  <c r="K3927"/>
  <c r="K3951"/>
  <c r="K3953"/>
  <c r="J3955"/>
  <c r="K3967"/>
  <c r="K3969"/>
  <c r="J3971"/>
  <c r="J3991"/>
  <c r="I3993"/>
  <c r="I4037"/>
  <c r="K4045"/>
  <c r="I4057"/>
  <c r="L4057" s="1"/>
  <c r="I4069"/>
  <c r="I4101"/>
  <c r="I4117"/>
  <c r="I4121"/>
  <c r="I4125"/>
  <c r="I4137"/>
  <c r="K4141"/>
  <c r="J4273"/>
  <c r="J4301"/>
  <c r="J4309"/>
  <c r="J4397"/>
  <c r="K4425"/>
  <c r="K4461"/>
  <c r="K4463"/>
  <c r="J4465"/>
  <c r="K4493"/>
  <c r="K4495"/>
  <c r="J4497"/>
  <c r="I4525"/>
  <c r="I4527"/>
  <c r="I4529"/>
  <c r="K4533"/>
  <c r="K4535"/>
  <c r="J4537"/>
  <c r="I4557"/>
  <c r="I4559"/>
  <c r="I4561"/>
  <c r="K4565"/>
  <c r="K4567"/>
  <c r="J4569"/>
  <c r="I4589"/>
  <c r="I4591"/>
  <c r="I4593"/>
  <c r="K4597"/>
  <c r="K4599"/>
  <c r="J4601"/>
  <c r="K4621"/>
  <c r="K4623"/>
  <c r="J4625"/>
  <c r="K4653"/>
  <c r="K4659"/>
  <c r="I4717"/>
  <c r="K4727"/>
  <c r="J4729"/>
  <c r="J4745"/>
  <c r="I4747"/>
  <c r="I4749"/>
  <c r="J4757"/>
  <c r="I4781"/>
  <c r="J4801"/>
  <c r="K4803"/>
  <c r="J4833"/>
  <c r="I4835"/>
  <c r="I4837"/>
  <c r="J4897"/>
  <c r="I4899"/>
  <c r="I4901"/>
  <c r="J4921"/>
  <c r="K4923"/>
  <c r="J4925"/>
  <c r="J4937"/>
  <c r="K4939"/>
  <c r="J4941"/>
  <c r="L4941" s="1"/>
  <c r="I5159"/>
  <c r="K5167"/>
  <c r="J5197"/>
  <c r="K5277"/>
  <c r="I5583"/>
  <c r="I5631"/>
  <c r="I5687"/>
  <c r="I5743"/>
  <c r="I5791"/>
  <c r="J6569"/>
  <c r="K6646"/>
  <c r="I7053"/>
  <c r="I7221"/>
  <c r="K7237"/>
  <c r="I7292"/>
  <c r="I7365"/>
  <c r="I2131"/>
  <c r="J5615"/>
  <c r="K5615"/>
  <c r="I5615"/>
  <c r="J5663"/>
  <c r="K5663"/>
  <c r="I5663"/>
  <c r="J5735"/>
  <c r="K5735"/>
  <c r="I5735"/>
  <c r="J5815"/>
  <c r="K5815"/>
  <c r="I5815"/>
  <c r="I5958"/>
  <c r="K5958"/>
  <c r="J5958"/>
  <c r="K5986"/>
  <c r="J5986"/>
  <c r="J6419"/>
  <c r="I6419"/>
  <c r="K6550"/>
  <c r="J6550"/>
  <c r="J6756"/>
  <c r="K6756"/>
  <c r="I6756"/>
  <c r="I6802"/>
  <c r="K6802"/>
  <c r="K6866"/>
  <c r="J6866"/>
  <c r="K6894"/>
  <c r="J6894"/>
  <c r="K6905"/>
  <c r="J6905"/>
  <c r="I6920"/>
  <c r="K6920"/>
  <c r="K6961"/>
  <c r="J6961"/>
  <c r="I6961"/>
  <c r="K7133"/>
  <c r="J7133"/>
  <c r="J5543"/>
  <c r="K5543"/>
  <c r="I6006"/>
  <c r="K6006"/>
  <c r="J6006"/>
  <c r="I6038"/>
  <c r="K6038"/>
  <c r="J6311"/>
  <c r="I6311"/>
  <c r="K6380"/>
  <c r="J6380"/>
  <c r="I6598"/>
  <c r="K6598"/>
  <c r="J6804"/>
  <c r="K6804"/>
  <c r="J6860"/>
  <c r="K6860"/>
  <c r="J6883"/>
  <c r="K6883"/>
  <c r="I6904"/>
  <c r="K6904"/>
  <c r="J6904"/>
  <c r="I6984"/>
  <c r="K6984"/>
  <c r="J6984"/>
  <c r="I7052"/>
  <c r="K7052"/>
  <c r="J7052"/>
  <c r="K7101"/>
  <c r="J7101"/>
  <c r="K7181"/>
  <c r="J7181"/>
  <c r="I7181"/>
  <c r="I7192"/>
  <c r="K7192"/>
  <c r="I7208"/>
  <c r="K7208"/>
  <c r="J7208"/>
  <c r="K7337"/>
  <c r="J7337"/>
  <c r="I7337"/>
  <c r="J5503"/>
  <c r="K5503"/>
  <c r="I5503"/>
  <c r="J5535"/>
  <c r="K5535"/>
  <c r="I5535"/>
  <c r="J5879"/>
  <c r="K5879"/>
  <c r="I5879"/>
  <c r="I6075"/>
  <c r="K6075"/>
  <c r="J6307"/>
  <c r="I6307"/>
  <c r="I6458"/>
  <c r="K6458"/>
  <c r="K6476"/>
  <c r="J6476"/>
  <c r="K6610"/>
  <c r="J6610"/>
  <c r="I6610"/>
  <c r="K6750"/>
  <c r="J6750"/>
  <c r="I6750"/>
  <c r="K6758"/>
  <c r="J6758"/>
  <c r="I6758"/>
  <c r="K6806"/>
  <c r="J6806"/>
  <c r="K6906"/>
  <c r="J6906"/>
  <c r="K6925"/>
  <c r="J6925"/>
  <c r="I6956"/>
  <c r="K6956"/>
  <c r="J6956"/>
  <c r="J6995"/>
  <c r="K6995"/>
  <c r="K7006"/>
  <c r="J7006"/>
  <c r="J7011"/>
  <c r="K7011"/>
  <c r="I7011"/>
  <c r="J7015"/>
  <c r="K7015"/>
  <c r="J7043"/>
  <c r="K7043"/>
  <c r="I7043"/>
  <c r="K7054"/>
  <c r="J7054"/>
  <c r="K7057"/>
  <c r="J7057"/>
  <c r="I7057"/>
  <c r="I7096"/>
  <c r="K7096"/>
  <c r="J7096"/>
  <c r="K7364"/>
  <c r="J7364"/>
  <c r="K7385"/>
  <c r="J7385"/>
  <c r="K7409"/>
  <c r="J7409"/>
  <c r="I7516"/>
  <c r="K7516"/>
  <c r="J7516"/>
  <c r="K3079"/>
  <c r="K3351"/>
  <c r="K4749"/>
  <c r="K2274"/>
  <c r="K2306"/>
  <c r="K2338"/>
  <c r="K2370"/>
  <c r="K2402"/>
  <c r="K2434"/>
  <c r="K2466"/>
  <c r="K2498"/>
  <c r="K2526"/>
  <c r="I2593"/>
  <c r="J2623"/>
  <c r="K2630"/>
  <c r="I2657"/>
  <c r="K2673"/>
  <c r="K2675"/>
  <c r="I2693"/>
  <c r="I2703"/>
  <c r="I2705"/>
  <c r="K2709"/>
  <c r="I2715"/>
  <c r="J2716"/>
  <c r="K2721"/>
  <c r="J2727"/>
  <c r="I2736"/>
  <c r="J2742"/>
  <c r="I2757"/>
  <c r="I2767"/>
  <c r="I2769"/>
  <c r="K2773"/>
  <c r="I2779"/>
  <c r="J2780"/>
  <c r="K2785"/>
  <c r="I2800"/>
  <c r="K2822"/>
  <c r="I2831"/>
  <c r="J2855"/>
  <c r="I2859"/>
  <c r="I2864"/>
  <c r="K2865"/>
  <c r="K2867"/>
  <c r="J2875"/>
  <c r="K2919"/>
  <c r="I2929"/>
  <c r="I2931"/>
  <c r="I2939"/>
  <c r="K3049"/>
  <c r="K3065"/>
  <c r="K3077"/>
  <c r="I3081"/>
  <c r="K3097"/>
  <c r="K3209"/>
  <c r="K3301"/>
  <c r="I3305"/>
  <c r="K3349"/>
  <c r="K3369"/>
  <c r="K3375"/>
  <c r="J3551"/>
  <c r="J3607"/>
  <c r="I3609"/>
  <c r="K3759"/>
  <c r="K3761"/>
  <c r="J3763"/>
  <c r="K3783"/>
  <c r="K3785"/>
  <c r="K3839"/>
  <c r="K3841"/>
  <c r="J3843"/>
  <c r="J3863"/>
  <c r="I3865"/>
  <c r="K3991"/>
  <c r="K3993"/>
  <c r="I4065"/>
  <c r="K4069"/>
  <c r="I4097"/>
  <c r="K4101"/>
  <c r="J4125"/>
  <c r="K4137"/>
  <c r="K4273"/>
  <c r="K4301"/>
  <c r="I4393"/>
  <c r="K4397"/>
  <c r="K4525"/>
  <c r="K4527"/>
  <c r="J4529"/>
  <c r="K4557"/>
  <c r="K4559"/>
  <c r="J4561"/>
  <c r="K4589"/>
  <c r="K4591"/>
  <c r="J4593"/>
  <c r="L4593" s="1"/>
  <c r="I4683"/>
  <c r="K4717"/>
  <c r="J4737"/>
  <c r="I4739"/>
  <c r="I4741"/>
  <c r="K4745"/>
  <c r="K4747"/>
  <c r="K4833"/>
  <c r="K4835"/>
  <c r="J4837"/>
  <c r="K4897"/>
  <c r="K4899"/>
  <c r="J4901"/>
  <c r="I5023"/>
  <c r="K5159"/>
  <c r="I6331"/>
  <c r="I6559"/>
  <c r="J7020"/>
  <c r="K7120"/>
  <c r="I7381"/>
  <c r="J7424"/>
  <c r="I2225"/>
  <c r="I2790"/>
  <c r="K2790"/>
  <c r="K2860"/>
  <c r="J2860"/>
  <c r="I2871"/>
  <c r="K2871"/>
  <c r="K2880"/>
  <c r="J2880"/>
  <c r="J2901"/>
  <c r="I2901"/>
  <c r="K2901"/>
  <c r="I2934"/>
  <c r="J2934"/>
  <c r="K2934"/>
  <c r="I3135"/>
  <c r="J3135"/>
  <c r="J3141"/>
  <c r="K3141"/>
  <c r="J3271"/>
  <c r="K3271"/>
  <c r="I3359"/>
  <c r="K3359"/>
  <c r="I3367"/>
  <c r="J3367"/>
  <c r="K3367"/>
  <c r="I3511"/>
  <c r="J3511"/>
  <c r="K3511"/>
  <c r="I3615"/>
  <c r="J3615"/>
  <c r="K3615"/>
  <c r="K3667"/>
  <c r="J3667"/>
  <c r="K3715"/>
  <c r="I3715"/>
  <c r="J3715"/>
  <c r="K3923"/>
  <c r="J3923"/>
  <c r="J3985"/>
  <c r="K3985"/>
  <c r="J4455"/>
  <c r="K4455"/>
  <c r="I4455"/>
  <c r="K4609"/>
  <c r="J4609"/>
  <c r="I4609"/>
  <c r="J4613"/>
  <c r="K4613"/>
  <c r="K4669"/>
  <c r="J4669"/>
  <c r="J4767"/>
  <c r="K4767"/>
  <c r="I4767"/>
  <c r="J4883"/>
  <c r="K4883"/>
  <c r="I4883"/>
  <c r="J5087"/>
  <c r="K5087"/>
  <c r="I5087"/>
  <c r="K5173"/>
  <c r="J5173"/>
  <c r="K5205"/>
  <c r="J5205"/>
  <c r="K5269"/>
  <c r="J5269"/>
  <c r="K5301"/>
  <c r="J5301"/>
  <c r="K5365"/>
  <c r="J5365"/>
  <c r="J5479"/>
  <c r="K5479"/>
  <c r="I5479"/>
  <c r="J5647"/>
  <c r="K5647"/>
  <c r="I5647"/>
  <c r="J6179"/>
  <c r="I6179"/>
  <c r="I6442"/>
  <c r="J6442"/>
  <c r="J6674"/>
  <c r="I6674"/>
  <c r="K6674"/>
  <c r="K6990"/>
  <c r="J6990"/>
  <c r="I6990"/>
  <c r="I7184"/>
  <c r="K7184"/>
  <c r="J7184"/>
  <c r="J7197"/>
  <c r="I7197"/>
  <c r="K7197"/>
  <c r="K7264"/>
  <c r="J7264"/>
  <c r="K7300"/>
  <c r="J7300"/>
  <c r="J2223"/>
  <c r="I2223"/>
  <c r="K2816"/>
  <c r="J2816"/>
  <c r="I2858"/>
  <c r="J2858"/>
  <c r="J2891"/>
  <c r="K2891"/>
  <c r="J2923"/>
  <c r="K2923"/>
  <c r="I3003"/>
  <c r="J3003"/>
  <c r="J3009"/>
  <c r="K3009"/>
  <c r="J3111"/>
  <c r="K3111"/>
  <c r="J3129"/>
  <c r="I3129"/>
  <c r="K3129"/>
  <c r="J3143"/>
  <c r="K3143"/>
  <c r="J3151"/>
  <c r="K3151"/>
  <c r="J3241"/>
  <c r="I3241"/>
  <c r="K3241"/>
  <c r="K3471"/>
  <c r="I3471"/>
  <c r="J3471"/>
  <c r="J3541"/>
  <c r="K3541"/>
  <c r="I3735"/>
  <c r="J3735"/>
  <c r="K3735"/>
  <c r="J3777"/>
  <c r="K3777"/>
  <c r="I3799"/>
  <c r="K3799"/>
  <c r="J3817"/>
  <c r="K3817"/>
  <c r="I4401"/>
  <c r="K4401"/>
  <c r="J4401"/>
  <c r="K4521"/>
  <c r="J4521"/>
  <c r="J4541"/>
  <c r="K4541"/>
  <c r="I4541"/>
  <c r="K4545"/>
  <c r="J4545"/>
  <c r="I4545"/>
  <c r="J4549"/>
  <c r="K4549"/>
  <c r="J4647"/>
  <c r="K4647"/>
  <c r="I4647"/>
  <c r="J4789"/>
  <c r="K4789"/>
  <c r="I4789"/>
  <c r="I4809"/>
  <c r="J4809"/>
  <c r="I4841"/>
  <c r="J4841"/>
  <c r="J5567"/>
  <c r="K5567"/>
  <c r="I5567"/>
  <c r="J5575"/>
  <c r="K5575"/>
  <c r="I5575"/>
  <c r="J6083"/>
  <c r="I6083"/>
  <c r="I6573"/>
  <c r="K6573"/>
  <c r="J6573"/>
  <c r="J6596"/>
  <c r="K6596"/>
  <c r="J6784"/>
  <c r="K6784"/>
  <c r="I6784"/>
  <c r="K6870"/>
  <c r="J6870"/>
  <c r="I6870"/>
  <c r="K2796"/>
  <c r="J2796"/>
  <c r="K2815"/>
  <c r="I2815"/>
  <c r="K2828"/>
  <c r="J2828"/>
  <c r="K2892"/>
  <c r="J2892"/>
  <c r="I2902"/>
  <c r="K2902"/>
  <c r="K2924"/>
  <c r="J2924"/>
  <c r="I2935"/>
  <c r="K2935"/>
  <c r="I2963"/>
  <c r="J2963"/>
  <c r="J2971"/>
  <c r="K2971"/>
  <c r="J2981"/>
  <c r="I2981"/>
  <c r="K2981"/>
  <c r="J3013"/>
  <c r="I3013"/>
  <c r="K3013"/>
  <c r="J3125"/>
  <c r="K3125"/>
  <c r="J3221"/>
  <c r="I3221"/>
  <c r="K3221"/>
  <c r="J3237"/>
  <c r="K3237"/>
  <c r="J3255"/>
  <c r="K3255"/>
  <c r="I3263"/>
  <c r="J3263"/>
  <c r="J3269"/>
  <c r="K3269"/>
  <c r="J3289"/>
  <c r="K3289"/>
  <c r="K3343"/>
  <c r="J3343"/>
  <c r="J3449"/>
  <c r="K3449"/>
  <c r="I3487"/>
  <c r="J3487"/>
  <c r="K3487"/>
  <c r="K3559"/>
  <c r="J3559"/>
  <c r="K3603"/>
  <c r="J3603"/>
  <c r="I3603"/>
  <c r="J3641"/>
  <c r="I3641"/>
  <c r="K3641"/>
  <c r="J3705"/>
  <c r="I3705"/>
  <c r="I3727"/>
  <c r="K3727"/>
  <c r="J3727"/>
  <c r="J3737"/>
  <c r="I3737"/>
  <c r="K3737"/>
  <c r="I3791"/>
  <c r="K3791"/>
  <c r="I3815"/>
  <c r="K3815"/>
  <c r="J3815"/>
  <c r="K3859"/>
  <c r="J3859"/>
  <c r="I3859"/>
  <c r="J3897"/>
  <c r="I3897"/>
  <c r="K3897"/>
  <c r="I3959"/>
  <c r="J3959"/>
  <c r="K3959"/>
  <c r="K4253"/>
  <c r="J4253"/>
  <c r="I4253"/>
  <c r="K4349"/>
  <c r="J4349"/>
  <c r="I4349"/>
  <c r="J4519"/>
  <c r="K4519"/>
  <c r="I4519"/>
  <c r="J4575"/>
  <c r="K4575"/>
  <c r="I4575"/>
  <c r="K4649"/>
  <c r="J4649"/>
  <c r="K4677"/>
  <c r="J4677"/>
  <c r="I4677"/>
  <c r="J4761"/>
  <c r="K4761"/>
  <c r="I4761"/>
  <c r="J4907"/>
  <c r="K4907"/>
  <c r="I4907"/>
  <c r="J5135"/>
  <c r="K5135"/>
  <c r="I5135"/>
  <c r="K5397"/>
  <c r="J5397"/>
  <c r="K5429"/>
  <c r="J5429"/>
  <c r="K5461"/>
  <c r="J5461"/>
  <c r="I5910"/>
  <c r="K5910"/>
  <c r="I6022"/>
  <c r="K6022"/>
  <c r="J6022"/>
  <c r="J6147"/>
  <c r="I6147"/>
  <c r="J6373"/>
  <c r="K6373"/>
  <c r="I6373"/>
  <c r="K6384"/>
  <c r="J6384"/>
  <c r="I6384"/>
  <c r="J6389"/>
  <c r="I6389"/>
  <c r="K6400"/>
  <c r="I6400"/>
  <c r="I6426"/>
  <c r="K6426"/>
  <c r="J6439"/>
  <c r="I6439"/>
  <c r="K6439"/>
  <c r="K6455"/>
  <c r="J6455"/>
  <c r="I6455"/>
  <c r="K6942"/>
  <c r="J6942"/>
  <c r="I6942"/>
  <c r="K7093"/>
  <c r="J7093"/>
  <c r="J7125"/>
  <c r="I7125"/>
  <c r="K7125"/>
  <c r="I7240"/>
  <c r="K7240"/>
  <c r="J7240"/>
  <c r="K7357"/>
  <c r="J7357"/>
  <c r="I7357"/>
  <c r="K7445"/>
  <c r="J7445"/>
  <c r="I7445"/>
  <c r="I7464"/>
  <c r="K7464"/>
  <c r="J7464"/>
  <c r="K2213"/>
  <c r="I2213"/>
  <c r="K2126"/>
  <c r="I2126"/>
  <c r="K2129"/>
  <c r="I2129"/>
  <c r="K2603"/>
  <c r="K2699"/>
  <c r="K2731"/>
  <c r="J2263"/>
  <c r="I2263"/>
  <c r="J2271"/>
  <c r="J2282"/>
  <c r="J2287"/>
  <c r="I2295"/>
  <c r="J2303"/>
  <c r="J2314"/>
  <c r="J2319"/>
  <c r="I2327"/>
  <c r="J2335"/>
  <c r="J2346"/>
  <c r="J2351"/>
  <c r="I2359"/>
  <c r="J2367"/>
  <c r="J2378"/>
  <c r="J2383"/>
  <c r="I2391"/>
  <c r="J2399"/>
  <c r="J2410"/>
  <c r="J2415"/>
  <c r="I2423"/>
  <c r="J2431"/>
  <c r="J2442"/>
  <c r="J2447"/>
  <c r="I2455"/>
  <c r="J2463"/>
  <c r="J2474"/>
  <c r="J2479"/>
  <c r="I2487"/>
  <c r="J2495"/>
  <c r="I2507"/>
  <c r="J2518"/>
  <c r="J2523"/>
  <c r="I2532"/>
  <c r="K2534"/>
  <c r="J2542"/>
  <c r="I2547"/>
  <c r="I2556"/>
  <c r="K2558"/>
  <c r="J2563"/>
  <c r="I2571"/>
  <c r="J2582"/>
  <c r="K2586"/>
  <c r="J2598"/>
  <c r="K2599"/>
  <c r="I2603"/>
  <c r="I2604"/>
  <c r="J2608"/>
  <c r="J2615"/>
  <c r="J2619"/>
  <c r="J2620"/>
  <c r="I2624"/>
  <c r="K2625"/>
  <c r="K2627"/>
  <c r="K2629"/>
  <c r="I2635"/>
  <c r="I2636"/>
  <c r="J2646"/>
  <c r="K2650"/>
  <c r="J2662"/>
  <c r="K2663"/>
  <c r="I2667"/>
  <c r="I2668"/>
  <c r="J2672"/>
  <c r="J2679"/>
  <c r="J2683"/>
  <c r="J2684"/>
  <c r="I2688"/>
  <c r="K2689"/>
  <c r="K2691"/>
  <c r="K2693"/>
  <c r="I2699"/>
  <c r="I2700"/>
  <c r="J2710"/>
  <c r="K2714"/>
  <c r="J2726"/>
  <c r="K2727"/>
  <c r="L2727" s="1"/>
  <c r="I2731"/>
  <c r="I2732"/>
  <c r="J2736"/>
  <c r="J2743"/>
  <c r="J2747"/>
  <c r="J2748"/>
  <c r="I2752"/>
  <c r="K2753"/>
  <c r="K2755"/>
  <c r="K2757"/>
  <c r="I2763"/>
  <c r="I2764"/>
  <c r="J2774"/>
  <c r="K2778"/>
  <c r="J2790"/>
  <c r="J2800"/>
  <c r="I2811"/>
  <c r="J2812"/>
  <c r="J2842"/>
  <c r="I2860"/>
  <c r="J2871"/>
  <c r="I2880"/>
  <c r="K3135"/>
  <c r="I3141"/>
  <c r="I3271"/>
  <c r="J3359"/>
  <c r="I3667"/>
  <c r="I3923"/>
  <c r="I3985"/>
  <c r="I4613"/>
  <c r="I4669"/>
  <c r="I5173"/>
  <c r="I5205"/>
  <c r="I5269"/>
  <c r="I5301"/>
  <c r="I5365"/>
  <c r="K6179"/>
  <c r="I7264"/>
  <c r="J7297"/>
  <c r="I7300"/>
  <c r="I2246"/>
  <c r="L2246" s="1"/>
  <c r="K2256"/>
  <c r="L2256" s="1"/>
  <c r="I2794"/>
  <c r="J2794"/>
  <c r="I2806"/>
  <c r="J2806"/>
  <c r="J2837"/>
  <c r="I2837"/>
  <c r="J2993"/>
  <c r="K2993"/>
  <c r="J3093"/>
  <c r="I3093"/>
  <c r="K3093"/>
  <c r="J3109"/>
  <c r="K3109"/>
  <c r="J3127"/>
  <c r="K3127"/>
  <c r="J3161"/>
  <c r="K3161"/>
  <c r="J3239"/>
  <c r="K3239"/>
  <c r="J3247"/>
  <c r="K3247"/>
  <c r="J3257"/>
  <c r="I3257"/>
  <c r="K3257"/>
  <c r="J3279"/>
  <c r="K3279"/>
  <c r="J3381"/>
  <c r="I3381"/>
  <c r="K3381"/>
  <c r="I3399"/>
  <c r="J3399"/>
  <c r="K3399"/>
  <c r="J3461"/>
  <c r="K3461"/>
  <c r="I3503"/>
  <c r="K3503"/>
  <c r="J3561"/>
  <c r="K3561"/>
  <c r="I3711"/>
  <c r="J3711"/>
  <c r="K3711"/>
  <c r="J3753"/>
  <c r="K3753"/>
  <c r="I3753"/>
  <c r="I3775"/>
  <c r="K3775"/>
  <c r="K3811"/>
  <c r="I3811"/>
  <c r="I3871"/>
  <c r="J3871"/>
  <c r="K3871"/>
  <c r="K4093"/>
  <c r="J4093"/>
  <c r="I4093"/>
  <c r="I4173"/>
  <c r="K4173"/>
  <c r="J4173"/>
  <c r="J4197"/>
  <c r="K4197"/>
  <c r="I4197"/>
  <c r="J4265"/>
  <c r="K4265"/>
  <c r="I4265"/>
  <c r="J4511"/>
  <c r="K4511"/>
  <c r="I4511"/>
  <c r="K4585"/>
  <c r="J4585"/>
  <c r="J4605"/>
  <c r="K4605"/>
  <c r="I4605"/>
  <c r="K4813"/>
  <c r="J4813"/>
  <c r="I4813"/>
  <c r="J4967"/>
  <c r="K4967"/>
  <c r="I4967"/>
  <c r="K5237"/>
  <c r="J5237"/>
  <c r="K5333"/>
  <c r="J5333"/>
  <c r="J5623"/>
  <c r="K5623"/>
  <c r="J5751"/>
  <c r="K5751"/>
  <c r="I5751"/>
  <c r="J6465"/>
  <c r="K6465"/>
  <c r="I6465"/>
  <c r="I2854"/>
  <c r="K2854"/>
  <c r="I2870"/>
  <c r="J2870"/>
  <c r="K2870"/>
  <c r="K2879"/>
  <c r="I2879"/>
  <c r="J2879"/>
  <c r="J2961"/>
  <c r="I2961"/>
  <c r="K2961"/>
  <c r="J2977"/>
  <c r="K2977"/>
  <c r="J2995"/>
  <c r="K2995"/>
  <c r="J3033"/>
  <c r="K3033"/>
  <c r="J3119"/>
  <c r="K3119"/>
  <c r="I3223"/>
  <c r="J3223"/>
  <c r="J3231"/>
  <c r="K3231"/>
  <c r="J3273"/>
  <c r="I3273"/>
  <c r="K3273"/>
  <c r="J3445"/>
  <c r="K3445"/>
  <c r="K3463"/>
  <c r="J3463"/>
  <c r="I3703"/>
  <c r="J3703"/>
  <c r="K3703"/>
  <c r="J3729"/>
  <c r="K3729"/>
  <c r="J3961"/>
  <c r="I3961"/>
  <c r="J4793"/>
  <c r="I4793"/>
  <c r="J4827"/>
  <c r="K4827"/>
  <c r="I4827"/>
  <c r="K4909"/>
  <c r="J4909"/>
  <c r="J4983"/>
  <c r="K4983"/>
  <c r="I4983"/>
  <c r="J5103"/>
  <c r="K5103"/>
  <c r="I5103"/>
  <c r="J5775"/>
  <c r="K5775"/>
  <c r="I5775"/>
  <c r="J6211"/>
  <c r="I6211"/>
  <c r="I6509"/>
  <c r="J6509"/>
  <c r="K6993"/>
  <c r="J6993"/>
  <c r="I6993"/>
  <c r="I7000"/>
  <c r="K7000"/>
  <c r="J7000"/>
  <c r="K7009"/>
  <c r="J7009"/>
  <c r="I7009"/>
  <c r="I7032"/>
  <c r="K7032"/>
  <c r="J7032"/>
  <c r="K7069"/>
  <c r="J7069"/>
  <c r="I7069"/>
  <c r="I7200"/>
  <c r="K7200"/>
  <c r="J7200"/>
  <c r="K7384"/>
  <c r="J7384"/>
  <c r="I7384"/>
  <c r="I2807"/>
  <c r="K2807"/>
  <c r="I2838"/>
  <c r="K2838"/>
  <c r="I2918"/>
  <c r="K2918"/>
  <c r="I2922"/>
  <c r="J2922"/>
  <c r="K2922"/>
  <c r="J2979"/>
  <c r="K2979"/>
  <c r="J2987"/>
  <c r="K2987"/>
  <c r="J2997"/>
  <c r="I2997"/>
  <c r="K2997"/>
  <c r="J3011"/>
  <c r="K3011"/>
  <c r="J3023"/>
  <c r="K3023"/>
  <c r="I3095"/>
  <c r="J3095"/>
  <c r="J3103"/>
  <c r="K3103"/>
  <c r="J3113"/>
  <c r="I3113"/>
  <c r="K3113"/>
  <c r="J3145"/>
  <c r="I3145"/>
  <c r="K3145"/>
  <c r="J3253"/>
  <c r="K3253"/>
  <c r="J3327"/>
  <c r="I3327"/>
  <c r="K3327"/>
  <c r="I3383"/>
  <c r="K3383"/>
  <c r="K3447"/>
  <c r="J3447"/>
  <c r="J3465"/>
  <c r="K3465"/>
  <c r="J3557"/>
  <c r="K3557"/>
  <c r="J3617"/>
  <c r="I3617"/>
  <c r="I3623"/>
  <c r="K3623"/>
  <c r="J3665"/>
  <c r="K3665"/>
  <c r="I3665"/>
  <c r="I3679"/>
  <c r="J3679"/>
  <c r="J3713"/>
  <c r="I3713"/>
  <c r="K3713"/>
  <c r="K3747"/>
  <c r="I3747"/>
  <c r="J3747"/>
  <c r="I3767"/>
  <c r="J3767"/>
  <c r="K3779"/>
  <c r="J3779"/>
  <c r="J3801"/>
  <c r="K3801"/>
  <c r="J3809"/>
  <c r="I3809"/>
  <c r="K3809"/>
  <c r="J3873"/>
  <c r="I3873"/>
  <c r="I3879"/>
  <c r="K3879"/>
  <c r="J3921"/>
  <c r="K3921"/>
  <c r="I3921"/>
  <c r="I3935"/>
  <c r="J3935"/>
  <c r="I3983"/>
  <c r="K3983"/>
  <c r="J3983"/>
  <c r="I4145"/>
  <c r="K4145"/>
  <c r="J4145"/>
  <c r="I4429"/>
  <c r="K4429"/>
  <c r="J4429"/>
  <c r="K4457"/>
  <c r="J4457"/>
  <c r="J4477"/>
  <c r="K4477"/>
  <c r="I4477"/>
  <c r="K4481"/>
  <c r="J4481"/>
  <c r="I4481"/>
  <c r="J4485"/>
  <c r="K4485"/>
  <c r="J4583"/>
  <c r="K4583"/>
  <c r="I4583"/>
  <c r="J4639"/>
  <c r="K4639"/>
  <c r="I4639"/>
  <c r="J4667"/>
  <c r="K4667"/>
  <c r="I4667"/>
  <c r="K4733"/>
  <c r="J4733"/>
  <c r="I4733"/>
  <c r="J4867"/>
  <c r="K4867"/>
  <c r="I4867"/>
  <c r="K4885"/>
  <c r="J4885"/>
  <c r="J4893"/>
  <c r="I4893"/>
  <c r="K4893"/>
  <c r="I4929"/>
  <c r="K4929"/>
  <c r="J4929"/>
  <c r="J4933"/>
  <c r="I4933"/>
  <c r="K4933"/>
  <c r="J4999"/>
  <c r="K4999"/>
  <c r="I4999"/>
  <c r="J5079"/>
  <c r="K5079"/>
  <c r="I5079"/>
  <c r="J5119"/>
  <c r="K5119"/>
  <c r="I5119"/>
  <c r="J5551"/>
  <c r="K5551"/>
  <c r="J5591"/>
  <c r="K5591"/>
  <c r="I5591"/>
  <c r="J5599"/>
  <c r="K5599"/>
  <c r="I5599"/>
  <c r="J5823"/>
  <c r="K5823"/>
  <c r="I5823"/>
  <c r="J5831"/>
  <c r="K5831"/>
  <c r="J5855"/>
  <c r="K5855"/>
  <c r="I5855"/>
  <c r="J5863"/>
  <c r="K5863"/>
  <c r="I5942"/>
  <c r="K5942"/>
  <c r="J5942"/>
  <c r="J6115"/>
  <c r="I6115"/>
  <c r="J6293"/>
  <c r="I6293"/>
  <c r="I6330"/>
  <c r="K6330"/>
  <c r="J6330"/>
  <c r="I6374"/>
  <c r="K6374"/>
  <c r="J6374"/>
  <c r="I6423"/>
  <c r="K6423"/>
  <c r="J6423"/>
  <c r="I6888"/>
  <c r="K6888"/>
  <c r="J6888"/>
  <c r="J7021"/>
  <c r="I7021"/>
  <c r="J7031"/>
  <c r="K7031"/>
  <c r="I7031"/>
  <c r="I7048"/>
  <c r="K7048"/>
  <c r="J7048"/>
  <c r="K7465"/>
  <c r="J7465"/>
  <c r="K2635"/>
  <c r="K2667"/>
  <c r="K2763"/>
  <c r="K2282"/>
  <c r="L2282" s="1"/>
  <c r="J2295"/>
  <c r="K2314"/>
  <c r="J2327"/>
  <c r="K2346"/>
  <c r="L2346" s="1"/>
  <c r="J2359"/>
  <c r="K2378"/>
  <c r="J2391"/>
  <c r="K2410"/>
  <c r="L2410" s="1"/>
  <c r="J2423"/>
  <c r="K2442"/>
  <c r="J2455"/>
  <c r="K2474"/>
  <c r="J2487"/>
  <c r="J2507"/>
  <c r="K2518"/>
  <c r="J2526"/>
  <c r="I2540"/>
  <c r="K2542"/>
  <c r="J2547"/>
  <c r="I2555"/>
  <c r="J2566"/>
  <c r="J2571"/>
  <c r="K2582"/>
  <c r="K2598"/>
  <c r="J2604"/>
  <c r="J2614"/>
  <c r="K2615"/>
  <c r="J2624"/>
  <c r="J2636"/>
  <c r="K2646"/>
  <c r="K2662"/>
  <c r="J2666"/>
  <c r="J2668"/>
  <c r="J2678"/>
  <c r="K2679"/>
  <c r="J2688"/>
  <c r="J2700"/>
  <c r="K2710"/>
  <c r="K2726"/>
  <c r="J2730"/>
  <c r="J2732"/>
  <c r="K2743"/>
  <c r="J2752"/>
  <c r="J2764"/>
  <c r="K2774"/>
  <c r="I2796"/>
  <c r="J2811"/>
  <c r="J2815"/>
  <c r="I2817"/>
  <c r="I2819"/>
  <c r="I2821"/>
  <c r="I2828"/>
  <c r="K2842"/>
  <c r="I3125"/>
  <c r="I3237"/>
  <c r="I3255"/>
  <c r="K3263"/>
  <c r="I3269"/>
  <c r="I3289"/>
  <c r="I3343"/>
  <c r="I3449"/>
  <c r="I3559"/>
  <c r="I4649"/>
  <c r="J4857"/>
  <c r="J5910"/>
  <c r="K6147"/>
  <c r="J3321"/>
  <c r="K3321"/>
  <c r="J3337"/>
  <c r="K3337"/>
  <c r="J3413"/>
  <c r="K3413"/>
  <c r="J3433"/>
  <c r="K3433"/>
  <c r="J3493"/>
  <c r="I3493"/>
  <c r="J3525"/>
  <c r="I3525"/>
  <c r="J3545"/>
  <c r="I3545"/>
  <c r="I3575"/>
  <c r="J3575"/>
  <c r="I3599"/>
  <c r="K3599"/>
  <c r="K3619"/>
  <c r="I3619"/>
  <c r="J3625"/>
  <c r="K3625"/>
  <c r="J3681"/>
  <c r="I3681"/>
  <c r="I3687"/>
  <c r="K3687"/>
  <c r="K3731"/>
  <c r="J3731"/>
  <c r="I3743"/>
  <c r="J3743"/>
  <c r="J3769"/>
  <c r="I3769"/>
  <c r="J3793"/>
  <c r="K3793"/>
  <c r="I3831"/>
  <c r="J3831"/>
  <c r="I3855"/>
  <c r="K3855"/>
  <c r="K3875"/>
  <c r="I3875"/>
  <c r="J3881"/>
  <c r="K3881"/>
  <c r="J3937"/>
  <c r="I3937"/>
  <c r="I3943"/>
  <c r="K3943"/>
  <c r="K3987"/>
  <c r="J3987"/>
  <c r="K4089"/>
  <c r="J4089"/>
  <c r="K4153"/>
  <c r="J4153"/>
  <c r="K4185"/>
  <c r="J4185"/>
  <c r="J4229"/>
  <c r="K4229"/>
  <c r="K4249"/>
  <c r="J4249"/>
  <c r="K4345"/>
  <c r="J4345"/>
  <c r="K4409"/>
  <c r="J4409"/>
  <c r="K4441"/>
  <c r="J4441"/>
  <c r="J4487"/>
  <c r="K4487"/>
  <c r="J4551"/>
  <c r="K4551"/>
  <c r="J4615"/>
  <c r="K4615"/>
  <c r="I4673"/>
  <c r="K4673"/>
  <c r="J4687"/>
  <c r="K4687"/>
  <c r="J4817"/>
  <c r="K4817"/>
  <c r="J4829"/>
  <c r="I4829"/>
  <c r="J4843"/>
  <c r="K4843"/>
  <c r="I4865"/>
  <c r="K4865"/>
  <c r="J4865"/>
  <c r="J4869"/>
  <c r="I4869"/>
  <c r="J4891"/>
  <c r="K4891"/>
  <c r="I4891"/>
  <c r="I4905"/>
  <c r="J4905"/>
  <c r="J4931"/>
  <c r="K4931"/>
  <c r="I4931"/>
  <c r="J4951"/>
  <c r="K4951"/>
  <c r="J5471"/>
  <c r="K5471"/>
  <c r="I5471"/>
  <c r="J5559"/>
  <c r="K5559"/>
  <c r="I5559"/>
  <c r="J5906"/>
  <c r="I5906"/>
  <c r="K5922"/>
  <c r="J5922"/>
  <c r="K6002"/>
  <c r="J6002"/>
  <c r="I6266"/>
  <c r="J6266"/>
  <c r="K6266"/>
  <c r="I6314"/>
  <c r="J6314"/>
  <c r="J6321"/>
  <c r="K6321"/>
  <c r="I6321"/>
  <c r="J6357"/>
  <c r="I6357"/>
  <c r="K6399"/>
  <c r="J6399"/>
  <c r="I6399"/>
  <c r="K6415"/>
  <c r="J6415"/>
  <c r="I6415"/>
  <c r="J6469"/>
  <c r="K6469"/>
  <c r="K6491"/>
  <c r="J6491"/>
  <c r="I6586"/>
  <c r="K6586"/>
  <c r="J6586"/>
  <c r="K6590"/>
  <c r="J6590"/>
  <c r="J6654"/>
  <c r="I6654"/>
  <c r="K6654"/>
  <c r="J6760"/>
  <c r="K6760"/>
  <c r="J6766"/>
  <c r="I6766"/>
  <c r="J6812"/>
  <c r="K6812"/>
  <c r="K6842"/>
  <c r="J6842"/>
  <c r="I6842"/>
  <c r="J6868"/>
  <c r="K6868"/>
  <c r="I6868"/>
  <c r="I6900"/>
  <c r="K6900"/>
  <c r="I6916"/>
  <c r="K6916"/>
  <c r="J6931"/>
  <c r="K6931"/>
  <c r="I6972"/>
  <c r="K6972"/>
  <c r="J6972"/>
  <c r="J6979"/>
  <c r="K6979"/>
  <c r="I6979"/>
  <c r="K7041"/>
  <c r="J7041"/>
  <c r="J7047"/>
  <c r="K7047"/>
  <c r="I7047"/>
  <c r="J7063"/>
  <c r="K7063"/>
  <c r="I7063"/>
  <c r="I7128"/>
  <c r="K7128"/>
  <c r="J7128"/>
  <c r="J7428"/>
  <c r="I7428"/>
  <c r="K7428"/>
  <c r="I7504"/>
  <c r="K7504"/>
  <c r="J7504"/>
  <c r="K2156"/>
  <c r="J2156"/>
  <c r="I2156"/>
  <c r="J3647"/>
  <c r="J3671"/>
  <c r="I3673"/>
  <c r="J3903"/>
  <c r="I3905"/>
  <c r="I3907"/>
  <c r="L3907" s="1"/>
  <c r="J3927"/>
  <c r="I3929"/>
  <c r="J3365"/>
  <c r="I3365"/>
  <c r="J3397"/>
  <c r="I3397"/>
  <c r="J3417"/>
  <c r="I3417"/>
  <c r="J3509"/>
  <c r="I3509"/>
  <c r="J3577"/>
  <c r="I3577"/>
  <c r="J3601"/>
  <c r="K3601"/>
  <c r="I3639"/>
  <c r="J3639"/>
  <c r="I3663"/>
  <c r="K3663"/>
  <c r="K3683"/>
  <c r="I3683"/>
  <c r="J3689"/>
  <c r="K3689"/>
  <c r="J3745"/>
  <c r="I3745"/>
  <c r="I3751"/>
  <c r="K3751"/>
  <c r="K3795"/>
  <c r="J3795"/>
  <c r="I3807"/>
  <c r="J3807"/>
  <c r="J3833"/>
  <c r="I3833"/>
  <c r="J3857"/>
  <c r="K3857"/>
  <c r="I3895"/>
  <c r="J3895"/>
  <c r="I3919"/>
  <c r="K3919"/>
  <c r="K3939"/>
  <c r="I3939"/>
  <c r="J3945"/>
  <c r="K3945"/>
  <c r="K4009"/>
  <c r="J4009"/>
  <c r="I4041"/>
  <c r="K4041"/>
  <c r="J4041"/>
  <c r="K4085"/>
  <c r="J4085"/>
  <c r="I4113"/>
  <c r="K4113"/>
  <c r="K4149"/>
  <c r="J4149"/>
  <c r="J4181"/>
  <c r="I4181"/>
  <c r="K4193"/>
  <c r="J4193"/>
  <c r="I4193"/>
  <c r="K4225"/>
  <c r="J4225"/>
  <c r="I4225"/>
  <c r="K4245"/>
  <c r="J4245"/>
  <c r="I4269"/>
  <c r="K4269"/>
  <c r="J4297"/>
  <c r="K4297"/>
  <c r="I4297"/>
  <c r="K4341"/>
  <c r="J4341"/>
  <c r="I4369"/>
  <c r="K4369"/>
  <c r="K4405"/>
  <c r="J4405"/>
  <c r="J4437"/>
  <c r="I4437"/>
  <c r="K4449"/>
  <c r="J4449"/>
  <c r="I4449"/>
  <c r="J4453"/>
  <c r="K4453"/>
  <c r="J4479"/>
  <c r="K4479"/>
  <c r="I4479"/>
  <c r="K4489"/>
  <c r="J4489"/>
  <c r="J4509"/>
  <c r="K4509"/>
  <c r="I4509"/>
  <c r="K4513"/>
  <c r="J4513"/>
  <c r="I4513"/>
  <c r="J4517"/>
  <c r="K4517"/>
  <c r="J4543"/>
  <c r="K4543"/>
  <c r="I4543"/>
  <c r="K4553"/>
  <c r="J4553"/>
  <c r="J4573"/>
  <c r="K4573"/>
  <c r="I4573"/>
  <c r="K4577"/>
  <c r="J4577"/>
  <c r="I4577"/>
  <c r="J4581"/>
  <c r="K4581"/>
  <c r="J4607"/>
  <c r="K4607"/>
  <c r="I4607"/>
  <c r="K4617"/>
  <c r="J4617"/>
  <c r="J4637"/>
  <c r="K4637"/>
  <c r="I4637"/>
  <c r="K4641"/>
  <c r="J4641"/>
  <c r="I4641"/>
  <c r="I4645"/>
  <c r="K4645"/>
  <c r="J4675"/>
  <c r="K4675"/>
  <c r="J4721"/>
  <c r="I4721"/>
  <c r="J4731"/>
  <c r="K4731"/>
  <c r="J4785"/>
  <c r="I4785"/>
  <c r="J4791"/>
  <c r="K4791"/>
  <c r="I4791"/>
  <c r="K4797"/>
  <c r="I4797"/>
  <c r="J4811"/>
  <c r="K4811"/>
  <c r="K4821"/>
  <c r="J4821"/>
  <c r="K4845"/>
  <c r="J4845"/>
  <c r="I4881"/>
  <c r="K4881"/>
  <c r="J4959"/>
  <c r="K4959"/>
  <c r="I4959"/>
  <c r="J4975"/>
  <c r="K4975"/>
  <c r="I4975"/>
  <c r="J4991"/>
  <c r="K4991"/>
  <c r="I4991"/>
  <c r="J5007"/>
  <c r="K5007"/>
  <c r="I5007"/>
  <c r="J5095"/>
  <c r="K5095"/>
  <c r="I5095"/>
  <c r="J5111"/>
  <c r="K5111"/>
  <c r="I5111"/>
  <c r="J5127"/>
  <c r="K5127"/>
  <c r="I5127"/>
  <c r="K5189"/>
  <c r="J5189"/>
  <c r="K5221"/>
  <c r="J5221"/>
  <c r="K5253"/>
  <c r="J5253"/>
  <c r="K5285"/>
  <c r="J5285"/>
  <c r="K5317"/>
  <c r="J5317"/>
  <c r="K5349"/>
  <c r="J5349"/>
  <c r="K5381"/>
  <c r="J5381"/>
  <c r="K5413"/>
  <c r="J5413"/>
  <c r="K5445"/>
  <c r="J5445"/>
  <c r="J5671"/>
  <c r="K5671"/>
  <c r="I5671"/>
  <c r="J5679"/>
  <c r="K5679"/>
  <c r="J5695"/>
  <c r="K5695"/>
  <c r="I5695"/>
  <c r="J5703"/>
  <c r="K5703"/>
  <c r="J5719"/>
  <c r="K5719"/>
  <c r="I5719"/>
  <c r="J5727"/>
  <c r="K5727"/>
  <c r="K5954"/>
  <c r="J5954"/>
  <c r="I5990"/>
  <c r="K5990"/>
  <c r="J5990"/>
  <c r="K6034"/>
  <c r="J6034"/>
  <c r="I6071"/>
  <c r="K6071"/>
  <c r="J6079"/>
  <c r="I6079"/>
  <c r="I6103"/>
  <c r="K6103"/>
  <c r="J6111"/>
  <c r="I6111"/>
  <c r="I6135"/>
  <c r="K6135"/>
  <c r="J6143"/>
  <c r="I6143"/>
  <c r="I6167"/>
  <c r="K6167"/>
  <c r="J6175"/>
  <c r="I6175"/>
  <c r="I6199"/>
  <c r="K6199"/>
  <c r="J6207"/>
  <c r="I6207"/>
  <c r="I6231"/>
  <c r="K6231"/>
  <c r="J6239"/>
  <c r="K6239"/>
  <c r="I6239"/>
  <c r="K6268"/>
  <c r="J6268"/>
  <c r="J6327"/>
  <c r="I6327"/>
  <c r="K6327"/>
  <c r="K6364"/>
  <c r="J6364"/>
  <c r="I6364"/>
  <c r="K6367"/>
  <c r="J6367"/>
  <c r="I6367"/>
  <c r="J6650"/>
  <c r="I6650"/>
  <c r="J6666"/>
  <c r="I6666"/>
  <c r="K6666"/>
  <c r="K6786"/>
  <c r="J6786"/>
  <c r="K6878"/>
  <c r="J6878"/>
  <c r="I6878"/>
  <c r="K6958"/>
  <c r="J6958"/>
  <c r="I6958"/>
  <c r="K6974"/>
  <c r="J6974"/>
  <c r="K6978"/>
  <c r="J6978"/>
  <c r="I6978"/>
  <c r="I6988"/>
  <c r="K6988"/>
  <c r="J6988"/>
  <c r="K6994"/>
  <c r="J6994"/>
  <c r="I6994"/>
  <c r="J7059"/>
  <c r="K7059"/>
  <c r="I7059"/>
  <c r="I7136"/>
  <c r="K7136"/>
  <c r="J7136"/>
  <c r="I7152"/>
  <c r="K7152"/>
  <c r="J7152"/>
  <c r="I7168"/>
  <c r="K7168"/>
  <c r="J7168"/>
  <c r="K7189"/>
  <c r="J7189"/>
  <c r="I7189"/>
  <c r="J7213"/>
  <c r="I7213"/>
  <c r="I7216"/>
  <c r="K7216"/>
  <c r="I7224"/>
  <c r="K7224"/>
  <c r="J7224"/>
  <c r="I7248"/>
  <c r="K7248"/>
  <c r="K7317"/>
  <c r="J7317"/>
  <c r="I7317"/>
  <c r="K7372"/>
  <c r="J7372"/>
  <c r="I7372"/>
  <c r="K7400"/>
  <c r="J7400"/>
  <c r="K7473"/>
  <c r="J7473"/>
  <c r="I7473"/>
  <c r="J2139"/>
  <c r="I2139"/>
  <c r="I2167"/>
  <c r="J2167"/>
  <c r="J2210"/>
  <c r="I2210"/>
  <c r="I6282"/>
  <c r="J6282"/>
  <c r="J6403"/>
  <c r="I6403"/>
  <c r="I6505"/>
  <c r="K6505"/>
  <c r="I6574"/>
  <c r="K6574"/>
  <c r="K6591"/>
  <c r="J6591"/>
  <c r="J6602"/>
  <c r="I6602"/>
  <c r="K6658"/>
  <c r="J6658"/>
  <c r="K6778"/>
  <c r="J6778"/>
  <c r="I6778"/>
  <c r="J6879"/>
  <c r="K6879"/>
  <c r="J6947"/>
  <c r="K6947"/>
  <c r="I6947"/>
  <c r="J6951"/>
  <c r="K6951"/>
  <c r="J6957"/>
  <c r="I6957"/>
  <c r="K6962"/>
  <c r="J6962"/>
  <c r="I6962"/>
  <c r="K6973"/>
  <c r="J6973"/>
  <c r="K6989"/>
  <c r="J6989"/>
  <c r="I7004"/>
  <c r="K7004"/>
  <c r="K7010"/>
  <c r="J7010"/>
  <c r="K7022"/>
  <c r="J7022"/>
  <c r="I7022"/>
  <c r="J7109"/>
  <c r="I7109"/>
  <c r="K7117"/>
  <c r="J7117"/>
  <c r="K7141"/>
  <c r="J7141"/>
  <c r="K7157"/>
  <c r="J7157"/>
  <c r="K7173"/>
  <c r="J7173"/>
  <c r="I7232"/>
  <c r="K7232"/>
  <c r="J7232"/>
  <c r="I7256"/>
  <c r="K7256"/>
  <c r="K7301"/>
  <c r="J7301"/>
  <c r="J7316"/>
  <c r="I7316"/>
  <c r="K7321"/>
  <c r="J7321"/>
  <c r="I7321"/>
  <c r="K7344"/>
  <c r="J7344"/>
  <c r="I7344"/>
  <c r="K7420"/>
  <c r="J7420"/>
  <c r="K7425"/>
  <c r="J7425"/>
  <c r="J7444"/>
  <c r="I7444"/>
  <c r="K7449"/>
  <c r="J7449"/>
  <c r="I7449"/>
  <c r="J7472"/>
  <c r="I7472"/>
  <c r="J2244"/>
  <c r="I2244"/>
  <c r="I6267"/>
  <c r="K6267"/>
  <c r="J6277"/>
  <c r="K6277"/>
  <c r="K6348"/>
  <c r="J6348"/>
  <c r="K6379"/>
  <c r="J6379"/>
  <c r="J6383"/>
  <c r="I6383"/>
  <c r="I6406"/>
  <c r="K6406"/>
  <c r="K6416"/>
  <c r="J6416"/>
  <c r="I6422"/>
  <c r="K6422"/>
  <c r="J6422"/>
  <c r="J6435"/>
  <c r="I6435"/>
  <c r="K6460"/>
  <c r="J6460"/>
  <c r="I6474"/>
  <c r="J6474"/>
  <c r="I6537"/>
  <c r="K6537"/>
  <c r="J6537"/>
  <c r="K6558"/>
  <c r="J6558"/>
  <c r="J6670"/>
  <c r="I6670"/>
  <c r="J6678"/>
  <c r="I6678"/>
  <c r="K6814"/>
  <c r="J6814"/>
  <c r="J6840"/>
  <c r="K6840"/>
  <c r="I6840"/>
  <c r="J6876"/>
  <c r="K6876"/>
  <c r="I6876"/>
  <c r="K6893"/>
  <c r="J6893"/>
  <c r="J6899"/>
  <c r="K6899"/>
  <c r="I6899"/>
  <c r="K6909"/>
  <c r="J6909"/>
  <c r="J6915"/>
  <c r="K6915"/>
  <c r="I6915"/>
  <c r="J6927"/>
  <c r="K6927"/>
  <c r="I6927"/>
  <c r="J6935"/>
  <c r="K6935"/>
  <c r="J6941"/>
  <c r="I6941"/>
  <c r="J6963"/>
  <c r="K6963"/>
  <c r="J7027"/>
  <c r="K7027"/>
  <c r="I7027"/>
  <c r="J7077"/>
  <c r="I7077"/>
  <c r="I7080"/>
  <c r="K7080"/>
  <c r="I7088"/>
  <c r="K7088"/>
  <c r="J7088"/>
  <c r="I7104"/>
  <c r="K7104"/>
  <c r="K7276"/>
  <c r="J7276"/>
  <c r="I7276"/>
  <c r="I7296"/>
  <c r="K7296"/>
  <c r="J7296"/>
  <c r="K7345"/>
  <c r="J7345"/>
  <c r="K7356"/>
  <c r="J7356"/>
  <c r="I7356"/>
  <c r="K7373"/>
  <c r="J7373"/>
  <c r="K7429"/>
  <c r="J7429"/>
  <c r="I7429"/>
  <c r="I7436"/>
  <c r="K7436"/>
  <c r="K7509"/>
  <c r="J7509"/>
  <c r="I7509"/>
  <c r="J2154"/>
  <c r="I2154"/>
  <c r="K2241"/>
  <c r="J2241"/>
  <c r="K2128"/>
  <c r="J2128"/>
  <c r="I7117"/>
  <c r="J7256"/>
  <c r="I7301"/>
  <c r="J7401"/>
  <c r="K7472"/>
  <c r="I2133"/>
  <c r="J2192"/>
  <c r="J2211"/>
  <c r="L2211" s="1"/>
  <c r="J2126"/>
  <c r="I2127"/>
  <c r="J2129"/>
  <c r="I2130"/>
  <c r="K2127"/>
  <c r="K2130"/>
  <c r="K2227"/>
  <c r="I2145"/>
  <c r="L2145" s="1"/>
  <c r="J2164"/>
  <c r="L2164" s="1"/>
  <c r="K2166"/>
  <c r="L2166" s="1"/>
  <c r="K2167"/>
  <c r="J2171"/>
  <c r="J2172"/>
  <c r="K2175"/>
  <c r="L2175" s="1"/>
  <c r="J2193"/>
  <c r="L2193" s="1"/>
  <c r="I2196"/>
  <c r="I2208"/>
  <c r="L2208" s="1"/>
  <c r="J2214"/>
  <c r="I2227"/>
  <c r="L2227" s="1"/>
  <c r="I2228"/>
  <c r="K2255"/>
  <c r="L2255" s="1"/>
  <c r="K2257"/>
  <c r="L2257" s="1"/>
  <c r="J2196"/>
  <c r="J2228"/>
  <c r="K2592"/>
  <c r="J2592"/>
  <c r="I2592"/>
  <c r="J2653"/>
  <c r="I2653"/>
  <c r="K2653"/>
  <c r="I2674"/>
  <c r="J2674"/>
  <c r="K2674"/>
  <c r="J2717"/>
  <c r="I2717"/>
  <c r="K2717"/>
  <c r="K2784"/>
  <c r="J2784"/>
  <c r="I2784"/>
  <c r="J2845"/>
  <c r="I2845"/>
  <c r="K2845"/>
  <c r="J2909"/>
  <c r="I2909"/>
  <c r="K2909"/>
  <c r="J3027"/>
  <c r="I3027"/>
  <c r="K3027"/>
  <c r="J3155"/>
  <c r="I3155"/>
  <c r="K3155"/>
  <c r="J3357"/>
  <c r="I3357"/>
  <c r="K3357"/>
  <c r="J3411"/>
  <c r="I3411"/>
  <c r="K3411"/>
  <c r="J3485"/>
  <c r="I3485"/>
  <c r="K3485"/>
  <c r="J3643"/>
  <c r="K3643"/>
  <c r="I3643"/>
  <c r="J3707"/>
  <c r="K3707"/>
  <c r="I3707"/>
  <c r="J3771"/>
  <c r="K3771"/>
  <c r="I3771"/>
  <c r="J3835"/>
  <c r="K3835"/>
  <c r="I3835"/>
  <c r="K4017"/>
  <c r="J4017"/>
  <c r="I4017"/>
  <c r="I2259"/>
  <c r="J2259"/>
  <c r="K2259"/>
  <c r="I2323"/>
  <c r="J2323"/>
  <c r="K2323"/>
  <c r="I2387"/>
  <c r="J2387"/>
  <c r="K2387"/>
  <c r="I2451"/>
  <c r="J2451"/>
  <c r="K2451"/>
  <c r="J2601"/>
  <c r="K2601"/>
  <c r="I2601"/>
  <c r="J2857"/>
  <c r="K2857"/>
  <c r="I2857"/>
  <c r="J2951"/>
  <c r="K2951"/>
  <c r="I2951"/>
  <c r="J3083"/>
  <c r="K3083"/>
  <c r="I3083"/>
  <c r="J3211"/>
  <c r="K3211"/>
  <c r="I3211"/>
  <c r="I4033"/>
  <c r="J4033"/>
  <c r="K4033"/>
  <c r="I2262"/>
  <c r="K2262"/>
  <c r="J2262"/>
  <c r="I2294"/>
  <c r="K2294"/>
  <c r="J2294"/>
  <c r="I2326"/>
  <c r="K2326"/>
  <c r="J2326"/>
  <c r="I2358"/>
  <c r="K2358"/>
  <c r="J2358"/>
  <c r="I2390"/>
  <c r="K2390"/>
  <c r="J2390"/>
  <c r="I2422"/>
  <c r="K2422"/>
  <c r="J2422"/>
  <c r="I2454"/>
  <c r="K2454"/>
  <c r="J2454"/>
  <c r="I2486"/>
  <c r="K2486"/>
  <c r="J2486"/>
  <c r="J2605"/>
  <c r="I2605"/>
  <c r="K2605"/>
  <c r="J2643"/>
  <c r="I2643"/>
  <c r="K2643"/>
  <c r="J2669"/>
  <c r="I2669"/>
  <c r="K2669"/>
  <c r="J2707"/>
  <c r="I2707"/>
  <c r="K2707"/>
  <c r="J2733"/>
  <c r="I2733"/>
  <c r="K2733"/>
  <c r="J2771"/>
  <c r="I2771"/>
  <c r="K2771"/>
  <c r="J2797"/>
  <c r="I2797"/>
  <c r="K2797"/>
  <c r="J2835"/>
  <c r="I2835"/>
  <c r="K2835"/>
  <c r="J2861"/>
  <c r="I2861"/>
  <c r="K2861"/>
  <c r="J2899"/>
  <c r="I2899"/>
  <c r="K2899"/>
  <c r="J2925"/>
  <c r="I2925"/>
  <c r="K2925"/>
  <c r="J2959"/>
  <c r="I2959"/>
  <c r="K2959"/>
  <c r="J3037"/>
  <c r="I3037"/>
  <c r="K3037"/>
  <c r="J3091"/>
  <c r="I3091"/>
  <c r="K3091"/>
  <c r="J3165"/>
  <c r="I3165"/>
  <c r="K3165"/>
  <c r="J3219"/>
  <c r="I3219"/>
  <c r="K3219"/>
  <c r="J3293"/>
  <c r="I3293"/>
  <c r="K3293"/>
  <c r="J3347"/>
  <c r="I3347"/>
  <c r="K3347"/>
  <c r="J3421"/>
  <c r="I3421"/>
  <c r="K3421"/>
  <c r="J3475"/>
  <c r="I3475"/>
  <c r="K3475"/>
  <c r="J3549"/>
  <c r="I3549"/>
  <c r="K3549"/>
  <c r="J3611"/>
  <c r="K3611"/>
  <c r="I3611"/>
  <c r="J3675"/>
  <c r="K3675"/>
  <c r="I3675"/>
  <c r="J3739"/>
  <c r="K3739"/>
  <c r="I3739"/>
  <c r="J3803"/>
  <c r="K3803"/>
  <c r="I3803"/>
  <c r="J3867"/>
  <c r="K3867"/>
  <c r="I3867"/>
  <c r="J3931"/>
  <c r="K3931"/>
  <c r="I3931"/>
  <c r="J3995"/>
  <c r="K3995"/>
  <c r="I3995"/>
  <c r="K4157"/>
  <c r="I4157"/>
  <c r="J4157"/>
  <c r="K4161"/>
  <c r="J4161"/>
  <c r="I4161"/>
  <c r="K4413"/>
  <c r="I4413"/>
  <c r="J4413"/>
  <c r="K4417"/>
  <c r="J4417"/>
  <c r="I4417"/>
  <c r="J4661"/>
  <c r="K4661"/>
  <c r="I4661"/>
  <c r="J2589"/>
  <c r="I2589"/>
  <c r="K2589"/>
  <c r="I2610"/>
  <c r="J2610"/>
  <c r="K2610"/>
  <c r="K2656"/>
  <c r="J2656"/>
  <c r="I2656"/>
  <c r="K2720"/>
  <c r="J2720"/>
  <c r="I2720"/>
  <c r="I2738"/>
  <c r="J2738"/>
  <c r="K2738"/>
  <c r="J2781"/>
  <c r="I2781"/>
  <c r="K2781"/>
  <c r="I2802"/>
  <c r="J2802"/>
  <c r="K2802"/>
  <c r="K2848"/>
  <c r="J2848"/>
  <c r="I2848"/>
  <c r="I2866"/>
  <c r="J2866"/>
  <c r="K2866"/>
  <c r="K2912"/>
  <c r="J2912"/>
  <c r="I2912"/>
  <c r="I2930"/>
  <c r="J2930"/>
  <c r="K2930"/>
  <c r="J2969"/>
  <c r="I2969"/>
  <c r="K2969"/>
  <c r="J3101"/>
  <c r="I3101"/>
  <c r="K3101"/>
  <c r="J3229"/>
  <c r="I3229"/>
  <c r="K3229"/>
  <c r="J3283"/>
  <c r="I3283"/>
  <c r="K3283"/>
  <c r="J3539"/>
  <c r="I3539"/>
  <c r="K3539"/>
  <c r="J3579"/>
  <c r="K3579"/>
  <c r="I3579"/>
  <c r="J3899"/>
  <c r="K3899"/>
  <c r="I3899"/>
  <c r="J3963"/>
  <c r="K3963"/>
  <c r="I3963"/>
  <c r="K4013"/>
  <c r="I4013"/>
  <c r="J4013"/>
  <c r="K4285"/>
  <c r="I4285"/>
  <c r="J4285"/>
  <c r="K4289"/>
  <c r="J4289"/>
  <c r="I4289"/>
  <c r="I2291"/>
  <c r="J2291"/>
  <c r="K2291"/>
  <c r="I2355"/>
  <c r="J2355"/>
  <c r="K2355"/>
  <c r="I2419"/>
  <c r="J2419"/>
  <c r="K2419"/>
  <c r="I2483"/>
  <c r="J2483"/>
  <c r="K2483"/>
  <c r="J2665"/>
  <c r="K2665"/>
  <c r="I2665"/>
  <c r="J2729"/>
  <c r="K2729"/>
  <c r="I2729"/>
  <c r="J2793"/>
  <c r="K2793"/>
  <c r="I2793"/>
  <c r="J2921"/>
  <c r="K2921"/>
  <c r="I2921"/>
  <c r="J3339"/>
  <c r="K3339"/>
  <c r="I3339"/>
  <c r="J3467"/>
  <c r="K3467"/>
  <c r="I3467"/>
  <c r="I4205"/>
  <c r="J4205"/>
  <c r="K4205"/>
  <c r="J2276"/>
  <c r="I2276"/>
  <c r="J2308"/>
  <c r="I2308"/>
  <c r="J2340"/>
  <c r="I2340"/>
  <c r="J2372"/>
  <c r="I2372"/>
  <c r="J2404"/>
  <c r="I2404"/>
  <c r="J2436"/>
  <c r="I2436"/>
  <c r="J2468"/>
  <c r="I2468"/>
  <c r="J2500"/>
  <c r="I2500"/>
  <c r="K2607"/>
  <c r="J2607"/>
  <c r="I2607"/>
  <c r="K2671"/>
  <c r="J2671"/>
  <c r="I2671"/>
  <c r="K2735"/>
  <c r="J2735"/>
  <c r="I2735"/>
  <c r="K2799"/>
  <c r="J2799"/>
  <c r="I2799"/>
  <c r="K2863"/>
  <c r="J2863"/>
  <c r="I2863"/>
  <c r="K2927"/>
  <c r="J2927"/>
  <c r="I2927"/>
  <c r="J3015"/>
  <c r="K3015"/>
  <c r="I3015"/>
  <c r="J3147"/>
  <c r="K3147"/>
  <c r="I3147"/>
  <c r="J3275"/>
  <c r="K3275"/>
  <c r="I3275"/>
  <c r="J3403"/>
  <c r="K3403"/>
  <c r="I3403"/>
  <c r="J3531"/>
  <c r="K3531"/>
  <c r="I3531"/>
  <c r="K4001"/>
  <c r="I4001"/>
  <c r="J4001"/>
  <c r="I4077"/>
  <c r="J4077"/>
  <c r="K4077"/>
  <c r="I4333"/>
  <c r="J4333"/>
  <c r="K4333"/>
  <c r="J4707"/>
  <c r="K4707"/>
  <c r="J4725"/>
  <c r="I4725"/>
  <c r="K4725"/>
  <c r="J4743"/>
  <c r="I4743"/>
  <c r="J4751"/>
  <c r="K4751"/>
  <c r="I4773"/>
  <c r="J4773"/>
  <c r="K4773"/>
  <c r="J5113"/>
  <c r="K5113"/>
  <c r="I5113"/>
  <c r="I5597"/>
  <c r="J5597"/>
  <c r="K5597"/>
  <c r="J5617"/>
  <c r="K5617"/>
  <c r="I5617"/>
  <c r="I5725"/>
  <c r="J5725"/>
  <c r="K5725"/>
  <c r="J5739"/>
  <c r="I5739"/>
  <c r="K5739"/>
  <c r="I6262"/>
  <c r="K6262"/>
  <c r="J6262"/>
  <c r="J2284"/>
  <c r="I2284"/>
  <c r="I2331"/>
  <c r="J2331"/>
  <c r="I2334"/>
  <c r="K2334"/>
  <c r="J2380"/>
  <c r="I2380"/>
  <c r="J2412"/>
  <c r="I2412"/>
  <c r="I2427"/>
  <c r="J2427"/>
  <c r="I2430"/>
  <c r="K2430"/>
  <c r="I2459"/>
  <c r="J2459"/>
  <c r="I2462"/>
  <c r="K2462"/>
  <c r="J2476"/>
  <c r="I2476"/>
  <c r="I2491"/>
  <c r="J2491"/>
  <c r="I2494"/>
  <c r="K2494"/>
  <c r="I2514"/>
  <c r="K2514"/>
  <c r="J2514"/>
  <c r="I2527"/>
  <c r="K2527"/>
  <c r="I2543"/>
  <c r="K2543"/>
  <c r="I2562"/>
  <c r="K2562"/>
  <c r="J2562"/>
  <c r="I2575"/>
  <c r="K2575"/>
  <c r="I2578"/>
  <c r="K2578"/>
  <c r="J2578"/>
  <c r="J2597"/>
  <c r="I2597"/>
  <c r="K2597"/>
  <c r="K2655"/>
  <c r="I2655"/>
  <c r="J2655"/>
  <c r="J2659"/>
  <c r="K2659"/>
  <c r="I2686"/>
  <c r="K2686"/>
  <c r="J2686"/>
  <c r="J2723"/>
  <c r="K2723"/>
  <c r="I2750"/>
  <c r="K2750"/>
  <c r="J2750"/>
  <c r="J2789"/>
  <c r="I2789"/>
  <c r="K2789"/>
  <c r="J2853"/>
  <c r="I2853"/>
  <c r="K2853"/>
  <c r="K2911"/>
  <c r="I2911"/>
  <c r="J2911"/>
  <c r="J2915"/>
  <c r="K2915"/>
  <c r="J2953"/>
  <c r="I2953"/>
  <c r="J3021"/>
  <c r="I3021"/>
  <c r="J3067"/>
  <c r="K3067"/>
  <c r="J3085"/>
  <c r="I3085"/>
  <c r="J3131"/>
  <c r="K3131"/>
  <c r="J3139"/>
  <c r="I3139"/>
  <c r="K3139"/>
  <c r="J3331"/>
  <c r="I3331"/>
  <c r="K3331"/>
  <c r="J3341"/>
  <c r="I3341"/>
  <c r="J3405"/>
  <c r="I3405"/>
  <c r="J3515"/>
  <c r="K3515"/>
  <c r="J3523"/>
  <c r="I3523"/>
  <c r="K3523"/>
  <c r="J3613"/>
  <c r="I3613"/>
  <c r="J3645"/>
  <c r="I3645"/>
  <c r="J3677"/>
  <c r="I3677"/>
  <c r="J3741"/>
  <c r="I3741"/>
  <c r="J3901"/>
  <c r="I3901"/>
  <c r="J3933"/>
  <c r="I3933"/>
  <c r="J4133"/>
  <c r="I4133"/>
  <c r="K4133"/>
  <c r="J4165"/>
  <c r="K4165"/>
  <c r="J4261"/>
  <c r="I4261"/>
  <c r="K4261"/>
  <c r="J4293"/>
  <c r="K4293"/>
  <c r="J4389"/>
  <c r="I4389"/>
  <c r="K4389"/>
  <c r="K4769"/>
  <c r="I4769"/>
  <c r="J4769"/>
  <c r="J4815"/>
  <c r="I4815"/>
  <c r="K4815"/>
  <c r="J4995"/>
  <c r="I4995"/>
  <c r="K4995"/>
  <c r="J5011"/>
  <c r="I5011"/>
  <c r="K5011"/>
  <c r="I5029"/>
  <c r="J5029"/>
  <c r="K5029"/>
  <c r="J5123"/>
  <c r="I5123"/>
  <c r="K5123"/>
  <c r="J5139"/>
  <c r="I5139"/>
  <c r="K5139"/>
  <c r="I5501"/>
  <c r="J5501"/>
  <c r="K5501"/>
  <c r="I5517"/>
  <c r="J5517"/>
  <c r="K5517"/>
  <c r="J5777"/>
  <c r="K5777"/>
  <c r="I5777"/>
  <c r="J5825"/>
  <c r="K5825"/>
  <c r="I5825"/>
  <c r="J5857"/>
  <c r="K5857"/>
  <c r="I5857"/>
  <c r="J5902"/>
  <c r="K5902"/>
  <c r="I5902"/>
  <c r="I6271"/>
  <c r="J6271"/>
  <c r="K6271"/>
  <c r="J2260"/>
  <c r="I2260"/>
  <c r="I2275"/>
  <c r="J2275"/>
  <c r="I2278"/>
  <c r="K2278"/>
  <c r="J2292"/>
  <c r="I2292"/>
  <c r="I2307"/>
  <c r="J2307"/>
  <c r="I2310"/>
  <c r="K2310"/>
  <c r="J2324"/>
  <c r="I2324"/>
  <c r="I2339"/>
  <c r="J2339"/>
  <c r="I2342"/>
  <c r="K2342"/>
  <c r="J2356"/>
  <c r="I2356"/>
  <c r="I2371"/>
  <c r="J2371"/>
  <c r="I2374"/>
  <c r="K2374"/>
  <c r="J2388"/>
  <c r="I2388"/>
  <c r="I2403"/>
  <c r="J2403"/>
  <c r="I2406"/>
  <c r="K2406"/>
  <c r="J2420"/>
  <c r="I2420"/>
  <c r="I2435"/>
  <c r="J2435"/>
  <c r="I2438"/>
  <c r="K2438"/>
  <c r="J2452"/>
  <c r="I2452"/>
  <c r="I2467"/>
  <c r="J2467"/>
  <c r="I2470"/>
  <c r="K2470"/>
  <c r="J2484"/>
  <c r="I2484"/>
  <c r="I2499"/>
  <c r="J2499"/>
  <c r="I2502"/>
  <c r="K2502"/>
  <c r="J2613"/>
  <c r="K2613"/>
  <c r="K2616"/>
  <c r="I2616"/>
  <c r="J2616"/>
  <c r="K2628"/>
  <c r="J2628"/>
  <c r="I2628"/>
  <c r="K2632"/>
  <c r="I2632"/>
  <c r="I2634"/>
  <c r="K2634"/>
  <c r="K2640"/>
  <c r="I2640"/>
  <c r="J2640"/>
  <c r="J2677"/>
  <c r="K2677"/>
  <c r="K2680"/>
  <c r="I2680"/>
  <c r="J2680"/>
  <c r="K2692"/>
  <c r="J2692"/>
  <c r="I2692"/>
  <c r="K2696"/>
  <c r="I2696"/>
  <c r="I2698"/>
  <c r="K2698"/>
  <c r="K2704"/>
  <c r="I2704"/>
  <c r="J2704"/>
  <c r="J2741"/>
  <c r="K2741"/>
  <c r="K2744"/>
  <c r="I2744"/>
  <c r="J2744"/>
  <c r="K2756"/>
  <c r="J2756"/>
  <c r="I2756"/>
  <c r="K2760"/>
  <c r="I2760"/>
  <c r="I2762"/>
  <c r="K2762"/>
  <c r="K2768"/>
  <c r="I2768"/>
  <c r="J2768"/>
  <c r="J2805"/>
  <c r="K2805"/>
  <c r="K2808"/>
  <c r="I2808"/>
  <c r="J2808"/>
  <c r="K2820"/>
  <c r="J2820"/>
  <c r="I2820"/>
  <c r="K2824"/>
  <c r="I2824"/>
  <c r="I2826"/>
  <c r="K2826"/>
  <c r="K2832"/>
  <c r="I2832"/>
  <c r="J2832"/>
  <c r="J2869"/>
  <c r="K2869"/>
  <c r="K2872"/>
  <c r="I2872"/>
  <c r="J2872"/>
  <c r="K2884"/>
  <c r="J2884"/>
  <c r="I2884"/>
  <c r="K2888"/>
  <c r="I2888"/>
  <c r="I2890"/>
  <c r="K2890"/>
  <c r="K2896"/>
  <c r="I2896"/>
  <c r="J2896"/>
  <c r="J2933"/>
  <c r="K2933"/>
  <c r="K2936"/>
  <c r="I2936"/>
  <c r="J2936"/>
  <c r="J2983"/>
  <c r="K2983"/>
  <c r="J2991"/>
  <c r="I2991"/>
  <c r="K2991"/>
  <c r="J3001"/>
  <c r="I3001"/>
  <c r="J3051"/>
  <c r="K3051"/>
  <c r="J3059"/>
  <c r="I3059"/>
  <c r="K3059"/>
  <c r="J3069"/>
  <c r="I3069"/>
  <c r="J3115"/>
  <c r="K3115"/>
  <c r="J3123"/>
  <c r="I3123"/>
  <c r="K3123"/>
  <c r="J3133"/>
  <c r="I3133"/>
  <c r="J3179"/>
  <c r="K3179"/>
  <c r="J3187"/>
  <c r="I3187"/>
  <c r="K3187"/>
  <c r="J3197"/>
  <c r="I3197"/>
  <c r="J3243"/>
  <c r="K3243"/>
  <c r="J3251"/>
  <c r="I3251"/>
  <c r="K3251"/>
  <c r="J3261"/>
  <c r="I3261"/>
  <c r="J3307"/>
  <c r="K3307"/>
  <c r="J3315"/>
  <c r="I3315"/>
  <c r="K3315"/>
  <c r="J3325"/>
  <c r="I3325"/>
  <c r="J3371"/>
  <c r="K3371"/>
  <c r="J3379"/>
  <c r="I3379"/>
  <c r="K3379"/>
  <c r="J3389"/>
  <c r="I3389"/>
  <c r="J3435"/>
  <c r="K3435"/>
  <c r="J3443"/>
  <c r="I3443"/>
  <c r="K3443"/>
  <c r="J3453"/>
  <c r="I3453"/>
  <c r="J3499"/>
  <c r="K3499"/>
  <c r="J3507"/>
  <c r="I3507"/>
  <c r="K3507"/>
  <c r="J3517"/>
  <c r="I3517"/>
  <c r="J3563"/>
  <c r="K3563"/>
  <c r="J3595"/>
  <c r="K3595"/>
  <c r="J3627"/>
  <c r="K3627"/>
  <c r="J3659"/>
  <c r="K3659"/>
  <c r="J3691"/>
  <c r="K3691"/>
  <c r="J3723"/>
  <c r="K3723"/>
  <c r="J3755"/>
  <c r="K3755"/>
  <c r="J3787"/>
  <c r="K3787"/>
  <c r="J3819"/>
  <c r="K3819"/>
  <c r="J3851"/>
  <c r="K3851"/>
  <c r="J3883"/>
  <c r="K3883"/>
  <c r="J3915"/>
  <c r="K3915"/>
  <c r="J3947"/>
  <c r="K3947"/>
  <c r="J3979"/>
  <c r="K3979"/>
  <c r="J4005"/>
  <c r="I4005"/>
  <c r="K4005"/>
  <c r="I4049"/>
  <c r="J4049"/>
  <c r="K4049"/>
  <c r="K4061"/>
  <c r="J4061"/>
  <c r="J4073"/>
  <c r="I4073"/>
  <c r="K4073"/>
  <c r="J4105"/>
  <c r="K4105"/>
  <c r="I4177"/>
  <c r="J4177"/>
  <c r="K4177"/>
  <c r="K4189"/>
  <c r="J4189"/>
  <c r="J4201"/>
  <c r="I4201"/>
  <c r="K4201"/>
  <c r="J4233"/>
  <c r="K4233"/>
  <c r="I4305"/>
  <c r="J4305"/>
  <c r="K4305"/>
  <c r="K4317"/>
  <c r="J4317"/>
  <c r="J4329"/>
  <c r="I4329"/>
  <c r="K4329"/>
  <c r="J4361"/>
  <c r="K4361"/>
  <c r="I4433"/>
  <c r="J4433"/>
  <c r="K4433"/>
  <c r="K4445"/>
  <c r="J4445"/>
  <c r="J4689"/>
  <c r="K4689"/>
  <c r="J4697"/>
  <c r="I4697"/>
  <c r="K4697"/>
  <c r="I4701"/>
  <c r="K4701"/>
  <c r="K4713"/>
  <c r="J4713"/>
  <c r="J4755"/>
  <c r="I4755"/>
  <c r="K4755"/>
  <c r="J4775"/>
  <c r="I4775"/>
  <c r="K4775"/>
  <c r="J4779"/>
  <c r="K4779"/>
  <c r="I4779"/>
  <c r="J5049"/>
  <c r="K5049"/>
  <c r="I5049"/>
  <c r="J5521"/>
  <c r="K5521"/>
  <c r="I5521"/>
  <c r="I5661"/>
  <c r="J5661"/>
  <c r="K5661"/>
  <c r="J5675"/>
  <c r="I5675"/>
  <c r="K5675"/>
  <c r="J5681"/>
  <c r="K5681"/>
  <c r="I5681"/>
  <c r="I5789"/>
  <c r="J5789"/>
  <c r="K5789"/>
  <c r="I5805"/>
  <c r="J5805"/>
  <c r="K5805"/>
  <c r="J5833"/>
  <c r="K5833"/>
  <c r="I5833"/>
  <c r="J5865"/>
  <c r="K5865"/>
  <c r="I5865"/>
  <c r="J5950"/>
  <c r="K5950"/>
  <c r="I5950"/>
  <c r="J6030"/>
  <c r="K6030"/>
  <c r="I6030"/>
  <c r="I6278"/>
  <c r="J6278"/>
  <c r="K6278"/>
  <c r="I6287"/>
  <c r="J6287"/>
  <c r="K6287"/>
  <c r="I6315"/>
  <c r="J6315"/>
  <c r="K6315"/>
  <c r="J4699"/>
  <c r="I4699"/>
  <c r="K4699"/>
  <c r="I4709"/>
  <c r="K4709"/>
  <c r="J4723"/>
  <c r="K4723"/>
  <c r="J4753"/>
  <c r="I4753"/>
  <c r="K4753"/>
  <c r="K4777"/>
  <c r="I4777"/>
  <c r="J4777"/>
  <c r="J4787"/>
  <c r="I4787"/>
  <c r="K4787"/>
  <c r="J4985"/>
  <c r="K4985"/>
  <c r="I4985"/>
  <c r="J5611"/>
  <c r="I5611"/>
  <c r="K5611"/>
  <c r="J5745"/>
  <c r="K5745"/>
  <c r="I5745"/>
  <c r="J5817"/>
  <c r="K5817"/>
  <c r="I5817"/>
  <c r="J5849"/>
  <c r="K5849"/>
  <c r="I5849"/>
  <c r="J5881"/>
  <c r="K5881"/>
  <c r="I5881"/>
  <c r="K2236"/>
  <c r="I2236"/>
  <c r="J2236"/>
  <c r="I2267"/>
  <c r="J2267"/>
  <c r="I2270"/>
  <c r="K2270"/>
  <c r="I2299"/>
  <c r="J2299"/>
  <c r="I2302"/>
  <c r="K2302"/>
  <c r="J2316"/>
  <c r="I2316"/>
  <c r="J2348"/>
  <c r="I2348"/>
  <c r="I2363"/>
  <c r="J2363"/>
  <c r="I2366"/>
  <c r="K2366"/>
  <c r="I2395"/>
  <c r="J2395"/>
  <c r="I2398"/>
  <c r="K2398"/>
  <c r="J2444"/>
  <c r="I2444"/>
  <c r="I2511"/>
  <c r="K2511"/>
  <c r="I2530"/>
  <c r="K2530"/>
  <c r="J2530"/>
  <c r="I2546"/>
  <c r="K2546"/>
  <c r="J2546"/>
  <c r="I2559"/>
  <c r="K2559"/>
  <c r="K2591"/>
  <c r="I2591"/>
  <c r="J2591"/>
  <c r="J2595"/>
  <c r="K2595"/>
  <c r="I2622"/>
  <c r="K2622"/>
  <c r="J2622"/>
  <c r="J2661"/>
  <c r="I2661"/>
  <c r="K2661"/>
  <c r="K2719"/>
  <c r="I2719"/>
  <c r="J2719"/>
  <c r="J2725"/>
  <c r="I2725"/>
  <c r="K2725"/>
  <c r="K2783"/>
  <c r="I2783"/>
  <c r="J2783"/>
  <c r="J2787"/>
  <c r="K2787"/>
  <c r="I2814"/>
  <c r="K2814"/>
  <c r="J2814"/>
  <c r="K2847"/>
  <c r="I2847"/>
  <c r="J2847"/>
  <c r="J2851"/>
  <c r="K2851"/>
  <c r="I2878"/>
  <c r="K2878"/>
  <c r="J2878"/>
  <c r="J2917"/>
  <c r="I2917"/>
  <c r="K2917"/>
  <c r="J2943"/>
  <c r="I2943"/>
  <c r="K2943"/>
  <c r="J2999"/>
  <c r="K2999"/>
  <c r="J3007"/>
  <c r="I3007"/>
  <c r="K3007"/>
  <c r="J3075"/>
  <c r="I3075"/>
  <c r="K3075"/>
  <c r="J3149"/>
  <c r="I3149"/>
  <c r="J3195"/>
  <c r="K3195"/>
  <c r="J3203"/>
  <c r="I3203"/>
  <c r="K3203"/>
  <c r="J3213"/>
  <c r="I3213"/>
  <c r="J3259"/>
  <c r="K3259"/>
  <c r="J3267"/>
  <c r="I3267"/>
  <c r="K3267"/>
  <c r="J3277"/>
  <c r="I3277"/>
  <c r="J3323"/>
  <c r="K3323"/>
  <c r="J3387"/>
  <c r="K3387"/>
  <c r="J3395"/>
  <c r="I3395"/>
  <c r="K3395"/>
  <c r="J3451"/>
  <c r="K3451"/>
  <c r="J3459"/>
  <c r="I3459"/>
  <c r="K3459"/>
  <c r="J3469"/>
  <c r="I3469"/>
  <c r="J3533"/>
  <c r="I3533"/>
  <c r="J3581"/>
  <c r="I3581"/>
  <c r="J3709"/>
  <c r="I3709"/>
  <c r="J3773"/>
  <c r="I3773"/>
  <c r="J3805"/>
  <c r="I3805"/>
  <c r="J3837"/>
  <c r="I3837"/>
  <c r="J3869"/>
  <c r="I3869"/>
  <c r="J3965"/>
  <c r="I3965"/>
  <c r="J3997"/>
  <c r="I3997"/>
  <c r="J4421"/>
  <c r="K4421"/>
  <c r="J4711"/>
  <c r="K4711"/>
  <c r="I5045"/>
  <c r="J5045"/>
  <c r="K5045"/>
  <c r="I5157"/>
  <c r="J5157"/>
  <c r="K5157"/>
  <c r="J5467"/>
  <c r="I5467"/>
  <c r="K5467"/>
  <c r="J5483"/>
  <c r="I5483"/>
  <c r="K5483"/>
  <c r="I5629"/>
  <c r="J5629"/>
  <c r="K5629"/>
  <c r="J5643"/>
  <c r="I5643"/>
  <c r="K5643"/>
  <c r="J5649"/>
  <c r="K5649"/>
  <c r="I5649"/>
  <c r="I5757"/>
  <c r="J5757"/>
  <c r="K5757"/>
  <c r="J5771"/>
  <c r="I5771"/>
  <c r="K5771"/>
  <c r="J2268"/>
  <c r="I2268"/>
  <c r="I2283"/>
  <c r="J2283"/>
  <c r="I2286"/>
  <c r="K2286"/>
  <c r="J2300"/>
  <c r="I2300"/>
  <c r="I2315"/>
  <c r="J2315"/>
  <c r="I2318"/>
  <c r="K2318"/>
  <c r="J2332"/>
  <c r="I2332"/>
  <c r="I2347"/>
  <c r="J2347"/>
  <c r="I2350"/>
  <c r="K2350"/>
  <c r="J2364"/>
  <c r="I2364"/>
  <c r="I2379"/>
  <c r="J2379"/>
  <c r="I2382"/>
  <c r="K2382"/>
  <c r="J2396"/>
  <c r="I2396"/>
  <c r="I2411"/>
  <c r="J2411"/>
  <c r="I2414"/>
  <c r="K2414"/>
  <c r="J2428"/>
  <c r="I2428"/>
  <c r="I2443"/>
  <c r="J2443"/>
  <c r="I2446"/>
  <c r="K2446"/>
  <c r="J2460"/>
  <c r="I2460"/>
  <c r="I2475"/>
  <c r="J2475"/>
  <c r="I2478"/>
  <c r="K2478"/>
  <c r="J2492"/>
  <c r="I2492"/>
  <c r="I2506"/>
  <c r="K2506"/>
  <c r="J2506"/>
  <c r="I2519"/>
  <c r="K2519"/>
  <c r="I2522"/>
  <c r="K2522"/>
  <c r="J2522"/>
  <c r="I2535"/>
  <c r="K2535"/>
  <c r="I2538"/>
  <c r="K2538"/>
  <c r="J2538"/>
  <c r="I2551"/>
  <c r="K2551"/>
  <c r="I2554"/>
  <c r="K2554"/>
  <c r="J2554"/>
  <c r="I2567"/>
  <c r="K2567"/>
  <c r="I2570"/>
  <c r="K2570"/>
  <c r="J2570"/>
  <c r="I2583"/>
  <c r="K2583"/>
  <c r="J2585"/>
  <c r="K2585"/>
  <c r="I2585"/>
  <c r="I2618"/>
  <c r="J2618"/>
  <c r="K2618"/>
  <c r="I2626"/>
  <c r="J2626"/>
  <c r="I2631"/>
  <c r="J2631"/>
  <c r="K2631"/>
  <c r="I2638"/>
  <c r="K2638"/>
  <c r="K2644"/>
  <c r="J2644"/>
  <c r="I2647"/>
  <c r="K2647"/>
  <c r="J2649"/>
  <c r="K2649"/>
  <c r="I2649"/>
  <c r="I2682"/>
  <c r="J2682"/>
  <c r="K2682"/>
  <c r="I2690"/>
  <c r="J2690"/>
  <c r="I2695"/>
  <c r="J2695"/>
  <c r="K2695"/>
  <c r="I2702"/>
  <c r="K2702"/>
  <c r="K2708"/>
  <c r="J2708"/>
  <c r="I2711"/>
  <c r="K2711"/>
  <c r="J2713"/>
  <c r="K2713"/>
  <c r="I2713"/>
  <c r="I2746"/>
  <c r="J2746"/>
  <c r="K2746"/>
  <c r="I2754"/>
  <c r="J2754"/>
  <c r="I2759"/>
  <c r="J2759"/>
  <c r="K2759"/>
  <c r="I2766"/>
  <c r="K2766"/>
  <c r="K2772"/>
  <c r="J2772"/>
  <c r="I2775"/>
  <c r="K2775"/>
  <c r="J2777"/>
  <c r="K2777"/>
  <c r="I2777"/>
  <c r="I2810"/>
  <c r="J2810"/>
  <c r="K2810"/>
  <c r="I2818"/>
  <c r="J2818"/>
  <c r="I2823"/>
  <c r="J2823"/>
  <c r="K2823"/>
  <c r="I2830"/>
  <c r="K2830"/>
  <c r="K2836"/>
  <c r="J2836"/>
  <c r="I2839"/>
  <c r="K2839"/>
  <c r="J2841"/>
  <c r="K2841"/>
  <c r="I2841"/>
  <c r="I2874"/>
  <c r="J2874"/>
  <c r="K2874"/>
  <c r="I2882"/>
  <c r="J2882"/>
  <c r="I2887"/>
  <c r="J2887"/>
  <c r="K2887"/>
  <c r="I2894"/>
  <c r="K2894"/>
  <c r="K2900"/>
  <c r="J2900"/>
  <c r="I2903"/>
  <c r="K2903"/>
  <c r="J2905"/>
  <c r="K2905"/>
  <c r="I2905"/>
  <c r="I2938"/>
  <c r="J2938"/>
  <c r="K2938"/>
  <c r="J2967"/>
  <c r="K2967"/>
  <c r="J2975"/>
  <c r="I2975"/>
  <c r="K2975"/>
  <c r="J2985"/>
  <c r="I2985"/>
  <c r="J3035"/>
  <c r="K3035"/>
  <c r="J3043"/>
  <c r="I3043"/>
  <c r="K3043"/>
  <c r="J3053"/>
  <c r="I3053"/>
  <c r="J3099"/>
  <c r="K3099"/>
  <c r="J3107"/>
  <c r="I3107"/>
  <c r="K3107"/>
  <c r="J3117"/>
  <c r="I3117"/>
  <c r="J3163"/>
  <c r="K3163"/>
  <c r="J3171"/>
  <c r="I3171"/>
  <c r="K3171"/>
  <c r="J3181"/>
  <c r="I3181"/>
  <c r="J3227"/>
  <c r="K3227"/>
  <c r="J3235"/>
  <c r="I3235"/>
  <c r="K3235"/>
  <c r="J3245"/>
  <c r="I3245"/>
  <c r="J3291"/>
  <c r="K3291"/>
  <c r="J3299"/>
  <c r="I3299"/>
  <c r="K3299"/>
  <c r="J3309"/>
  <c r="I3309"/>
  <c r="J3355"/>
  <c r="K3355"/>
  <c r="J3363"/>
  <c r="I3363"/>
  <c r="K3363"/>
  <c r="J3373"/>
  <c r="I3373"/>
  <c r="J3419"/>
  <c r="K3419"/>
  <c r="J3427"/>
  <c r="I3427"/>
  <c r="K3427"/>
  <c r="J3437"/>
  <c r="I3437"/>
  <c r="J3483"/>
  <c r="K3483"/>
  <c r="J3491"/>
  <c r="I3491"/>
  <c r="K3491"/>
  <c r="J3501"/>
  <c r="I3501"/>
  <c r="J3547"/>
  <c r="K3547"/>
  <c r="J3555"/>
  <c r="I3555"/>
  <c r="K3555"/>
  <c r="J3565"/>
  <c r="I3565"/>
  <c r="J3597"/>
  <c r="I3597"/>
  <c r="J3629"/>
  <c r="I3629"/>
  <c r="J3661"/>
  <c r="I3661"/>
  <c r="J3693"/>
  <c r="I3693"/>
  <c r="J3725"/>
  <c r="I3725"/>
  <c r="J3757"/>
  <c r="I3757"/>
  <c r="J3789"/>
  <c r="I3789"/>
  <c r="J3821"/>
  <c r="I3821"/>
  <c r="J3853"/>
  <c r="I3853"/>
  <c r="J3885"/>
  <c r="I3885"/>
  <c r="J3917"/>
  <c r="I3917"/>
  <c r="J3949"/>
  <c r="I3949"/>
  <c r="J3981"/>
  <c r="I3981"/>
  <c r="I4081"/>
  <c r="K4081"/>
  <c r="I4109"/>
  <c r="K4109"/>
  <c r="K4129"/>
  <c r="I4129"/>
  <c r="J4129"/>
  <c r="I4209"/>
  <c r="K4209"/>
  <c r="I4237"/>
  <c r="K4237"/>
  <c r="K4257"/>
  <c r="I4257"/>
  <c r="J4257"/>
  <c r="I4337"/>
  <c r="K4337"/>
  <c r="I4365"/>
  <c r="K4365"/>
  <c r="K4385"/>
  <c r="I4385"/>
  <c r="J4385"/>
  <c r="J4691"/>
  <c r="I4691"/>
  <c r="K4705"/>
  <c r="J4705"/>
  <c r="J4715"/>
  <c r="K4715"/>
  <c r="I4765"/>
  <c r="J4765"/>
  <c r="K4765"/>
  <c r="J4771"/>
  <c r="K4771"/>
  <c r="I4771"/>
  <c r="J4807"/>
  <c r="I4807"/>
  <c r="K4807"/>
  <c r="J4947"/>
  <c r="I4947"/>
  <c r="K4947"/>
  <c r="I4965"/>
  <c r="J4965"/>
  <c r="K4965"/>
  <c r="I4981"/>
  <c r="J4981"/>
  <c r="K4981"/>
  <c r="J5059"/>
  <c r="I5059"/>
  <c r="K5059"/>
  <c r="J5075"/>
  <c r="I5075"/>
  <c r="K5075"/>
  <c r="I5093"/>
  <c r="J5093"/>
  <c r="K5093"/>
  <c r="I5109"/>
  <c r="J5109"/>
  <c r="K5109"/>
  <c r="J5531"/>
  <c r="I5531"/>
  <c r="K5531"/>
  <c r="J5547"/>
  <c r="I5547"/>
  <c r="K5547"/>
  <c r="I5565"/>
  <c r="J5565"/>
  <c r="K5565"/>
  <c r="J5579"/>
  <c r="I5579"/>
  <c r="K5579"/>
  <c r="J5585"/>
  <c r="K5585"/>
  <c r="I5585"/>
  <c r="I5693"/>
  <c r="J5693"/>
  <c r="K5693"/>
  <c r="J5707"/>
  <c r="I5707"/>
  <c r="K5707"/>
  <c r="J5713"/>
  <c r="K5713"/>
  <c r="I5713"/>
  <c r="J5809"/>
  <c r="K5809"/>
  <c r="I5809"/>
  <c r="J5841"/>
  <c r="K5841"/>
  <c r="I5841"/>
  <c r="J5873"/>
  <c r="K5873"/>
  <c r="I5873"/>
  <c r="J6245"/>
  <c r="I6245"/>
  <c r="K6245"/>
  <c r="I6251"/>
  <c r="J6251"/>
  <c r="K6251"/>
  <c r="J6259"/>
  <c r="K6259"/>
  <c r="I6259"/>
  <c r="K6336"/>
  <c r="I6336"/>
  <c r="I6342"/>
  <c r="J6342"/>
  <c r="K6342"/>
  <c r="I6391"/>
  <c r="J6391"/>
  <c r="K6391"/>
  <c r="I6443"/>
  <c r="J6443"/>
  <c r="K6443"/>
  <c r="I6463"/>
  <c r="J6463"/>
  <c r="K6463"/>
  <c r="J6481"/>
  <c r="K6481"/>
  <c r="I6481"/>
  <c r="J6534"/>
  <c r="K6534"/>
  <c r="I6534"/>
  <c r="I6694"/>
  <c r="J6694"/>
  <c r="K6694"/>
  <c r="J6702"/>
  <c r="K6702"/>
  <c r="I6702"/>
  <c r="J6768"/>
  <c r="K6768"/>
  <c r="I6768"/>
  <c r="J6790"/>
  <c r="K6790"/>
  <c r="I6790"/>
  <c r="J6852"/>
  <c r="K6852"/>
  <c r="I6852"/>
  <c r="K6882"/>
  <c r="J6882"/>
  <c r="I6882"/>
  <c r="J6891"/>
  <c r="I6891"/>
  <c r="K6891"/>
  <c r="J6897"/>
  <c r="K6897"/>
  <c r="I6897"/>
  <c r="I6924"/>
  <c r="K6924"/>
  <c r="J6924"/>
  <c r="I6953"/>
  <c r="J6953"/>
  <c r="K6953"/>
  <c r="K6982"/>
  <c r="J6982"/>
  <c r="I6982"/>
  <c r="K7002"/>
  <c r="I7002"/>
  <c r="J7002"/>
  <c r="J7007"/>
  <c r="I7007"/>
  <c r="K7007"/>
  <c r="I7012"/>
  <c r="J7012"/>
  <c r="K7012"/>
  <c r="J7035"/>
  <c r="K7035"/>
  <c r="I7035"/>
  <c r="I7084"/>
  <c r="K7084"/>
  <c r="J7084"/>
  <c r="I7132"/>
  <c r="K7132"/>
  <c r="J7132"/>
  <c r="K7353"/>
  <c r="I7353"/>
  <c r="J7353"/>
  <c r="K7389"/>
  <c r="I7389"/>
  <c r="J7389"/>
  <c r="J7392"/>
  <c r="K7392"/>
  <c r="I7392"/>
  <c r="J7476"/>
  <c r="K7476"/>
  <c r="I7476"/>
  <c r="I7512"/>
  <c r="J7512"/>
  <c r="K7512"/>
  <c r="K2195"/>
  <c r="I2195"/>
  <c r="L2407"/>
  <c r="I4707"/>
  <c r="J4709"/>
  <c r="I4723"/>
  <c r="K4743"/>
  <c r="I4751"/>
  <c r="J4783"/>
  <c r="I4783"/>
  <c r="J4799"/>
  <c r="K4799"/>
  <c r="J4839"/>
  <c r="K4839"/>
  <c r="J4855"/>
  <c r="K4855"/>
  <c r="J4871"/>
  <c r="K4871"/>
  <c r="J4887"/>
  <c r="K4887"/>
  <c r="J4903"/>
  <c r="K4903"/>
  <c r="J4935"/>
  <c r="K4935"/>
  <c r="J4961"/>
  <c r="K4961"/>
  <c r="J4969"/>
  <c r="K4969"/>
  <c r="I4969"/>
  <c r="J5033"/>
  <c r="K5033"/>
  <c r="I5033"/>
  <c r="I5085"/>
  <c r="J5085"/>
  <c r="J5097"/>
  <c r="K5097"/>
  <c r="I5097"/>
  <c r="J5131"/>
  <c r="I5131"/>
  <c r="K5131"/>
  <c r="I5149"/>
  <c r="J5149"/>
  <c r="J5153"/>
  <c r="K5153"/>
  <c r="I5493"/>
  <c r="J5493"/>
  <c r="J5497"/>
  <c r="K5497"/>
  <c r="J5505"/>
  <c r="K5505"/>
  <c r="I5505"/>
  <c r="I5557"/>
  <c r="J5557"/>
  <c r="J5561"/>
  <c r="K5561"/>
  <c r="I5573"/>
  <c r="J5573"/>
  <c r="K5573"/>
  <c r="J5587"/>
  <c r="I5587"/>
  <c r="K5587"/>
  <c r="I5605"/>
  <c r="J5605"/>
  <c r="K5605"/>
  <c r="J5625"/>
  <c r="K5625"/>
  <c r="J5651"/>
  <c r="I5651"/>
  <c r="K5651"/>
  <c r="J5689"/>
  <c r="K5689"/>
  <c r="I5701"/>
  <c r="J5701"/>
  <c r="K5701"/>
  <c r="J5715"/>
  <c r="I5715"/>
  <c r="K5715"/>
  <c r="J5747"/>
  <c r="I5747"/>
  <c r="K5747"/>
  <c r="J5785"/>
  <c r="K5785"/>
  <c r="J5793"/>
  <c r="K5793"/>
  <c r="I5793"/>
  <c r="J5918"/>
  <c r="K5918"/>
  <c r="I6026"/>
  <c r="J6026"/>
  <c r="I6131"/>
  <c r="J6131"/>
  <c r="I6163"/>
  <c r="J6163"/>
  <c r="J6219"/>
  <c r="K6219"/>
  <c r="I6227"/>
  <c r="J6227"/>
  <c r="K6396"/>
  <c r="J6396"/>
  <c r="I6396"/>
  <c r="J6467"/>
  <c r="K6467"/>
  <c r="I6467"/>
  <c r="K6480"/>
  <c r="I6480"/>
  <c r="J6480"/>
  <c r="I6503"/>
  <c r="J6503"/>
  <c r="J6526"/>
  <c r="K6526"/>
  <c r="I6562"/>
  <c r="J6562"/>
  <c r="K6562"/>
  <c r="J6594"/>
  <c r="K6594"/>
  <c r="I6594"/>
  <c r="J6634"/>
  <c r="K6634"/>
  <c r="I6634"/>
  <c r="J6816"/>
  <c r="I6816"/>
  <c r="K6816"/>
  <c r="K6902"/>
  <c r="I6902"/>
  <c r="J6902"/>
  <c r="J6919"/>
  <c r="K6919"/>
  <c r="J6929"/>
  <c r="K6929"/>
  <c r="I6929"/>
  <c r="I6960"/>
  <c r="K6960"/>
  <c r="J6960"/>
  <c r="I6985"/>
  <c r="J6985"/>
  <c r="K6985"/>
  <c r="I7193"/>
  <c r="J7193"/>
  <c r="K7193"/>
  <c r="I7209"/>
  <c r="J7209"/>
  <c r="K7209"/>
  <c r="K7397"/>
  <c r="I7397"/>
  <c r="J7397"/>
  <c r="K7413"/>
  <c r="J7413"/>
  <c r="I7413"/>
  <c r="K7453"/>
  <c r="I7453"/>
  <c r="J7453"/>
  <c r="J2146"/>
  <c r="I2146"/>
  <c r="K2153"/>
  <c r="J2153"/>
  <c r="I2153"/>
  <c r="J2504"/>
  <c r="I2504"/>
  <c r="J2512"/>
  <c r="I2512"/>
  <c r="J2520"/>
  <c r="I2520"/>
  <c r="J2528"/>
  <c r="I2528"/>
  <c r="J2536"/>
  <c r="I2536"/>
  <c r="J2544"/>
  <c r="I2544"/>
  <c r="J2552"/>
  <c r="I2552"/>
  <c r="J2560"/>
  <c r="I2560"/>
  <c r="J2568"/>
  <c r="I2568"/>
  <c r="J2576"/>
  <c r="I2576"/>
  <c r="K2584"/>
  <c r="I2584"/>
  <c r="I2590"/>
  <c r="K2590"/>
  <c r="K2596"/>
  <c r="J2596"/>
  <c r="J2617"/>
  <c r="K2617"/>
  <c r="J2621"/>
  <c r="I2621"/>
  <c r="I2642"/>
  <c r="J2642"/>
  <c r="K2648"/>
  <c r="I2648"/>
  <c r="I2654"/>
  <c r="K2654"/>
  <c r="K2660"/>
  <c r="J2660"/>
  <c r="J2681"/>
  <c r="K2681"/>
  <c r="J2685"/>
  <c r="I2685"/>
  <c r="I2706"/>
  <c r="J2706"/>
  <c r="K2712"/>
  <c r="I2712"/>
  <c r="I2718"/>
  <c r="K2718"/>
  <c r="K2724"/>
  <c r="J2724"/>
  <c r="J2745"/>
  <c r="K2745"/>
  <c r="J2749"/>
  <c r="I2749"/>
  <c r="I2770"/>
  <c r="J2770"/>
  <c r="K2776"/>
  <c r="I2776"/>
  <c r="I2782"/>
  <c r="K2782"/>
  <c r="K2788"/>
  <c r="J2788"/>
  <c r="J2809"/>
  <c r="K2809"/>
  <c r="J2813"/>
  <c r="I2813"/>
  <c r="I2834"/>
  <c r="J2834"/>
  <c r="K2840"/>
  <c r="I2840"/>
  <c r="I2846"/>
  <c r="K2846"/>
  <c r="K2852"/>
  <c r="J2852"/>
  <c r="J2873"/>
  <c r="K2873"/>
  <c r="J2877"/>
  <c r="I2877"/>
  <c r="I2898"/>
  <c r="J2898"/>
  <c r="K2904"/>
  <c r="I2904"/>
  <c r="I2910"/>
  <c r="K2910"/>
  <c r="K2916"/>
  <c r="J2916"/>
  <c r="J2937"/>
  <c r="K2937"/>
  <c r="J3573"/>
  <c r="K3573"/>
  <c r="J3589"/>
  <c r="K3589"/>
  <c r="J3605"/>
  <c r="K3605"/>
  <c r="J3621"/>
  <c r="K3621"/>
  <c r="J3637"/>
  <c r="K3637"/>
  <c r="J3653"/>
  <c r="K3653"/>
  <c r="J3669"/>
  <c r="K3669"/>
  <c r="J3685"/>
  <c r="K3685"/>
  <c r="J3701"/>
  <c r="K3701"/>
  <c r="J3717"/>
  <c r="K3717"/>
  <c r="J3733"/>
  <c r="K3733"/>
  <c r="J3749"/>
  <c r="K3749"/>
  <c r="J3765"/>
  <c r="K3765"/>
  <c r="J3781"/>
  <c r="K3781"/>
  <c r="J3797"/>
  <c r="K3797"/>
  <c r="J3813"/>
  <c r="K3813"/>
  <c r="J3829"/>
  <c r="K3829"/>
  <c r="J3845"/>
  <c r="K3845"/>
  <c r="J3861"/>
  <c r="K3861"/>
  <c r="J3877"/>
  <c r="K3877"/>
  <c r="J3893"/>
  <c r="K3893"/>
  <c r="J3909"/>
  <c r="K3909"/>
  <c r="J3925"/>
  <c r="K3925"/>
  <c r="J3941"/>
  <c r="K3941"/>
  <c r="J3957"/>
  <c r="K3957"/>
  <c r="J3973"/>
  <c r="K3973"/>
  <c r="J3989"/>
  <c r="K3989"/>
  <c r="J4451"/>
  <c r="K4451"/>
  <c r="J4459"/>
  <c r="K4459"/>
  <c r="J4467"/>
  <c r="K4467"/>
  <c r="J4475"/>
  <c r="K4475"/>
  <c r="J4483"/>
  <c r="K4483"/>
  <c r="J4491"/>
  <c r="K4491"/>
  <c r="J4499"/>
  <c r="K4499"/>
  <c r="J4507"/>
  <c r="K4507"/>
  <c r="J4515"/>
  <c r="K4515"/>
  <c r="J4523"/>
  <c r="K4523"/>
  <c r="J4531"/>
  <c r="K4531"/>
  <c r="J4539"/>
  <c r="K4539"/>
  <c r="J4547"/>
  <c r="K4547"/>
  <c r="J4555"/>
  <c r="K4555"/>
  <c r="J4563"/>
  <c r="K4563"/>
  <c r="J4571"/>
  <c r="K4571"/>
  <c r="J4579"/>
  <c r="K4579"/>
  <c r="J4587"/>
  <c r="K4587"/>
  <c r="J4595"/>
  <c r="K4595"/>
  <c r="J4603"/>
  <c r="K4603"/>
  <c r="J4611"/>
  <c r="K4611"/>
  <c r="J4619"/>
  <c r="K4619"/>
  <c r="J4627"/>
  <c r="K4627"/>
  <c r="J4635"/>
  <c r="K4635"/>
  <c r="J4643"/>
  <c r="K4643"/>
  <c r="J4651"/>
  <c r="K4651"/>
  <c r="J4679"/>
  <c r="I4679"/>
  <c r="J4719"/>
  <c r="I4719"/>
  <c r="J4735"/>
  <c r="K4735"/>
  <c r="J4759"/>
  <c r="K4759"/>
  <c r="I4949"/>
  <c r="J4949"/>
  <c r="J4953"/>
  <c r="K4953"/>
  <c r="J4963"/>
  <c r="I4963"/>
  <c r="K4963"/>
  <c r="J4979"/>
  <c r="I4979"/>
  <c r="K4979"/>
  <c r="I4997"/>
  <c r="J4997"/>
  <c r="K4997"/>
  <c r="I5013"/>
  <c r="J5013"/>
  <c r="J5017"/>
  <c r="K5017"/>
  <c r="J5027"/>
  <c r="I5027"/>
  <c r="K5027"/>
  <c r="J5043"/>
  <c r="I5043"/>
  <c r="K5043"/>
  <c r="I5061"/>
  <c r="J5061"/>
  <c r="K5061"/>
  <c r="I5077"/>
  <c r="J5077"/>
  <c r="J5081"/>
  <c r="K5081"/>
  <c r="J5091"/>
  <c r="I5091"/>
  <c r="K5091"/>
  <c r="J5107"/>
  <c r="I5107"/>
  <c r="K5107"/>
  <c r="I5125"/>
  <c r="J5125"/>
  <c r="K5125"/>
  <c r="I5141"/>
  <c r="J5141"/>
  <c r="J5145"/>
  <c r="K5145"/>
  <c r="J5155"/>
  <c r="I5155"/>
  <c r="K5155"/>
  <c r="I5469"/>
  <c r="J5469"/>
  <c r="K5469"/>
  <c r="I5485"/>
  <c r="J5485"/>
  <c r="J5489"/>
  <c r="K5489"/>
  <c r="J5499"/>
  <c r="I5499"/>
  <c r="K5499"/>
  <c r="J5515"/>
  <c r="I5515"/>
  <c r="K5515"/>
  <c r="I5533"/>
  <c r="J5533"/>
  <c r="K5533"/>
  <c r="I5549"/>
  <c r="J5549"/>
  <c r="J5553"/>
  <c r="K5553"/>
  <c r="J5563"/>
  <c r="I5563"/>
  <c r="K5563"/>
  <c r="J5569"/>
  <c r="K5569"/>
  <c r="I5581"/>
  <c r="J5581"/>
  <c r="K5581"/>
  <c r="J5595"/>
  <c r="I5595"/>
  <c r="K5595"/>
  <c r="J5601"/>
  <c r="K5601"/>
  <c r="I5613"/>
  <c r="J5613"/>
  <c r="K5613"/>
  <c r="J5627"/>
  <c r="I5627"/>
  <c r="K5627"/>
  <c r="J5633"/>
  <c r="K5633"/>
  <c r="I5645"/>
  <c r="J5645"/>
  <c r="K5645"/>
  <c r="J5659"/>
  <c r="I5659"/>
  <c r="K5659"/>
  <c r="J5665"/>
  <c r="K5665"/>
  <c r="I5677"/>
  <c r="J5677"/>
  <c r="K5677"/>
  <c r="J5691"/>
  <c r="I5691"/>
  <c r="K5691"/>
  <c r="J5697"/>
  <c r="K5697"/>
  <c r="I5709"/>
  <c r="J5709"/>
  <c r="K5709"/>
  <c r="J5723"/>
  <c r="I5723"/>
  <c r="K5723"/>
  <c r="J5729"/>
  <c r="K5729"/>
  <c r="I5741"/>
  <c r="J5741"/>
  <c r="K5741"/>
  <c r="J5755"/>
  <c r="I5755"/>
  <c r="K5755"/>
  <c r="J5761"/>
  <c r="K5761"/>
  <c r="I5773"/>
  <c r="J5773"/>
  <c r="K5773"/>
  <c r="J5787"/>
  <c r="I5787"/>
  <c r="K5787"/>
  <c r="J5803"/>
  <c r="I5803"/>
  <c r="K5803"/>
  <c r="J5886"/>
  <c r="K5886"/>
  <c r="I5886"/>
  <c r="J5966"/>
  <c r="K5966"/>
  <c r="J6014"/>
  <c r="K6014"/>
  <c r="I6014"/>
  <c r="J6087"/>
  <c r="K6087"/>
  <c r="I6095"/>
  <c r="J6095"/>
  <c r="J6119"/>
  <c r="K6119"/>
  <c r="I6127"/>
  <c r="J6127"/>
  <c r="J6151"/>
  <c r="K6151"/>
  <c r="I6159"/>
  <c r="J6159"/>
  <c r="J6183"/>
  <c r="K6183"/>
  <c r="I6191"/>
  <c r="J6191"/>
  <c r="J6215"/>
  <c r="K6215"/>
  <c r="I6223"/>
  <c r="J6223"/>
  <c r="J6289"/>
  <c r="K6289"/>
  <c r="I6291"/>
  <c r="J6291"/>
  <c r="I6310"/>
  <c r="K6310"/>
  <c r="J6310"/>
  <c r="I6326"/>
  <c r="K6326"/>
  <c r="J6326"/>
  <c r="K6412"/>
  <c r="J6412"/>
  <c r="I6412"/>
  <c r="K6428"/>
  <c r="I6428"/>
  <c r="J6428"/>
  <c r="J6447"/>
  <c r="K6447"/>
  <c r="J6471"/>
  <c r="K6471"/>
  <c r="I6471"/>
  <c r="J6532"/>
  <c r="K6532"/>
  <c r="I6532"/>
  <c r="I6601"/>
  <c r="K6601"/>
  <c r="J6601"/>
  <c r="I6682"/>
  <c r="J6682"/>
  <c r="K6682"/>
  <c r="J6728"/>
  <c r="I6728"/>
  <c r="K6728"/>
  <c r="J6770"/>
  <c r="K6770"/>
  <c r="I6770"/>
  <c r="K6914"/>
  <c r="J6914"/>
  <c r="I6914"/>
  <c r="I6928"/>
  <c r="J6928"/>
  <c r="K6928"/>
  <c r="J6965"/>
  <c r="K6965"/>
  <c r="I6965"/>
  <c r="I6992"/>
  <c r="K6992"/>
  <c r="J6992"/>
  <c r="I7196"/>
  <c r="K7196"/>
  <c r="J7196"/>
  <c r="I7212"/>
  <c r="K7212"/>
  <c r="J7212"/>
  <c r="I7225"/>
  <c r="J7225"/>
  <c r="I7228"/>
  <c r="K7228"/>
  <c r="I7233"/>
  <c r="J7233"/>
  <c r="I7236"/>
  <c r="K7236"/>
  <c r="I7241"/>
  <c r="J7241"/>
  <c r="I7244"/>
  <c r="K7244"/>
  <c r="I7252"/>
  <c r="K7252"/>
  <c r="I7260"/>
  <c r="K7260"/>
  <c r="J7272"/>
  <c r="K7272"/>
  <c r="K7325"/>
  <c r="I7325"/>
  <c r="J7325"/>
  <c r="J7328"/>
  <c r="K7328"/>
  <c r="I7328"/>
  <c r="I7440"/>
  <c r="J7440"/>
  <c r="K7497"/>
  <c r="J7497"/>
  <c r="I7497"/>
  <c r="J2221"/>
  <c r="I2221"/>
  <c r="I2234"/>
  <c r="K2234"/>
  <c r="J4823"/>
  <c r="K4823"/>
  <c r="J4919"/>
  <c r="K4919"/>
  <c r="I4957"/>
  <c r="J4957"/>
  <c r="J5003"/>
  <c r="I5003"/>
  <c r="K5003"/>
  <c r="I5021"/>
  <c r="J5021"/>
  <c r="J5025"/>
  <c r="K5025"/>
  <c r="J5067"/>
  <c r="I5067"/>
  <c r="K5067"/>
  <c r="J5089"/>
  <c r="K5089"/>
  <c r="J5161"/>
  <c r="K5161"/>
  <c r="I5161"/>
  <c r="J5475"/>
  <c r="I5475"/>
  <c r="K5475"/>
  <c r="J5539"/>
  <c r="I5539"/>
  <c r="K5539"/>
  <c r="J5593"/>
  <c r="K5593"/>
  <c r="J5619"/>
  <c r="I5619"/>
  <c r="K5619"/>
  <c r="I5637"/>
  <c r="J5637"/>
  <c r="K5637"/>
  <c r="J5657"/>
  <c r="K5657"/>
  <c r="I5669"/>
  <c r="J5669"/>
  <c r="K5669"/>
  <c r="J5683"/>
  <c r="I5683"/>
  <c r="K5683"/>
  <c r="J5721"/>
  <c r="K5721"/>
  <c r="I5733"/>
  <c r="J5733"/>
  <c r="K5733"/>
  <c r="J5753"/>
  <c r="K5753"/>
  <c r="I5765"/>
  <c r="J5765"/>
  <c r="K5765"/>
  <c r="J5779"/>
  <c r="I5779"/>
  <c r="K5779"/>
  <c r="I5898"/>
  <c r="J5898"/>
  <c r="I5946"/>
  <c r="J5946"/>
  <c r="I5994"/>
  <c r="J5994"/>
  <c r="K5994"/>
  <c r="J6046"/>
  <c r="K6046"/>
  <c r="I6067"/>
  <c r="J6067"/>
  <c r="J6091"/>
  <c r="K6091"/>
  <c r="I6099"/>
  <c r="J6099"/>
  <c r="J6123"/>
  <c r="K6123"/>
  <c r="J6155"/>
  <c r="K6155"/>
  <c r="J6187"/>
  <c r="K6187"/>
  <c r="I6195"/>
  <c r="J6195"/>
  <c r="K6256"/>
  <c r="J6256"/>
  <c r="I6256"/>
  <c r="J6275"/>
  <c r="K6275"/>
  <c r="I6294"/>
  <c r="J6294"/>
  <c r="K6294"/>
  <c r="I6362"/>
  <c r="K6362"/>
  <c r="J6362"/>
  <c r="I6483"/>
  <c r="J6483"/>
  <c r="K6483"/>
  <c r="I6885"/>
  <c r="J6885"/>
  <c r="K6885"/>
  <c r="I6896"/>
  <c r="J6896"/>
  <c r="K6896"/>
  <c r="J6923"/>
  <c r="I6923"/>
  <c r="K6923"/>
  <c r="K2202"/>
  <c r="I2202"/>
  <c r="J2202"/>
  <c r="I2218"/>
  <c r="K2218"/>
  <c r="I2594"/>
  <c r="J2594"/>
  <c r="K2600"/>
  <c r="I2600"/>
  <c r="I2606"/>
  <c r="K2606"/>
  <c r="K2612"/>
  <c r="J2612"/>
  <c r="J2633"/>
  <c r="K2633"/>
  <c r="J2637"/>
  <c r="I2637"/>
  <c r="I2658"/>
  <c r="J2658"/>
  <c r="K2664"/>
  <c r="I2664"/>
  <c r="I2670"/>
  <c r="K2670"/>
  <c r="K2676"/>
  <c r="J2676"/>
  <c r="J2697"/>
  <c r="K2697"/>
  <c r="J2701"/>
  <c r="I2701"/>
  <c r="I2722"/>
  <c r="J2722"/>
  <c r="K2728"/>
  <c r="I2728"/>
  <c r="I2734"/>
  <c r="K2734"/>
  <c r="K2740"/>
  <c r="J2740"/>
  <c r="J2761"/>
  <c r="K2761"/>
  <c r="J2765"/>
  <c r="I2765"/>
  <c r="I2786"/>
  <c r="J2786"/>
  <c r="K2792"/>
  <c r="I2792"/>
  <c r="I2798"/>
  <c r="K2798"/>
  <c r="K2804"/>
  <c r="J2804"/>
  <c r="J2825"/>
  <c r="K2825"/>
  <c r="J2829"/>
  <c r="I2829"/>
  <c r="I2850"/>
  <c r="J2850"/>
  <c r="K2856"/>
  <c r="I2856"/>
  <c r="I2862"/>
  <c r="K2862"/>
  <c r="K2868"/>
  <c r="J2868"/>
  <c r="J2889"/>
  <c r="K2889"/>
  <c r="J2893"/>
  <c r="I2893"/>
  <c r="I2914"/>
  <c r="J2914"/>
  <c r="K2920"/>
  <c r="I2920"/>
  <c r="I2926"/>
  <c r="K2926"/>
  <c r="K2932"/>
  <c r="J2932"/>
  <c r="J2941"/>
  <c r="K2941"/>
  <c r="J2957"/>
  <c r="K2957"/>
  <c r="J2973"/>
  <c r="K2973"/>
  <c r="J2989"/>
  <c r="K2989"/>
  <c r="J3005"/>
  <c r="K3005"/>
  <c r="J3025"/>
  <c r="K3025"/>
  <c r="J3041"/>
  <c r="K3041"/>
  <c r="J3057"/>
  <c r="K3057"/>
  <c r="J3073"/>
  <c r="K3073"/>
  <c r="J3089"/>
  <c r="K3089"/>
  <c r="J3105"/>
  <c r="K3105"/>
  <c r="J3121"/>
  <c r="K3121"/>
  <c r="J3137"/>
  <c r="K3137"/>
  <c r="J3153"/>
  <c r="K3153"/>
  <c r="J3169"/>
  <c r="K3169"/>
  <c r="J3185"/>
  <c r="K3185"/>
  <c r="J3201"/>
  <c r="K3201"/>
  <c r="J3217"/>
  <c r="K3217"/>
  <c r="J3233"/>
  <c r="K3233"/>
  <c r="J3249"/>
  <c r="K3249"/>
  <c r="J3265"/>
  <c r="K3265"/>
  <c r="J3281"/>
  <c r="K3281"/>
  <c r="J3297"/>
  <c r="K3297"/>
  <c r="J3313"/>
  <c r="K3313"/>
  <c r="J3329"/>
  <c r="K3329"/>
  <c r="J3345"/>
  <c r="K3345"/>
  <c r="J3361"/>
  <c r="K3361"/>
  <c r="J3377"/>
  <c r="K3377"/>
  <c r="J3393"/>
  <c r="K3393"/>
  <c r="J3409"/>
  <c r="K3409"/>
  <c r="J3425"/>
  <c r="K3425"/>
  <c r="J3441"/>
  <c r="K3441"/>
  <c r="J3457"/>
  <c r="K3457"/>
  <c r="J3473"/>
  <c r="K3473"/>
  <c r="J3489"/>
  <c r="K3489"/>
  <c r="J3505"/>
  <c r="K3505"/>
  <c r="J3521"/>
  <c r="K3521"/>
  <c r="J3537"/>
  <c r="K3537"/>
  <c r="J3553"/>
  <c r="K3553"/>
  <c r="J4655"/>
  <c r="I4655"/>
  <c r="J4671"/>
  <c r="K4671"/>
  <c r="J4695"/>
  <c r="K4695"/>
  <c r="J4763"/>
  <c r="I4763"/>
  <c r="J4819"/>
  <c r="I4819"/>
  <c r="J4831"/>
  <c r="K4831"/>
  <c r="J4847"/>
  <c r="K4847"/>
  <c r="J4863"/>
  <c r="K4863"/>
  <c r="J4879"/>
  <c r="K4879"/>
  <c r="J4895"/>
  <c r="K4895"/>
  <c r="J4911"/>
  <c r="K4911"/>
  <c r="J4927"/>
  <c r="K4927"/>
  <c r="J4943"/>
  <c r="K4943"/>
  <c r="J4945"/>
  <c r="I4945"/>
  <c r="J4971"/>
  <c r="I4971"/>
  <c r="K4971"/>
  <c r="I4989"/>
  <c r="J4989"/>
  <c r="J4993"/>
  <c r="K4993"/>
  <c r="J5001"/>
  <c r="K5001"/>
  <c r="I5001"/>
  <c r="J5035"/>
  <c r="I5035"/>
  <c r="K5035"/>
  <c r="I5053"/>
  <c r="J5053"/>
  <c r="J5057"/>
  <c r="K5057"/>
  <c r="J5065"/>
  <c r="K5065"/>
  <c r="I5065"/>
  <c r="J5099"/>
  <c r="I5099"/>
  <c r="K5099"/>
  <c r="I5117"/>
  <c r="J5117"/>
  <c r="J5121"/>
  <c r="K5121"/>
  <c r="J5129"/>
  <c r="K5129"/>
  <c r="I5129"/>
  <c r="J5163"/>
  <c r="I5163"/>
  <c r="K5163"/>
  <c r="J5177"/>
  <c r="K5177"/>
  <c r="J5193"/>
  <c r="K5193"/>
  <c r="J5209"/>
  <c r="K5209"/>
  <c r="J5225"/>
  <c r="K5225"/>
  <c r="J5241"/>
  <c r="K5241"/>
  <c r="J5257"/>
  <c r="K5257"/>
  <c r="J5273"/>
  <c r="K5273"/>
  <c r="J5289"/>
  <c r="K5289"/>
  <c r="J5305"/>
  <c r="K5305"/>
  <c r="J5321"/>
  <c r="K5321"/>
  <c r="J5337"/>
  <c r="K5337"/>
  <c r="J5353"/>
  <c r="K5353"/>
  <c r="J5369"/>
  <c r="K5369"/>
  <c r="J5385"/>
  <c r="K5385"/>
  <c r="J5401"/>
  <c r="K5401"/>
  <c r="J5417"/>
  <c r="K5417"/>
  <c r="J5433"/>
  <c r="K5433"/>
  <c r="J5449"/>
  <c r="K5449"/>
  <c r="J5465"/>
  <c r="K5465"/>
  <c r="J5473"/>
  <c r="K5473"/>
  <c r="I5473"/>
  <c r="J5507"/>
  <c r="I5507"/>
  <c r="K5507"/>
  <c r="I5525"/>
  <c r="J5525"/>
  <c r="J5529"/>
  <c r="K5529"/>
  <c r="J5537"/>
  <c r="K5537"/>
  <c r="I5537"/>
  <c r="J5571"/>
  <c r="I5571"/>
  <c r="K5571"/>
  <c r="J5577"/>
  <c r="K5577"/>
  <c r="I5589"/>
  <c r="J5589"/>
  <c r="K5589"/>
  <c r="J5603"/>
  <c r="I5603"/>
  <c r="K5603"/>
  <c r="J5609"/>
  <c r="K5609"/>
  <c r="I5621"/>
  <c r="J5621"/>
  <c r="K5621"/>
  <c r="J5635"/>
  <c r="I5635"/>
  <c r="K5635"/>
  <c r="J5641"/>
  <c r="K5641"/>
  <c r="I5653"/>
  <c r="J5653"/>
  <c r="K5653"/>
  <c r="J5667"/>
  <c r="I5667"/>
  <c r="K5667"/>
  <c r="J5673"/>
  <c r="K5673"/>
  <c r="I5685"/>
  <c r="J5685"/>
  <c r="K5685"/>
  <c r="J5699"/>
  <c r="I5699"/>
  <c r="K5699"/>
  <c r="J5705"/>
  <c r="K5705"/>
  <c r="I5717"/>
  <c r="J5717"/>
  <c r="K5717"/>
  <c r="J5731"/>
  <c r="I5731"/>
  <c r="K5731"/>
  <c r="J5737"/>
  <c r="K5737"/>
  <c r="I5749"/>
  <c r="J5749"/>
  <c r="K5749"/>
  <c r="J5763"/>
  <c r="I5763"/>
  <c r="K5763"/>
  <c r="J5769"/>
  <c r="K5769"/>
  <c r="I5781"/>
  <c r="J5781"/>
  <c r="K5781"/>
  <c r="J5795"/>
  <c r="I5795"/>
  <c r="K5795"/>
  <c r="I5813"/>
  <c r="J5813"/>
  <c r="I5821"/>
  <c r="J5821"/>
  <c r="I5829"/>
  <c r="J5829"/>
  <c r="I5837"/>
  <c r="J5837"/>
  <c r="I5845"/>
  <c r="J5845"/>
  <c r="I5853"/>
  <c r="J5853"/>
  <c r="I5861"/>
  <c r="J5861"/>
  <c r="I5869"/>
  <c r="J5869"/>
  <c r="I5877"/>
  <c r="J5877"/>
  <c r="I5930"/>
  <c r="J5930"/>
  <c r="K5930"/>
  <c r="I5962"/>
  <c r="J5962"/>
  <c r="J5982"/>
  <c r="K5982"/>
  <c r="I6010"/>
  <c r="J6010"/>
  <c r="I6058"/>
  <c r="J6058"/>
  <c r="K6058"/>
  <c r="K6252"/>
  <c r="I6252"/>
  <c r="J6252"/>
  <c r="J6255"/>
  <c r="K6255"/>
  <c r="K6288"/>
  <c r="I6288"/>
  <c r="J6288"/>
  <c r="I6298"/>
  <c r="K6298"/>
  <c r="J6309"/>
  <c r="I6309"/>
  <c r="K6309"/>
  <c r="K6320"/>
  <c r="J6320"/>
  <c r="I6320"/>
  <c r="K6352"/>
  <c r="I6352"/>
  <c r="J6352"/>
  <c r="I6355"/>
  <c r="J6355"/>
  <c r="K6355"/>
  <c r="I6375"/>
  <c r="J6375"/>
  <c r="K6375"/>
  <c r="J6764"/>
  <c r="I6764"/>
  <c r="K6764"/>
  <c r="I6874"/>
  <c r="J6874"/>
  <c r="K6874"/>
  <c r="J6887"/>
  <c r="K6887"/>
  <c r="I6887"/>
  <c r="J6997"/>
  <c r="K6997"/>
  <c r="I6997"/>
  <c r="K4781"/>
  <c r="K4795"/>
  <c r="J4797"/>
  <c r="K4801"/>
  <c r="J4805"/>
  <c r="K4809"/>
  <c r="K4825"/>
  <c r="L4825" s="1"/>
  <c r="K4841"/>
  <c r="K4857"/>
  <c r="K4873"/>
  <c r="K4889"/>
  <c r="L4889" s="1"/>
  <c r="K4905"/>
  <c r="K4921"/>
  <c r="K4937"/>
  <c r="J4955"/>
  <c r="I4955"/>
  <c r="K4955"/>
  <c r="I4973"/>
  <c r="J4973"/>
  <c r="J4977"/>
  <c r="K4977"/>
  <c r="J4987"/>
  <c r="I4987"/>
  <c r="K4987"/>
  <c r="I5005"/>
  <c r="J5005"/>
  <c r="J5009"/>
  <c r="K5009"/>
  <c r="J5019"/>
  <c r="I5019"/>
  <c r="K5019"/>
  <c r="I5037"/>
  <c r="J5037"/>
  <c r="J5041"/>
  <c r="K5041"/>
  <c r="J5051"/>
  <c r="I5051"/>
  <c r="K5051"/>
  <c r="I5069"/>
  <c r="J5069"/>
  <c r="J5073"/>
  <c r="K5073"/>
  <c r="J5083"/>
  <c r="I5083"/>
  <c r="K5083"/>
  <c r="I5101"/>
  <c r="J5101"/>
  <c r="J5105"/>
  <c r="K5105"/>
  <c r="J5115"/>
  <c r="I5115"/>
  <c r="K5115"/>
  <c r="I5133"/>
  <c r="J5133"/>
  <c r="J5137"/>
  <c r="K5137"/>
  <c r="J5147"/>
  <c r="I5147"/>
  <c r="K5147"/>
  <c r="I5165"/>
  <c r="J5165"/>
  <c r="J5169"/>
  <c r="K5169"/>
  <c r="J5185"/>
  <c r="K5185"/>
  <c r="J5201"/>
  <c r="K5201"/>
  <c r="J5217"/>
  <c r="K5217"/>
  <c r="J5233"/>
  <c r="K5233"/>
  <c r="J5249"/>
  <c r="K5249"/>
  <c r="J5265"/>
  <c r="K5265"/>
  <c r="J5281"/>
  <c r="K5281"/>
  <c r="J5297"/>
  <c r="K5297"/>
  <c r="J5313"/>
  <c r="K5313"/>
  <c r="J5329"/>
  <c r="K5329"/>
  <c r="J5345"/>
  <c r="K5345"/>
  <c r="J5361"/>
  <c r="K5361"/>
  <c r="J5377"/>
  <c r="K5377"/>
  <c r="J5393"/>
  <c r="K5393"/>
  <c r="J5409"/>
  <c r="K5409"/>
  <c r="J5425"/>
  <c r="K5425"/>
  <c r="J5441"/>
  <c r="K5441"/>
  <c r="J5457"/>
  <c r="K5457"/>
  <c r="I5477"/>
  <c r="J5477"/>
  <c r="J5481"/>
  <c r="K5481"/>
  <c r="J5491"/>
  <c r="I5491"/>
  <c r="K5491"/>
  <c r="I5509"/>
  <c r="J5509"/>
  <c r="J5513"/>
  <c r="K5513"/>
  <c r="J5523"/>
  <c r="I5523"/>
  <c r="K5523"/>
  <c r="I5541"/>
  <c r="J5541"/>
  <c r="J5545"/>
  <c r="K5545"/>
  <c r="J5555"/>
  <c r="I5555"/>
  <c r="K5555"/>
  <c r="I5797"/>
  <c r="J5797"/>
  <c r="J5801"/>
  <c r="K5801"/>
  <c r="J5811"/>
  <c r="I5811"/>
  <c r="K5811"/>
  <c r="J5819"/>
  <c r="I5819"/>
  <c r="K5819"/>
  <c r="J5827"/>
  <c r="I5827"/>
  <c r="K5827"/>
  <c r="J5835"/>
  <c r="I5835"/>
  <c r="K5835"/>
  <c r="J5843"/>
  <c r="I5843"/>
  <c r="K5843"/>
  <c r="J5851"/>
  <c r="I5851"/>
  <c r="K5851"/>
  <c r="J5859"/>
  <c r="I5859"/>
  <c r="K5859"/>
  <c r="J5867"/>
  <c r="I5867"/>
  <c r="K5867"/>
  <c r="J5875"/>
  <c r="I5875"/>
  <c r="K5875"/>
  <c r="I5914"/>
  <c r="J5914"/>
  <c r="J5934"/>
  <c r="K5934"/>
  <c r="I5978"/>
  <c r="J5978"/>
  <c r="J5998"/>
  <c r="K5998"/>
  <c r="I6042"/>
  <c r="J6042"/>
  <c r="J6062"/>
  <c r="K6062"/>
  <c r="I6246"/>
  <c r="K6246"/>
  <c r="K6272"/>
  <c r="I6272"/>
  <c r="J6279"/>
  <c r="K6279"/>
  <c r="J6295"/>
  <c r="K6295"/>
  <c r="K6304"/>
  <c r="I6304"/>
  <c r="J6353"/>
  <c r="K6353"/>
  <c r="I6353"/>
  <c r="I6378"/>
  <c r="J6378"/>
  <c r="J6431"/>
  <c r="K6431"/>
  <c r="J6437"/>
  <c r="I6437"/>
  <c r="K6437"/>
  <c r="J6451"/>
  <c r="K6451"/>
  <c r="I6454"/>
  <c r="K6454"/>
  <c r="J6454"/>
  <c r="I6470"/>
  <c r="J6470"/>
  <c r="K6470"/>
  <c r="I6490"/>
  <c r="K6490"/>
  <c r="J6490"/>
  <c r="K6531"/>
  <c r="I6531"/>
  <c r="J6531"/>
  <c r="J6606"/>
  <c r="K6606"/>
  <c r="J6626"/>
  <c r="K6626"/>
  <c r="I6686"/>
  <c r="J6686"/>
  <c r="K6686"/>
  <c r="J6706"/>
  <c r="K6706"/>
  <c r="I6706"/>
  <c r="I6754"/>
  <c r="J6754"/>
  <c r="K6754"/>
  <c r="I6774"/>
  <c r="J6774"/>
  <c r="K6774"/>
  <c r="J6792"/>
  <c r="I6792"/>
  <c r="K6792"/>
  <c r="J6798"/>
  <c r="K6798"/>
  <c r="I6798"/>
  <c r="J6826"/>
  <c r="K6826"/>
  <c r="J6836"/>
  <c r="I6836"/>
  <c r="K6836"/>
  <c r="J6854"/>
  <c r="K6854"/>
  <c r="J6862"/>
  <c r="K6862"/>
  <c r="J6872"/>
  <c r="K6872"/>
  <c r="I6872"/>
  <c r="I6892"/>
  <c r="K6892"/>
  <c r="J6892"/>
  <c r="I6917"/>
  <c r="J6917"/>
  <c r="K6917"/>
  <c r="K6950"/>
  <c r="J6950"/>
  <c r="I6950"/>
  <c r="K6970"/>
  <c r="I6970"/>
  <c r="J6970"/>
  <c r="J6975"/>
  <c r="I6975"/>
  <c r="K6975"/>
  <c r="I6980"/>
  <c r="J6980"/>
  <c r="K6980"/>
  <c r="J7003"/>
  <c r="K7003"/>
  <c r="I7003"/>
  <c r="I7081"/>
  <c r="J7081"/>
  <c r="K7081"/>
  <c r="I7129"/>
  <c r="J7129"/>
  <c r="K7129"/>
  <c r="K7333"/>
  <c r="I7333"/>
  <c r="J7333"/>
  <c r="J7340"/>
  <c r="K7340"/>
  <c r="I7340"/>
  <c r="K2220"/>
  <c r="I2220"/>
  <c r="J2220"/>
  <c r="J2237"/>
  <c r="I2237"/>
  <c r="J6303"/>
  <c r="K6303"/>
  <c r="J6319"/>
  <c r="K6319"/>
  <c r="J6323"/>
  <c r="K6323"/>
  <c r="J6359"/>
  <c r="K6359"/>
  <c r="J6369"/>
  <c r="K6369"/>
  <c r="I6371"/>
  <c r="J6371"/>
  <c r="J6385"/>
  <c r="I6385"/>
  <c r="K6385"/>
  <c r="J6395"/>
  <c r="K6395"/>
  <c r="J6401"/>
  <c r="I6401"/>
  <c r="K6401"/>
  <c r="J6405"/>
  <c r="K6405"/>
  <c r="J6411"/>
  <c r="K6411"/>
  <c r="K6444"/>
  <c r="I6444"/>
  <c r="J6444"/>
  <c r="K6464"/>
  <c r="I6464"/>
  <c r="J6487"/>
  <c r="K6487"/>
  <c r="J6497"/>
  <c r="K6497"/>
  <c r="I6499"/>
  <c r="J6499"/>
  <c r="I6538"/>
  <c r="J6538"/>
  <c r="J6546"/>
  <c r="K6546"/>
  <c r="J6554"/>
  <c r="K6554"/>
  <c r="I6570"/>
  <c r="J6570"/>
  <c r="I6622"/>
  <c r="J6622"/>
  <c r="I6630"/>
  <c r="J6630"/>
  <c r="J6642"/>
  <c r="K6642"/>
  <c r="J6724"/>
  <c r="K6724"/>
  <c r="J6744"/>
  <c r="K6744"/>
  <c r="I6746"/>
  <c r="J6746"/>
  <c r="J6752"/>
  <c r="I6752"/>
  <c r="K6752"/>
  <c r="J6772"/>
  <c r="I6772"/>
  <c r="K6772"/>
  <c r="J6780"/>
  <c r="K6780"/>
  <c r="I6782"/>
  <c r="J6782"/>
  <c r="I6818"/>
  <c r="J6818"/>
  <c r="J6828"/>
  <c r="I6828"/>
  <c r="K6828"/>
  <c r="J6832"/>
  <c r="K6832"/>
  <c r="I6838"/>
  <c r="J6838"/>
  <c r="J6856"/>
  <c r="I6856"/>
  <c r="K6856"/>
  <c r="J6881"/>
  <c r="K6881"/>
  <c r="K6886"/>
  <c r="I6886"/>
  <c r="J6886"/>
  <c r="K6898"/>
  <c r="J6898"/>
  <c r="I6901"/>
  <c r="J6901"/>
  <c r="I6908"/>
  <c r="K6908"/>
  <c r="J6913"/>
  <c r="K6913"/>
  <c r="K6918"/>
  <c r="I6918"/>
  <c r="J6918"/>
  <c r="K6930"/>
  <c r="J6930"/>
  <c r="J6939"/>
  <c r="K6939"/>
  <c r="I6939"/>
  <c r="K7014"/>
  <c r="J7014"/>
  <c r="I7017"/>
  <c r="J7017"/>
  <c r="I7024"/>
  <c r="K7024"/>
  <c r="J7029"/>
  <c r="K7029"/>
  <c r="K7034"/>
  <c r="I7034"/>
  <c r="J7034"/>
  <c r="J7039"/>
  <c r="I7039"/>
  <c r="K7039"/>
  <c r="I7044"/>
  <c r="J7044"/>
  <c r="K7044"/>
  <c r="I7073"/>
  <c r="J7073"/>
  <c r="K7073"/>
  <c r="I7121"/>
  <c r="J7121"/>
  <c r="K7121"/>
  <c r="I7201"/>
  <c r="J7201"/>
  <c r="K7201"/>
  <c r="I7217"/>
  <c r="J7217"/>
  <c r="K7217"/>
  <c r="K7313"/>
  <c r="I7313"/>
  <c r="J7313"/>
  <c r="K7377"/>
  <c r="I7377"/>
  <c r="J7377"/>
  <c r="J7404"/>
  <c r="K7404"/>
  <c r="I7416"/>
  <c r="J7416"/>
  <c r="K7416"/>
  <c r="K7481"/>
  <c r="I7481"/>
  <c r="J7481"/>
  <c r="K2178"/>
  <c r="J2178"/>
  <c r="I2178"/>
  <c r="K2207"/>
  <c r="I2207"/>
  <c r="J2242"/>
  <c r="I2242"/>
  <c r="J2245"/>
  <c r="I2245"/>
  <c r="I6261"/>
  <c r="I6268"/>
  <c r="I6277"/>
  <c r="I6284"/>
  <c r="I6432"/>
  <c r="I2253"/>
  <c r="L2253" s="1"/>
  <c r="K6300"/>
  <c r="J6300"/>
  <c r="K6316"/>
  <c r="I6316"/>
  <c r="J6316"/>
  <c r="I6335"/>
  <c r="J6335"/>
  <c r="J6339"/>
  <c r="K6339"/>
  <c r="J6343"/>
  <c r="K6343"/>
  <c r="I6351"/>
  <c r="J6351"/>
  <c r="I6358"/>
  <c r="J6358"/>
  <c r="K6358"/>
  <c r="I6394"/>
  <c r="J6394"/>
  <c r="K6394"/>
  <c r="J6421"/>
  <c r="I6421"/>
  <c r="I6427"/>
  <c r="J6427"/>
  <c r="I6438"/>
  <c r="K6438"/>
  <c r="K6448"/>
  <c r="J6448"/>
  <c r="I6479"/>
  <c r="J6479"/>
  <c r="I6486"/>
  <c r="J6486"/>
  <c r="K6486"/>
  <c r="J6516"/>
  <c r="K6516"/>
  <c r="I6518"/>
  <c r="J6518"/>
  <c r="I6521"/>
  <c r="K6521"/>
  <c r="K6527"/>
  <c r="J6527"/>
  <c r="I6530"/>
  <c r="J6530"/>
  <c r="I6553"/>
  <c r="J6553"/>
  <c r="K6553"/>
  <c r="J6580"/>
  <c r="K6580"/>
  <c r="I6582"/>
  <c r="J6582"/>
  <c r="K6607"/>
  <c r="J6607"/>
  <c r="I6618"/>
  <c r="J6618"/>
  <c r="J6638"/>
  <c r="K6638"/>
  <c r="J6690"/>
  <c r="K6690"/>
  <c r="J6698"/>
  <c r="K6698"/>
  <c r="J6726"/>
  <c r="K6726"/>
  <c r="J6734"/>
  <c r="K6734"/>
  <c r="J6762"/>
  <c r="K6762"/>
  <c r="J6788"/>
  <c r="K6788"/>
  <c r="J6808"/>
  <c r="K6808"/>
  <c r="I6810"/>
  <c r="J6810"/>
  <c r="J6834"/>
  <c r="K6834"/>
  <c r="J6844"/>
  <c r="K6844"/>
  <c r="I6846"/>
  <c r="J6846"/>
  <c r="I6880"/>
  <c r="J6880"/>
  <c r="K6880"/>
  <c r="J6903"/>
  <c r="K6903"/>
  <c r="J6907"/>
  <c r="I6907"/>
  <c r="K6907"/>
  <c r="I6912"/>
  <c r="J6912"/>
  <c r="K6912"/>
  <c r="J6933"/>
  <c r="K6933"/>
  <c r="K6938"/>
  <c r="I6938"/>
  <c r="J6938"/>
  <c r="J6943"/>
  <c r="I6943"/>
  <c r="K6943"/>
  <c r="I6948"/>
  <c r="J6948"/>
  <c r="K6948"/>
  <c r="J6971"/>
  <c r="K6971"/>
  <c r="I6971"/>
  <c r="K7046"/>
  <c r="J7046"/>
  <c r="I7049"/>
  <c r="J7049"/>
  <c r="I7056"/>
  <c r="K7056"/>
  <c r="J7061"/>
  <c r="K7061"/>
  <c r="I7076"/>
  <c r="K7076"/>
  <c r="J7076"/>
  <c r="I7089"/>
  <c r="J7089"/>
  <c r="I7092"/>
  <c r="K7092"/>
  <c r="I7097"/>
  <c r="J7097"/>
  <c r="I7100"/>
  <c r="K7100"/>
  <c r="I7124"/>
  <c r="K7124"/>
  <c r="J7124"/>
  <c r="I7137"/>
  <c r="J7137"/>
  <c r="I7140"/>
  <c r="K7140"/>
  <c r="I7145"/>
  <c r="J7145"/>
  <c r="I7148"/>
  <c r="K7148"/>
  <c r="I7153"/>
  <c r="J7153"/>
  <c r="I7156"/>
  <c r="K7156"/>
  <c r="I7161"/>
  <c r="J7161"/>
  <c r="I7164"/>
  <c r="K7164"/>
  <c r="I7169"/>
  <c r="J7169"/>
  <c r="I7172"/>
  <c r="K7172"/>
  <c r="I7204"/>
  <c r="K7204"/>
  <c r="J7204"/>
  <c r="I7220"/>
  <c r="K7220"/>
  <c r="J7220"/>
  <c r="K7305"/>
  <c r="J7305"/>
  <c r="J7348"/>
  <c r="K7348"/>
  <c r="K7369"/>
  <c r="J7369"/>
  <c r="J7432"/>
  <c r="K7432"/>
  <c r="I7432"/>
  <c r="K7457"/>
  <c r="J7457"/>
  <c r="I7460"/>
  <c r="J7460"/>
  <c r="J7468"/>
  <c r="K7468"/>
  <c r="I2200"/>
  <c r="K2200"/>
  <c r="J2247"/>
  <c r="K2247"/>
  <c r="I2247"/>
  <c r="J6955"/>
  <c r="K6955"/>
  <c r="J6959"/>
  <c r="I6959"/>
  <c r="K6959"/>
  <c r="I6964"/>
  <c r="J6964"/>
  <c r="K6964"/>
  <c r="J6987"/>
  <c r="K6987"/>
  <c r="J6991"/>
  <c r="I6991"/>
  <c r="K6991"/>
  <c r="I6996"/>
  <c r="J6996"/>
  <c r="K6996"/>
  <c r="J7019"/>
  <c r="K7019"/>
  <c r="J7023"/>
  <c r="I7023"/>
  <c r="K7023"/>
  <c r="I7028"/>
  <c r="J7028"/>
  <c r="K7028"/>
  <c r="J7051"/>
  <c r="K7051"/>
  <c r="J7055"/>
  <c r="I7055"/>
  <c r="K7055"/>
  <c r="I7060"/>
  <c r="J7060"/>
  <c r="K7060"/>
  <c r="I7105"/>
  <c r="J7105"/>
  <c r="I7108"/>
  <c r="K7108"/>
  <c r="I7177"/>
  <c r="J7177"/>
  <c r="I7180"/>
  <c r="K7180"/>
  <c r="I7249"/>
  <c r="J7249"/>
  <c r="I7257"/>
  <c r="J7257"/>
  <c r="I7268"/>
  <c r="J7268"/>
  <c r="J7288"/>
  <c r="K7288"/>
  <c r="I7312"/>
  <c r="J7312"/>
  <c r="K7329"/>
  <c r="J7329"/>
  <c r="I7332"/>
  <c r="J7332"/>
  <c r="K7341"/>
  <c r="J7341"/>
  <c r="I7376"/>
  <c r="J7376"/>
  <c r="K7393"/>
  <c r="J7393"/>
  <c r="I7396"/>
  <c r="J7396"/>
  <c r="J7412"/>
  <c r="K7412"/>
  <c r="K7417"/>
  <c r="I7417"/>
  <c r="J7417"/>
  <c r="K7433"/>
  <c r="J7433"/>
  <c r="I7452"/>
  <c r="J7452"/>
  <c r="K7501"/>
  <c r="I7501"/>
  <c r="J7501"/>
  <c r="K2132"/>
  <c r="J2132"/>
  <c r="K2138"/>
  <c r="I2138"/>
  <c r="J2152"/>
  <c r="K2152"/>
  <c r="I2169"/>
  <c r="J2169"/>
  <c r="J2177"/>
  <c r="K2177"/>
  <c r="K2186"/>
  <c r="I2186"/>
  <c r="I2194"/>
  <c r="K2194"/>
  <c r="I2199"/>
  <c r="K2199"/>
  <c r="I2201"/>
  <c r="J2201"/>
  <c r="I6305"/>
  <c r="I6325"/>
  <c r="I6348"/>
  <c r="J6410"/>
  <c r="I6417"/>
  <c r="J6426"/>
  <c r="I6433"/>
  <c r="I6453"/>
  <c r="I6460"/>
  <c r="I6511"/>
  <c r="I6575"/>
  <c r="I6596"/>
  <c r="I6776"/>
  <c r="I6812"/>
  <c r="I2203"/>
  <c r="L2203" s="1"/>
  <c r="I2230"/>
  <c r="L2230" s="1"/>
  <c r="I6932"/>
  <c r="J6932"/>
  <c r="K6934"/>
  <c r="J6934"/>
  <c r="I6937"/>
  <c r="J6937"/>
  <c r="I6944"/>
  <c r="K6944"/>
  <c r="J6949"/>
  <c r="K6949"/>
  <c r="K6954"/>
  <c r="I6954"/>
  <c r="J6954"/>
  <c r="K6966"/>
  <c r="J6966"/>
  <c r="I6969"/>
  <c r="J6969"/>
  <c r="I6976"/>
  <c r="K6976"/>
  <c r="J6981"/>
  <c r="K6981"/>
  <c r="K6986"/>
  <c r="I6986"/>
  <c r="J6986"/>
  <c r="K6998"/>
  <c r="J6998"/>
  <c r="I7001"/>
  <c r="J7001"/>
  <c r="I7008"/>
  <c r="K7008"/>
  <c r="J7013"/>
  <c r="K7013"/>
  <c r="K7018"/>
  <c r="I7018"/>
  <c r="J7018"/>
  <c r="K7030"/>
  <c r="J7030"/>
  <c r="I7033"/>
  <c r="J7033"/>
  <c r="I7040"/>
  <c r="K7040"/>
  <c r="J7045"/>
  <c r="K7045"/>
  <c r="K7050"/>
  <c r="I7050"/>
  <c r="J7050"/>
  <c r="K7062"/>
  <c r="J7062"/>
  <c r="I7065"/>
  <c r="J7065"/>
  <c r="I7068"/>
  <c r="K7068"/>
  <c r="I7113"/>
  <c r="J7113"/>
  <c r="I7116"/>
  <c r="K7116"/>
  <c r="I7185"/>
  <c r="J7185"/>
  <c r="I7188"/>
  <c r="K7188"/>
  <c r="I7284"/>
  <c r="J7284"/>
  <c r="J7304"/>
  <c r="K7304"/>
  <c r="I7324"/>
  <c r="J7324"/>
  <c r="K7349"/>
  <c r="J7349"/>
  <c r="I7352"/>
  <c r="J7352"/>
  <c r="J7368"/>
  <c r="K7368"/>
  <c r="I7388"/>
  <c r="J7388"/>
  <c r="K7405"/>
  <c r="J7405"/>
  <c r="K7441"/>
  <c r="I7441"/>
  <c r="J7441"/>
  <c r="J7456"/>
  <c r="K7456"/>
  <c r="K7461"/>
  <c r="I7461"/>
  <c r="J7461"/>
  <c r="K7469"/>
  <c r="J7469"/>
  <c r="K7477"/>
  <c r="J7477"/>
  <c r="I7480"/>
  <c r="J7480"/>
  <c r="J7496"/>
  <c r="K7496"/>
  <c r="I7508"/>
  <c r="K7508"/>
  <c r="K7513"/>
  <c r="J7513"/>
  <c r="K7517"/>
  <c r="I7517"/>
  <c r="J7517"/>
  <c r="K2144"/>
  <c r="I2144"/>
  <c r="J2188"/>
  <c r="I2188"/>
  <c r="I2212"/>
  <c r="K2212"/>
  <c r="I2217"/>
  <c r="K2217"/>
  <c r="I2219"/>
  <c r="J2219"/>
  <c r="I2233"/>
  <c r="J2233"/>
  <c r="I2235"/>
  <c r="J2235"/>
  <c r="J2252"/>
  <c r="K2252"/>
  <c r="J7072"/>
  <c r="J7104"/>
  <c r="J7112"/>
  <c r="J7120"/>
  <c r="I7297"/>
  <c r="I7361"/>
  <c r="I7401"/>
  <c r="I7425"/>
  <c r="I7437"/>
  <c r="I7465"/>
  <c r="I7489"/>
  <c r="J7500"/>
  <c r="I7505"/>
  <c r="I2157"/>
  <c r="I2173"/>
  <c r="L2173" s="1"/>
  <c r="I2197"/>
  <c r="I2204"/>
  <c r="L2204" s="1"/>
  <c r="I2206"/>
  <c r="I2215"/>
  <c r="I2222"/>
  <c r="L2222" s="1"/>
  <c r="I2224"/>
  <c r="L2224" s="1"/>
  <c r="I2229"/>
  <c r="L2229" s="1"/>
  <c r="I2231"/>
  <c r="I2241"/>
  <c r="K2251"/>
  <c r="K2133"/>
  <c r="J2134"/>
  <c r="L2134" s="1"/>
  <c r="J2135"/>
  <c r="L2135" s="1"/>
  <c r="K2136"/>
  <c r="L2136" s="1"/>
  <c r="K2139"/>
  <c r="J2140"/>
  <c r="L2140" s="1"/>
  <c r="K2141"/>
  <c r="L2141" s="1"/>
  <c r="K2142"/>
  <c r="L2142" s="1"/>
  <c r="K2146"/>
  <c r="J2147"/>
  <c r="L2147" s="1"/>
  <c r="J2148"/>
  <c r="L2148" s="1"/>
  <c r="K2149"/>
  <c r="L2149" s="1"/>
  <c r="K2150"/>
  <c r="L2150" s="1"/>
  <c r="J2151"/>
  <c r="K2157"/>
  <c r="J2162"/>
  <c r="K2179"/>
  <c r="J2180"/>
  <c r="L2180" s="1"/>
  <c r="K2181"/>
  <c r="L2181" s="1"/>
  <c r="K2182"/>
  <c r="L2182" s="1"/>
  <c r="J2183"/>
  <c r="K2188"/>
  <c r="J2189"/>
  <c r="L2189" s="1"/>
  <c r="K2190"/>
  <c r="L2190" s="1"/>
  <c r="J2191"/>
  <c r="K2197"/>
  <c r="J2198"/>
  <c r="K2215"/>
  <c r="J2216"/>
  <c r="K2225"/>
  <c r="J2226"/>
  <c r="K2231"/>
  <c r="J2232"/>
  <c r="K2237"/>
  <c r="J2238"/>
  <c r="L2238" s="1"/>
  <c r="K2242"/>
  <c r="J2243"/>
  <c r="K2250"/>
  <c r="L2250" s="1"/>
  <c r="J2251"/>
  <c r="K2151"/>
  <c r="K2162"/>
  <c r="K2183"/>
  <c r="K2191"/>
  <c r="K2198"/>
  <c r="K2216"/>
  <c r="K2226"/>
  <c r="K2232"/>
  <c r="K2243"/>
  <c r="I2261"/>
  <c r="J2261"/>
  <c r="K2261"/>
  <c r="I2277"/>
  <c r="J2277"/>
  <c r="K2277"/>
  <c r="I2293"/>
  <c r="J2293"/>
  <c r="K2293"/>
  <c r="I2309"/>
  <c r="J2309"/>
  <c r="K2309"/>
  <c r="I2325"/>
  <c r="K2325"/>
  <c r="J2325"/>
  <c r="I2341"/>
  <c r="J2341"/>
  <c r="K2341"/>
  <c r="I2357"/>
  <c r="J2357"/>
  <c r="K2357"/>
  <c r="I2373"/>
  <c r="J2373"/>
  <c r="K2373"/>
  <c r="I2389"/>
  <c r="K2389"/>
  <c r="J2389"/>
  <c r="I2405"/>
  <c r="J2405"/>
  <c r="K2405"/>
  <c r="I2421"/>
  <c r="K2421"/>
  <c r="J2421"/>
  <c r="I2437"/>
  <c r="J2437"/>
  <c r="K2437"/>
  <c r="I2453"/>
  <c r="J2453"/>
  <c r="K2453"/>
  <c r="I2469"/>
  <c r="J2469"/>
  <c r="K2469"/>
  <c r="I2485"/>
  <c r="K2485"/>
  <c r="J2485"/>
  <c r="I2501"/>
  <c r="K2501"/>
  <c r="J2501"/>
  <c r="I2517"/>
  <c r="K2517"/>
  <c r="J2517"/>
  <c r="I2533"/>
  <c r="J2533"/>
  <c r="K2533"/>
  <c r="I2549"/>
  <c r="J2549"/>
  <c r="K2549"/>
  <c r="I2565"/>
  <c r="J2565"/>
  <c r="K2565"/>
  <c r="I2581"/>
  <c r="J2581"/>
  <c r="K2581"/>
  <c r="I2942"/>
  <c r="K2942"/>
  <c r="J2942"/>
  <c r="I2974"/>
  <c r="K2974"/>
  <c r="J2974"/>
  <c r="I3006"/>
  <c r="K3006"/>
  <c r="J3006"/>
  <c r="I3042"/>
  <c r="K3042"/>
  <c r="J3042"/>
  <c r="I3074"/>
  <c r="K3074"/>
  <c r="J3074"/>
  <c r="I3106"/>
  <c r="K3106"/>
  <c r="J3106"/>
  <c r="I3138"/>
  <c r="K3138"/>
  <c r="J3138"/>
  <c r="I3170"/>
  <c r="K3170"/>
  <c r="J3170"/>
  <c r="I3202"/>
  <c r="K3202"/>
  <c r="J3202"/>
  <c r="I3234"/>
  <c r="K3234"/>
  <c r="J3234"/>
  <c r="I3266"/>
  <c r="K3266"/>
  <c r="J3266"/>
  <c r="I3298"/>
  <c r="K3298"/>
  <c r="J3298"/>
  <c r="I3330"/>
  <c r="K3330"/>
  <c r="J3330"/>
  <c r="I3362"/>
  <c r="K3362"/>
  <c r="J3362"/>
  <c r="I3394"/>
  <c r="K3394"/>
  <c r="J3394"/>
  <c r="I3426"/>
  <c r="K3426"/>
  <c r="J3426"/>
  <c r="I3458"/>
  <c r="K3458"/>
  <c r="J3458"/>
  <c r="I3490"/>
  <c r="K3490"/>
  <c r="J3490"/>
  <c r="I3522"/>
  <c r="K3522"/>
  <c r="J3522"/>
  <c r="I3554"/>
  <c r="K3554"/>
  <c r="J3554"/>
  <c r="I2265"/>
  <c r="J2265"/>
  <c r="K2265"/>
  <c r="I2281"/>
  <c r="K2281"/>
  <c r="J2281"/>
  <c r="I2297"/>
  <c r="J2297"/>
  <c r="K2297"/>
  <c r="I2313"/>
  <c r="J2313"/>
  <c r="K2313"/>
  <c r="I2329"/>
  <c r="J2329"/>
  <c r="K2329"/>
  <c r="I2345"/>
  <c r="J2345"/>
  <c r="K2345"/>
  <c r="I2361"/>
  <c r="J2361"/>
  <c r="K2361"/>
  <c r="I2377"/>
  <c r="J2377"/>
  <c r="K2377"/>
  <c r="I2393"/>
  <c r="K2393"/>
  <c r="J2393"/>
  <c r="I2409"/>
  <c r="J2409"/>
  <c r="K2409"/>
  <c r="I2425"/>
  <c r="K2425"/>
  <c r="J2425"/>
  <c r="I2441"/>
  <c r="J2441"/>
  <c r="K2441"/>
  <c r="I2457"/>
  <c r="J2457"/>
  <c r="K2457"/>
  <c r="I2473"/>
  <c r="J2473"/>
  <c r="K2473"/>
  <c r="I2489"/>
  <c r="K2489"/>
  <c r="J2489"/>
  <c r="I2505"/>
  <c r="J2505"/>
  <c r="K2505"/>
  <c r="I2521"/>
  <c r="K2521"/>
  <c r="J2521"/>
  <c r="I2537"/>
  <c r="J2537"/>
  <c r="K2537"/>
  <c r="I2553"/>
  <c r="K2553"/>
  <c r="J2553"/>
  <c r="I2569"/>
  <c r="J2569"/>
  <c r="K2569"/>
  <c r="K2948"/>
  <c r="I2948"/>
  <c r="J2948"/>
  <c r="K2980"/>
  <c r="I2980"/>
  <c r="J2980"/>
  <c r="K3012"/>
  <c r="I3012"/>
  <c r="J3012"/>
  <c r="K3048"/>
  <c r="I3048"/>
  <c r="J3048"/>
  <c r="K3080"/>
  <c r="I3080"/>
  <c r="J3080"/>
  <c r="K3112"/>
  <c r="I3112"/>
  <c r="J3112"/>
  <c r="K3144"/>
  <c r="I3144"/>
  <c r="J3144"/>
  <c r="K3176"/>
  <c r="I3176"/>
  <c r="J3176"/>
  <c r="K3208"/>
  <c r="I3208"/>
  <c r="J3208"/>
  <c r="K3240"/>
  <c r="I3240"/>
  <c r="J3240"/>
  <c r="K3272"/>
  <c r="I3272"/>
  <c r="J3272"/>
  <c r="K3304"/>
  <c r="I3304"/>
  <c r="J3304"/>
  <c r="K3336"/>
  <c r="I3336"/>
  <c r="J3336"/>
  <c r="K3368"/>
  <c r="I3368"/>
  <c r="J3368"/>
  <c r="K3400"/>
  <c r="I3400"/>
  <c r="J3400"/>
  <c r="K3432"/>
  <c r="I3432"/>
  <c r="J3432"/>
  <c r="K3464"/>
  <c r="I3464"/>
  <c r="J3464"/>
  <c r="K3496"/>
  <c r="I3496"/>
  <c r="J3496"/>
  <c r="K3528"/>
  <c r="I3528"/>
  <c r="J3528"/>
  <c r="K3560"/>
  <c r="I3560"/>
  <c r="J3560"/>
  <c r="I2269"/>
  <c r="J2269"/>
  <c r="K2269"/>
  <c r="I2285"/>
  <c r="J2285"/>
  <c r="K2285"/>
  <c r="I2301"/>
  <c r="J2301"/>
  <c r="K2301"/>
  <c r="I2317"/>
  <c r="K2317"/>
  <c r="J2317"/>
  <c r="I2333"/>
  <c r="J2333"/>
  <c r="K2333"/>
  <c r="I2349"/>
  <c r="J2349"/>
  <c r="K2349"/>
  <c r="I2365"/>
  <c r="J2365"/>
  <c r="K2365"/>
  <c r="I2381"/>
  <c r="J2381"/>
  <c r="K2381"/>
  <c r="I2397"/>
  <c r="J2397"/>
  <c r="K2397"/>
  <c r="I2413"/>
  <c r="J2413"/>
  <c r="K2413"/>
  <c r="I2429"/>
  <c r="K2429"/>
  <c r="J2429"/>
  <c r="I2445"/>
  <c r="J2445"/>
  <c r="K2445"/>
  <c r="I2461"/>
  <c r="K2461"/>
  <c r="J2461"/>
  <c r="I2477"/>
  <c r="J2477"/>
  <c r="K2477"/>
  <c r="I2493"/>
  <c r="J2493"/>
  <c r="K2493"/>
  <c r="I2509"/>
  <c r="J2509"/>
  <c r="K2509"/>
  <c r="I2525"/>
  <c r="J2525"/>
  <c r="K2525"/>
  <c r="I2541"/>
  <c r="J2541"/>
  <c r="K2541"/>
  <c r="I2557"/>
  <c r="K2557"/>
  <c r="J2557"/>
  <c r="I2573"/>
  <c r="J2573"/>
  <c r="K2573"/>
  <c r="I2958"/>
  <c r="K2958"/>
  <c r="J2958"/>
  <c r="I2990"/>
  <c r="K2990"/>
  <c r="J2990"/>
  <c r="I3026"/>
  <c r="K3026"/>
  <c r="J3026"/>
  <c r="I3058"/>
  <c r="K3058"/>
  <c r="J3058"/>
  <c r="I3090"/>
  <c r="K3090"/>
  <c r="J3090"/>
  <c r="I3122"/>
  <c r="K3122"/>
  <c r="J3122"/>
  <c r="I3154"/>
  <c r="K3154"/>
  <c r="J3154"/>
  <c r="I3186"/>
  <c r="K3186"/>
  <c r="J3186"/>
  <c r="I3218"/>
  <c r="K3218"/>
  <c r="J3218"/>
  <c r="I3250"/>
  <c r="K3250"/>
  <c r="J3250"/>
  <c r="I3282"/>
  <c r="K3282"/>
  <c r="J3282"/>
  <c r="I3314"/>
  <c r="K3314"/>
  <c r="J3314"/>
  <c r="I3346"/>
  <c r="K3346"/>
  <c r="J3346"/>
  <c r="I3378"/>
  <c r="K3378"/>
  <c r="J3378"/>
  <c r="I3410"/>
  <c r="K3410"/>
  <c r="J3410"/>
  <c r="I3442"/>
  <c r="K3442"/>
  <c r="J3442"/>
  <c r="I3474"/>
  <c r="K3474"/>
  <c r="J3474"/>
  <c r="I3506"/>
  <c r="K3506"/>
  <c r="J3506"/>
  <c r="I3538"/>
  <c r="K3538"/>
  <c r="J3538"/>
  <c r="I2273"/>
  <c r="J2273"/>
  <c r="K2273"/>
  <c r="I2289"/>
  <c r="K2289"/>
  <c r="J2289"/>
  <c r="I2305"/>
  <c r="J2305"/>
  <c r="K2305"/>
  <c r="I2321"/>
  <c r="J2321"/>
  <c r="K2321"/>
  <c r="I2337"/>
  <c r="J2337"/>
  <c r="K2337"/>
  <c r="I2353"/>
  <c r="J2353"/>
  <c r="K2353"/>
  <c r="I2369"/>
  <c r="J2369"/>
  <c r="K2369"/>
  <c r="I2385"/>
  <c r="K2385"/>
  <c r="J2385"/>
  <c r="I2401"/>
  <c r="J2401"/>
  <c r="K2401"/>
  <c r="I2417"/>
  <c r="J2417"/>
  <c r="K2417"/>
  <c r="I2433"/>
  <c r="K2433"/>
  <c r="J2433"/>
  <c r="I2449"/>
  <c r="K2449"/>
  <c r="J2449"/>
  <c r="I2465"/>
  <c r="J2465"/>
  <c r="K2465"/>
  <c r="I2481"/>
  <c r="J2481"/>
  <c r="K2481"/>
  <c r="I2497"/>
  <c r="K2497"/>
  <c r="J2497"/>
  <c r="I2513"/>
  <c r="J2513"/>
  <c r="K2513"/>
  <c r="I2529"/>
  <c r="K2529"/>
  <c r="J2529"/>
  <c r="I2545"/>
  <c r="J2545"/>
  <c r="K2545"/>
  <c r="I2561"/>
  <c r="J2561"/>
  <c r="K2561"/>
  <c r="I2577"/>
  <c r="J2577"/>
  <c r="K2577"/>
  <c r="K2964"/>
  <c r="I2964"/>
  <c r="J2964"/>
  <c r="K2996"/>
  <c r="I2996"/>
  <c r="J2996"/>
  <c r="K3032"/>
  <c r="I3032"/>
  <c r="J3032"/>
  <c r="K3064"/>
  <c r="I3064"/>
  <c r="J3064"/>
  <c r="K3096"/>
  <c r="I3096"/>
  <c r="J3096"/>
  <c r="K3128"/>
  <c r="I3128"/>
  <c r="J3128"/>
  <c r="K3160"/>
  <c r="I3160"/>
  <c r="J3160"/>
  <c r="K3192"/>
  <c r="I3192"/>
  <c r="J3192"/>
  <c r="K3224"/>
  <c r="I3224"/>
  <c r="J3224"/>
  <c r="K3256"/>
  <c r="I3256"/>
  <c r="J3256"/>
  <c r="K3288"/>
  <c r="I3288"/>
  <c r="J3288"/>
  <c r="K3320"/>
  <c r="I3320"/>
  <c r="J3320"/>
  <c r="K3352"/>
  <c r="I3352"/>
  <c r="J3352"/>
  <c r="K3384"/>
  <c r="I3384"/>
  <c r="J3384"/>
  <c r="K3416"/>
  <c r="I3416"/>
  <c r="J3416"/>
  <c r="K3448"/>
  <c r="I3448"/>
  <c r="J3448"/>
  <c r="K3480"/>
  <c r="I3480"/>
  <c r="J3480"/>
  <c r="K3512"/>
  <c r="I3512"/>
  <c r="J3512"/>
  <c r="K3544"/>
  <c r="I3544"/>
  <c r="J3544"/>
  <c r="J3999"/>
  <c r="I3999"/>
  <c r="K4006"/>
  <c r="I4006"/>
  <c r="J4006"/>
  <c r="K4010"/>
  <c r="I4010"/>
  <c r="I4016"/>
  <c r="J4016"/>
  <c r="K4016"/>
  <c r="I4020"/>
  <c r="J4020"/>
  <c r="J4027"/>
  <c r="I4027"/>
  <c r="K4027"/>
  <c r="I4048"/>
  <c r="J4048"/>
  <c r="K4048"/>
  <c r="K4070"/>
  <c r="I4070"/>
  <c r="J4070"/>
  <c r="I4080"/>
  <c r="J4080"/>
  <c r="K4080"/>
  <c r="K4102"/>
  <c r="I4102"/>
  <c r="J4102"/>
  <c r="I4112"/>
  <c r="J4112"/>
  <c r="K4112"/>
  <c r="J4123"/>
  <c r="I4123"/>
  <c r="K4123"/>
  <c r="K4134"/>
  <c r="I4134"/>
  <c r="J4134"/>
  <c r="K4166"/>
  <c r="I4166"/>
  <c r="J4166"/>
  <c r="K4230"/>
  <c r="I4230"/>
  <c r="J4230"/>
  <c r="K4262"/>
  <c r="I4262"/>
  <c r="J4262"/>
  <c r="J4315"/>
  <c r="I4315"/>
  <c r="K4315"/>
  <c r="J4347"/>
  <c r="I4347"/>
  <c r="K4347"/>
  <c r="J4443"/>
  <c r="I4443"/>
  <c r="K4443"/>
  <c r="I4452"/>
  <c r="K4452"/>
  <c r="J4452"/>
  <c r="I4484"/>
  <c r="K4484"/>
  <c r="J4484"/>
  <c r="I4516"/>
  <c r="K4516"/>
  <c r="J4516"/>
  <c r="I4548"/>
  <c r="K4548"/>
  <c r="J4548"/>
  <c r="I4580"/>
  <c r="K4580"/>
  <c r="J4580"/>
  <c r="I4652"/>
  <c r="K4652"/>
  <c r="J4652"/>
  <c r="K4666"/>
  <c r="I4666"/>
  <c r="J4666"/>
  <c r="I4700"/>
  <c r="K4700"/>
  <c r="J4700"/>
  <c r="I4716"/>
  <c r="K4716"/>
  <c r="J4716"/>
  <c r="I4764"/>
  <c r="K4764"/>
  <c r="J4764"/>
  <c r="I4780"/>
  <c r="K4780"/>
  <c r="J4780"/>
  <c r="K4794"/>
  <c r="I4794"/>
  <c r="J4794"/>
  <c r="I4932"/>
  <c r="K4932"/>
  <c r="J4932"/>
  <c r="I5060"/>
  <c r="K5060"/>
  <c r="J5060"/>
  <c r="I5124"/>
  <c r="K5124"/>
  <c r="J5124"/>
  <c r="I5500"/>
  <c r="K5500"/>
  <c r="J5500"/>
  <c r="K5883"/>
  <c r="I5883"/>
  <c r="J5883"/>
  <c r="J5888"/>
  <c r="I5888"/>
  <c r="K5888"/>
  <c r="I5893"/>
  <c r="J5893"/>
  <c r="K5893"/>
  <c r="J5904"/>
  <c r="I5904"/>
  <c r="K5904"/>
  <c r="I5909"/>
  <c r="J5909"/>
  <c r="K5909"/>
  <c r="K5931"/>
  <c r="I5931"/>
  <c r="J5931"/>
  <c r="J5936"/>
  <c r="I5936"/>
  <c r="K5936"/>
  <c r="I5941"/>
  <c r="J5941"/>
  <c r="K5941"/>
  <c r="K5947"/>
  <c r="I5947"/>
  <c r="J5947"/>
  <c r="J5952"/>
  <c r="I5952"/>
  <c r="K5952"/>
  <c r="I5957"/>
  <c r="J5957"/>
  <c r="K5957"/>
  <c r="K6011"/>
  <c r="I6011"/>
  <c r="J6011"/>
  <c r="J6016"/>
  <c r="I6016"/>
  <c r="K6016"/>
  <c r="I6021"/>
  <c r="J6021"/>
  <c r="K6021"/>
  <c r="K6059"/>
  <c r="I6059"/>
  <c r="J6059"/>
  <c r="J6085"/>
  <c r="K6085"/>
  <c r="I6085"/>
  <c r="I6106"/>
  <c r="K6106"/>
  <c r="J6106"/>
  <c r="K6128"/>
  <c r="J6128"/>
  <c r="I6128"/>
  <c r="J6149"/>
  <c r="K6149"/>
  <c r="I6149"/>
  <c r="I6170"/>
  <c r="K6170"/>
  <c r="J6170"/>
  <c r="J6181"/>
  <c r="K6181"/>
  <c r="I6181"/>
  <c r="I6202"/>
  <c r="K6202"/>
  <c r="J6202"/>
  <c r="I6234"/>
  <c r="K6234"/>
  <c r="J6234"/>
  <c r="J6508"/>
  <c r="K6508"/>
  <c r="I6508"/>
  <c r="K6515"/>
  <c r="I6515"/>
  <c r="J6515"/>
  <c r="I6593"/>
  <c r="K6593"/>
  <c r="J6593"/>
  <c r="J6600"/>
  <c r="I6600"/>
  <c r="K6600"/>
  <c r="J6608"/>
  <c r="I6608"/>
  <c r="K6608"/>
  <c r="J6616"/>
  <c r="K6616"/>
  <c r="I6616"/>
  <c r="I6637"/>
  <c r="K6637"/>
  <c r="J6637"/>
  <c r="K6655"/>
  <c r="J6655"/>
  <c r="I6655"/>
  <c r="J6676"/>
  <c r="K6676"/>
  <c r="I6676"/>
  <c r="I6701"/>
  <c r="K6701"/>
  <c r="J6701"/>
  <c r="K6719"/>
  <c r="J6719"/>
  <c r="I6719"/>
  <c r="K2944"/>
  <c r="I2944"/>
  <c r="I2954"/>
  <c r="K2954"/>
  <c r="K2960"/>
  <c r="I2960"/>
  <c r="K2976"/>
  <c r="I2976"/>
  <c r="I3002"/>
  <c r="K3002"/>
  <c r="I3022"/>
  <c r="K3022"/>
  <c r="I3038"/>
  <c r="K3038"/>
  <c r="K3060"/>
  <c r="I3060"/>
  <c r="I3070"/>
  <c r="K3070"/>
  <c r="K3076"/>
  <c r="I3076"/>
  <c r="K3092"/>
  <c r="I3092"/>
  <c r="I3102"/>
  <c r="K3102"/>
  <c r="I3118"/>
  <c r="K3118"/>
  <c r="K3140"/>
  <c r="I3140"/>
  <c r="I3150"/>
  <c r="K3150"/>
  <c r="K3172"/>
  <c r="I3172"/>
  <c r="I3182"/>
  <c r="K3182"/>
  <c r="I3198"/>
  <c r="K3198"/>
  <c r="K3220"/>
  <c r="I3220"/>
  <c r="I3230"/>
  <c r="K3230"/>
  <c r="I3246"/>
  <c r="K3246"/>
  <c r="K3268"/>
  <c r="I3268"/>
  <c r="K3284"/>
  <c r="I3284"/>
  <c r="K3300"/>
  <c r="I3300"/>
  <c r="I3310"/>
  <c r="K3310"/>
  <c r="K3332"/>
  <c r="I3332"/>
  <c r="I3342"/>
  <c r="K3342"/>
  <c r="I3358"/>
  <c r="K3358"/>
  <c r="I3374"/>
  <c r="K3374"/>
  <c r="K3396"/>
  <c r="I3396"/>
  <c r="K3412"/>
  <c r="I3412"/>
  <c r="I3422"/>
  <c r="K3422"/>
  <c r="K3444"/>
  <c r="I3444"/>
  <c r="I3454"/>
  <c r="K3454"/>
  <c r="K3476"/>
  <c r="I3476"/>
  <c r="K3492"/>
  <c r="I3492"/>
  <c r="I3518"/>
  <c r="K3518"/>
  <c r="I3534"/>
  <c r="K3534"/>
  <c r="K3540"/>
  <c r="I3540"/>
  <c r="K3556"/>
  <c r="I3556"/>
  <c r="I3566"/>
  <c r="K3566"/>
  <c r="J3566"/>
  <c r="I3578"/>
  <c r="K3578"/>
  <c r="I3582"/>
  <c r="K3582"/>
  <c r="J3582"/>
  <c r="I3594"/>
  <c r="K3594"/>
  <c r="I3598"/>
  <c r="K3598"/>
  <c r="J3598"/>
  <c r="I3610"/>
  <c r="K3610"/>
  <c r="I3614"/>
  <c r="K3614"/>
  <c r="J3614"/>
  <c r="I3642"/>
  <c r="K3642"/>
  <c r="I3646"/>
  <c r="K3646"/>
  <c r="J3646"/>
  <c r="I3658"/>
  <c r="K3658"/>
  <c r="I3662"/>
  <c r="K3662"/>
  <c r="J3662"/>
  <c r="I3674"/>
  <c r="K3674"/>
  <c r="I3678"/>
  <c r="K3678"/>
  <c r="J3678"/>
  <c r="I3690"/>
  <c r="K3690"/>
  <c r="I3742"/>
  <c r="K3742"/>
  <c r="J3742"/>
  <c r="I3754"/>
  <c r="K3754"/>
  <c r="I3758"/>
  <c r="K3758"/>
  <c r="J3758"/>
  <c r="I3770"/>
  <c r="K3770"/>
  <c r="I3774"/>
  <c r="K3774"/>
  <c r="J3774"/>
  <c r="I3786"/>
  <c r="K3786"/>
  <c r="I3790"/>
  <c r="K3790"/>
  <c r="J3790"/>
  <c r="I3806"/>
  <c r="K3806"/>
  <c r="J3806"/>
  <c r="I3818"/>
  <c r="K3818"/>
  <c r="I3822"/>
  <c r="K3822"/>
  <c r="J3822"/>
  <c r="I3834"/>
  <c r="K3834"/>
  <c r="I3838"/>
  <c r="K3838"/>
  <c r="J3838"/>
  <c r="I3882"/>
  <c r="K3882"/>
  <c r="I3902"/>
  <c r="K3902"/>
  <c r="J3902"/>
  <c r="I3914"/>
  <c r="K3914"/>
  <c r="I3918"/>
  <c r="K3918"/>
  <c r="J3918"/>
  <c r="I3930"/>
  <c r="K3930"/>
  <c r="I3934"/>
  <c r="K3934"/>
  <c r="J3934"/>
  <c r="I3994"/>
  <c r="K3994"/>
  <c r="K3998"/>
  <c r="I3998"/>
  <c r="J3998"/>
  <c r="J4019"/>
  <c r="I4019"/>
  <c r="K4019"/>
  <c r="J4023"/>
  <c r="I4023"/>
  <c r="K4030"/>
  <c r="I4030"/>
  <c r="J4030"/>
  <c r="K4034"/>
  <c r="I4034"/>
  <c r="I4040"/>
  <c r="J4040"/>
  <c r="K4040"/>
  <c r="J4051"/>
  <c r="I4051"/>
  <c r="K4051"/>
  <c r="K4094"/>
  <c r="I4094"/>
  <c r="J4094"/>
  <c r="I4104"/>
  <c r="J4104"/>
  <c r="K4104"/>
  <c r="K4126"/>
  <c r="I4126"/>
  <c r="J4126"/>
  <c r="I4136"/>
  <c r="J4136"/>
  <c r="K4136"/>
  <c r="J4147"/>
  <c r="I4147"/>
  <c r="K4147"/>
  <c r="K4158"/>
  <c r="I4158"/>
  <c r="J4158"/>
  <c r="I4168"/>
  <c r="J4168"/>
  <c r="K4168"/>
  <c r="J4179"/>
  <c r="I4179"/>
  <c r="K4179"/>
  <c r="I4200"/>
  <c r="J4200"/>
  <c r="K4200"/>
  <c r="K4222"/>
  <c r="I4222"/>
  <c r="J4222"/>
  <c r="I4232"/>
  <c r="J4232"/>
  <c r="K4232"/>
  <c r="K4254"/>
  <c r="I4254"/>
  <c r="J4254"/>
  <c r="I4264"/>
  <c r="J4264"/>
  <c r="K4264"/>
  <c r="J4275"/>
  <c r="I4275"/>
  <c r="K4275"/>
  <c r="K4286"/>
  <c r="I4286"/>
  <c r="J4286"/>
  <c r="I4296"/>
  <c r="J4296"/>
  <c r="K4296"/>
  <c r="K4318"/>
  <c r="I4318"/>
  <c r="J4318"/>
  <c r="I4328"/>
  <c r="J4328"/>
  <c r="K4328"/>
  <c r="K4350"/>
  <c r="I4350"/>
  <c r="J4350"/>
  <c r="K4382"/>
  <c r="I4382"/>
  <c r="J4382"/>
  <c r="I4392"/>
  <c r="J4392"/>
  <c r="K4392"/>
  <c r="J4403"/>
  <c r="I4403"/>
  <c r="K4403"/>
  <c r="K4414"/>
  <c r="I4414"/>
  <c r="J4414"/>
  <c r="I4424"/>
  <c r="J4424"/>
  <c r="K4424"/>
  <c r="K4446"/>
  <c r="I4446"/>
  <c r="J4446"/>
  <c r="K4506"/>
  <c r="I4506"/>
  <c r="J4506"/>
  <c r="K4570"/>
  <c r="I4570"/>
  <c r="J4570"/>
  <c r="K4634"/>
  <c r="I4634"/>
  <c r="J4634"/>
  <c r="K4650"/>
  <c r="I4650"/>
  <c r="J4650"/>
  <c r="K4674"/>
  <c r="I4674"/>
  <c r="J4674"/>
  <c r="I4680"/>
  <c r="K4680"/>
  <c r="J4680"/>
  <c r="K4722"/>
  <c r="I4722"/>
  <c r="J4722"/>
  <c r="K4738"/>
  <c r="I4738"/>
  <c r="J4738"/>
  <c r="I4744"/>
  <c r="K4744"/>
  <c r="J4744"/>
  <c r="K4786"/>
  <c r="I4786"/>
  <c r="J4786"/>
  <c r="I4792"/>
  <c r="K4792"/>
  <c r="J4792"/>
  <c r="I4808"/>
  <c r="K4808"/>
  <c r="J4808"/>
  <c r="I4860"/>
  <c r="K4860"/>
  <c r="J4860"/>
  <c r="I5116"/>
  <c r="K5116"/>
  <c r="J5116"/>
  <c r="I5484"/>
  <c r="K5484"/>
  <c r="J5484"/>
  <c r="I5612"/>
  <c r="K5612"/>
  <c r="J5612"/>
  <c r="I5740"/>
  <c r="K5740"/>
  <c r="J5740"/>
  <c r="I5868"/>
  <c r="K5868"/>
  <c r="J5868"/>
  <c r="K2940"/>
  <c r="I2940"/>
  <c r="I2950"/>
  <c r="K2950"/>
  <c r="K2956"/>
  <c r="I2956"/>
  <c r="I2966"/>
  <c r="K2966"/>
  <c r="K2972"/>
  <c r="I2972"/>
  <c r="I2982"/>
  <c r="K2982"/>
  <c r="K2988"/>
  <c r="I2988"/>
  <c r="I2998"/>
  <c r="K2998"/>
  <c r="K3004"/>
  <c r="I3004"/>
  <c r="I3014"/>
  <c r="K3014"/>
  <c r="K3024"/>
  <c r="I3024"/>
  <c r="I3034"/>
  <c r="K3034"/>
  <c r="K3040"/>
  <c r="I3040"/>
  <c r="I3050"/>
  <c r="K3050"/>
  <c r="K3056"/>
  <c r="I3056"/>
  <c r="I3066"/>
  <c r="K3066"/>
  <c r="K3072"/>
  <c r="I3072"/>
  <c r="I3082"/>
  <c r="K3082"/>
  <c r="K3088"/>
  <c r="I3088"/>
  <c r="I3098"/>
  <c r="K3098"/>
  <c r="K3104"/>
  <c r="I3104"/>
  <c r="I3114"/>
  <c r="K3114"/>
  <c r="K3120"/>
  <c r="I3120"/>
  <c r="I3130"/>
  <c r="K3130"/>
  <c r="K3136"/>
  <c r="I3136"/>
  <c r="I3146"/>
  <c r="K3146"/>
  <c r="K3152"/>
  <c r="I3152"/>
  <c r="I3162"/>
  <c r="K3162"/>
  <c r="K3168"/>
  <c r="I3168"/>
  <c r="I3178"/>
  <c r="K3178"/>
  <c r="K3184"/>
  <c r="I3184"/>
  <c r="I3194"/>
  <c r="K3194"/>
  <c r="K3200"/>
  <c r="I3200"/>
  <c r="I3210"/>
  <c r="K3210"/>
  <c r="K3216"/>
  <c r="I3216"/>
  <c r="I3226"/>
  <c r="K3226"/>
  <c r="K3232"/>
  <c r="I3232"/>
  <c r="I3242"/>
  <c r="K3242"/>
  <c r="K3248"/>
  <c r="I3248"/>
  <c r="I3258"/>
  <c r="K3258"/>
  <c r="K3264"/>
  <c r="I3264"/>
  <c r="I3274"/>
  <c r="K3274"/>
  <c r="K3280"/>
  <c r="I3280"/>
  <c r="I3290"/>
  <c r="K3290"/>
  <c r="K3296"/>
  <c r="I3296"/>
  <c r="I3306"/>
  <c r="K3306"/>
  <c r="K3312"/>
  <c r="I3312"/>
  <c r="I3322"/>
  <c r="K3322"/>
  <c r="K3328"/>
  <c r="I3328"/>
  <c r="I3338"/>
  <c r="K3338"/>
  <c r="K3344"/>
  <c r="I3344"/>
  <c r="I3354"/>
  <c r="K3354"/>
  <c r="K3360"/>
  <c r="I3360"/>
  <c r="I3370"/>
  <c r="K3370"/>
  <c r="K3376"/>
  <c r="I3376"/>
  <c r="I3386"/>
  <c r="K3386"/>
  <c r="K3392"/>
  <c r="I3392"/>
  <c r="I3402"/>
  <c r="K3402"/>
  <c r="K3408"/>
  <c r="I3408"/>
  <c r="I3418"/>
  <c r="K3418"/>
  <c r="K3424"/>
  <c r="I3424"/>
  <c r="I3434"/>
  <c r="K3434"/>
  <c r="K3440"/>
  <c r="I3440"/>
  <c r="I3450"/>
  <c r="K3450"/>
  <c r="K3456"/>
  <c r="I3456"/>
  <c r="I3466"/>
  <c r="K3466"/>
  <c r="K3472"/>
  <c r="I3472"/>
  <c r="I3482"/>
  <c r="K3482"/>
  <c r="K3488"/>
  <c r="I3488"/>
  <c r="I3498"/>
  <c r="K3498"/>
  <c r="K3504"/>
  <c r="I3504"/>
  <c r="I3514"/>
  <c r="K3514"/>
  <c r="K3520"/>
  <c r="I3520"/>
  <c r="I3530"/>
  <c r="K3530"/>
  <c r="K3536"/>
  <c r="I3536"/>
  <c r="I3546"/>
  <c r="K3546"/>
  <c r="K3552"/>
  <c r="I3552"/>
  <c r="I3562"/>
  <c r="K3562"/>
  <c r="I3574"/>
  <c r="K3574"/>
  <c r="I3590"/>
  <c r="K3590"/>
  <c r="I3606"/>
  <c r="K3606"/>
  <c r="I3622"/>
  <c r="K3622"/>
  <c r="I3638"/>
  <c r="K3638"/>
  <c r="I3654"/>
  <c r="K3654"/>
  <c r="I3670"/>
  <c r="K3670"/>
  <c r="I3686"/>
  <c r="K3686"/>
  <c r="I3702"/>
  <c r="K3702"/>
  <c r="I3718"/>
  <c r="K3718"/>
  <c r="I3734"/>
  <c r="K3734"/>
  <c r="I3750"/>
  <c r="K3750"/>
  <c r="I3766"/>
  <c r="K3766"/>
  <c r="I3782"/>
  <c r="K3782"/>
  <c r="I3798"/>
  <c r="K3798"/>
  <c r="I3814"/>
  <c r="K3814"/>
  <c r="I3830"/>
  <c r="K3830"/>
  <c r="I3846"/>
  <c r="K3846"/>
  <c r="I3862"/>
  <c r="K3862"/>
  <c r="I3878"/>
  <c r="K3878"/>
  <c r="I3894"/>
  <c r="K3894"/>
  <c r="I3910"/>
  <c r="K3910"/>
  <c r="I3926"/>
  <c r="K3926"/>
  <c r="I3942"/>
  <c r="K3942"/>
  <c r="I3958"/>
  <c r="K3958"/>
  <c r="I3974"/>
  <c r="K3974"/>
  <c r="I3990"/>
  <c r="K3990"/>
  <c r="I4000"/>
  <c r="J4000"/>
  <c r="K4000"/>
  <c r="I4004"/>
  <c r="J4004"/>
  <c r="J4011"/>
  <c r="I4011"/>
  <c r="K4011"/>
  <c r="J4015"/>
  <c r="I4015"/>
  <c r="K4022"/>
  <c r="I4022"/>
  <c r="J4022"/>
  <c r="K4026"/>
  <c r="I4026"/>
  <c r="I4032"/>
  <c r="J4032"/>
  <c r="K4032"/>
  <c r="I4036"/>
  <c r="J4036"/>
  <c r="J4043"/>
  <c r="I4043"/>
  <c r="K4043"/>
  <c r="K4054"/>
  <c r="I4054"/>
  <c r="J4054"/>
  <c r="I4064"/>
  <c r="J4064"/>
  <c r="K4064"/>
  <c r="J4075"/>
  <c r="I4075"/>
  <c r="K4075"/>
  <c r="K4086"/>
  <c r="I4086"/>
  <c r="J4086"/>
  <c r="I4096"/>
  <c r="J4096"/>
  <c r="K4096"/>
  <c r="J4107"/>
  <c r="I4107"/>
  <c r="K4107"/>
  <c r="K4118"/>
  <c r="I4118"/>
  <c r="J4118"/>
  <c r="I4128"/>
  <c r="J4128"/>
  <c r="K4128"/>
  <c r="J4139"/>
  <c r="I4139"/>
  <c r="K4139"/>
  <c r="K4150"/>
  <c r="I4150"/>
  <c r="J4150"/>
  <c r="I4160"/>
  <c r="J4160"/>
  <c r="K4160"/>
  <c r="J4171"/>
  <c r="I4171"/>
  <c r="K4171"/>
  <c r="K4182"/>
  <c r="I4182"/>
  <c r="J4182"/>
  <c r="I4192"/>
  <c r="J4192"/>
  <c r="K4192"/>
  <c r="J4203"/>
  <c r="I4203"/>
  <c r="K4203"/>
  <c r="K4214"/>
  <c r="I4214"/>
  <c r="J4214"/>
  <c r="I4224"/>
  <c r="J4224"/>
  <c r="K4224"/>
  <c r="J4235"/>
  <c r="I4235"/>
  <c r="K4235"/>
  <c r="K4246"/>
  <c r="I4246"/>
  <c r="J4246"/>
  <c r="I4256"/>
  <c r="J4256"/>
  <c r="K4256"/>
  <c r="J4267"/>
  <c r="I4267"/>
  <c r="K4267"/>
  <c r="K4278"/>
  <c r="I4278"/>
  <c r="J4278"/>
  <c r="I4288"/>
  <c r="J4288"/>
  <c r="K4288"/>
  <c r="J4299"/>
  <c r="I4299"/>
  <c r="K4299"/>
  <c r="K4310"/>
  <c r="I4310"/>
  <c r="J4310"/>
  <c r="I4320"/>
  <c r="J4320"/>
  <c r="K4320"/>
  <c r="J4331"/>
  <c r="I4331"/>
  <c r="K4331"/>
  <c r="K4342"/>
  <c r="I4342"/>
  <c r="J4342"/>
  <c r="I4352"/>
  <c r="J4352"/>
  <c r="K4352"/>
  <c r="J4363"/>
  <c r="I4363"/>
  <c r="K4363"/>
  <c r="K4374"/>
  <c r="I4374"/>
  <c r="J4374"/>
  <c r="I4384"/>
  <c r="J4384"/>
  <c r="K4384"/>
  <c r="J4395"/>
  <c r="I4395"/>
  <c r="K4395"/>
  <c r="K4406"/>
  <c r="I4406"/>
  <c r="J4406"/>
  <c r="I4416"/>
  <c r="J4416"/>
  <c r="K4416"/>
  <c r="J4427"/>
  <c r="I4427"/>
  <c r="K4427"/>
  <c r="K4438"/>
  <c r="I4438"/>
  <c r="J4438"/>
  <c r="I4448"/>
  <c r="J4448"/>
  <c r="K4448"/>
  <c r="I4468"/>
  <c r="K4468"/>
  <c r="J4468"/>
  <c r="I4500"/>
  <c r="K4500"/>
  <c r="J4500"/>
  <c r="I4532"/>
  <c r="K4532"/>
  <c r="J4532"/>
  <c r="I4564"/>
  <c r="K4564"/>
  <c r="J4564"/>
  <c r="I4596"/>
  <c r="K4596"/>
  <c r="J4596"/>
  <c r="I4628"/>
  <c r="K4628"/>
  <c r="J4628"/>
  <c r="I4836"/>
  <c r="K4836"/>
  <c r="J4836"/>
  <c r="I4900"/>
  <c r="K4900"/>
  <c r="J4900"/>
  <c r="I4964"/>
  <c r="K4964"/>
  <c r="J4964"/>
  <c r="I5028"/>
  <c r="K5028"/>
  <c r="J5028"/>
  <c r="I5092"/>
  <c r="K5092"/>
  <c r="J5092"/>
  <c r="I5156"/>
  <c r="K5156"/>
  <c r="J5156"/>
  <c r="I5564"/>
  <c r="K5564"/>
  <c r="J5564"/>
  <c r="I5692"/>
  <c r="K5692"/>
  <c r="J5692"/>
  <c r="I5820"/>
  <c r="K5820"/>
  <c r="J5820"/>
  <c r="L2907"/>
  <c r="K2260"/>
  <c r="K2264"/>
  <c r="K2268"/>
  <c r="K2272"/>
  <c r="K2276"/>
  <c r="K2280"/>
  <c r="K2284"/>
  <c r="K2288"/>
  <c r="K2292"/>
  <c r="K2296"/>
  <c r="L2296" s="1"/>
  <c r="K2300"/>
  <c r="K2304"/>
  <c r="K2308"/>
  <c r="K2312"/>
  <c r="K2316"/>
  <c r="K2320"/>
  <c r="K2324"/>
  <c r="K2328"/>
  <c r="K2332"/>
  <c r="K2336"/>
  <c r="K2340"/>
  <c r="K2344"/>
  <c r="K2348"/>
  <c r="K2352"/>
  <c r="K2356"/>
  <c r="K2360"/>
  <c r="K2364"/>
  <c r="K2368"/>
  <c r="K2372"/>
  <c r="K2376"/>
  <c r="K2380"/>
  <c r="K2384"/>
  <c r="K2388"/>
  <c r="K2392"/>
  <c r="K2396"/>
  <c r="K2400"/>
  <c r="K2404"/>
  <c r="K2408"/>
  <c r="L2408" s="1"/>
  <c r="K2412"/>
  <c r="K2416"/>
  <c r="K2420"/>
  <c r="K2424"/>
  <c r="L2424" s="1"/>
  <c r="K2428"/>
  <c r="K2432"/>
  <c r="K2436"/>
  <c r="K2440"/>
  <c r="L2440" s="1"/>
  <c r="K2444"/>
  <c r="K2448"/>
  <c r="K2452"/>
  <c r="K2456"/>
  <c r="K2460"/>
  <c r="K2464"/>
  <c r="L2464" s="1"/>
  <c r="K2468"/>
  <c r="K2472"/>
  <c r="K2476"/>
  <c r="K2480"/>
  <c r="K2484"/>
  <c r="K2488"/>
  <c r="K2492"/>
  <c r="K2496"/>
  <c r="K2500"/>
  <c r="K2504"/>
  <c r="K2508"/>
  <c r="K2512"/>
  <c r="K2516"/>
  <c r="K2520"/>
  <c r="K2524"/>
  <c r="K2528"/>
  <c r="K2532"/>
  <c r="K2536"/>
  <c r="K2540"/>
  <c r="K2544"/>
  <c r="K2548"/>
  <c r="L2548" s="1"/>
  <c r="K2552"/>
  <c r="K2556"/>
  <c r="K2560"/>
  <c r="K2564"/>
  <c r="K2568"/>
  <c r="K2572"/>
  <c r="K2576"/>
  <c r="K2580"/>
  <c r="J4031"/>
  <c r="I4031"/>
  <c r="K4038"/>
  <c r="I4038"/>
  <c r="J4038"/>
  <c r="K4042"/>
  <c r="I4042"/>
  <c r="J4059"/>
  <c r="I4059"/>
  <c r="K4059"/>
  <c r="J4091"/>
  <c r="I4091"/>
  <c r="K4091"/>
  <c r="I4144"/>
  <c r="J4144"/>
  <c r="K4144"/>
  <c r="J4155"/>
  <c r="I4155"/>
  <c r="K4155"/>
  <c r="I4176"/>
  <c r="J4176"/>
  <c r="K4176"/>
  <c r="J4187"/>
  <c r="I4187"/>
  <c r="K4187"/>
  <c r="K4198"/>
  <c r="I4198"/>
  <c r="J4198"/>
  <c r="I4208"/>
  <c r="J4208"/>
  <c r="K4208"/>
  <c r="J4219"/>
  <c r="I4219"/>
  <c r="K4219"/>
  <c r="I4240"/>
  <c r="J4240"/>
  <c r="K4240"/>
  <c r="J4251"/>
  <c r="I4251"/>
  <c r="K4251"/>
  <c r="I4272"/>
  <c r="J4272"/>
  <c r="K4272"/>
  <c r="J4283"/>
  <c r="I4283"/>
  <c r="K4283"/>
  <c r="K4294"/>
  <c r="I4294"/>
  <c r="J4294"/>
  <c r="I4304"/>
  <c r="J4304"/>
  <c r="K4304"/>
  <c r="K4326"/>
  <c r="I4326"/>
  <c r="J4326"/>
  <c r="I4336"/>
  <c r="J4336"/>
  <c r="K4336"/>
  <c r="K4358"/>
  <c r="I4358"/>
  <c r="J4358"/>
  <c r="I4368"/>
  <c r="J4368"/>
  <c r="K4368"/>
  <c r="J4379"/>
  <c r="I4379"/>
  <c r="K4379"/>
  <c r="K4390"/>
  <c r="I4390"/>
  <c r="J4390"/>
  <c r="I4400"/>
  <c r="J4400"/>
  <c r="K4400"/>
  <c r="J4411"/>
  <c r="I4411"/>
  <c r="K4411"/>
  <c r="K4422"/>
  <c r="I4422"/>
  <c r="J4422"/>
  <c r="I4432"/>
  <c r="J4432"/>
  <c r="K4432"/>
  <c r="I4612"/>
  <c r="K4612"/>
  <c r="J4612"/>
  <c r="K4730"/>
  <c r="I4730"/>
  <c r="J4730"/>
  <c r="I4868"/>
  <c r="K4868"/>
  <c r="J4868"/>
  <c r="I4996"/>
  <c r="K4996"/>
  <c r="J4996"/>
  <c r="I5628"/>
  <c r="K5628"/>
  <c r="J5628"/>
  <c r="I5756"/>
  <c r="K5756"/>
  <c r="J5756"/>
  <c r="K5899"/>
  <c r="I5899"/>
  <c r="J5899"/>
  <c r="K5915"/>
  <c r="I5915"/>
  <c r="J5915"/>
  <c r="J5920"/>
  <c r="I5920"/>
  <c r="K5920"/>
  <c r="I5925"/>
  <c r="J5925"/>
  <c r="K5925"/>
  <c r="K5963"/>
  <c r="I5963"/>
  <c r="J5963"/>
  <c r="J5968"/>
  <c r="I5968"/>
  <c r="K5968"/>
  <c r="I5973"/>
  <c r="J5973"/>
  <c r="K5973"/>
  <c r="K5979"/>
  <c r="I5979"/>
  <c r="J5979"/>
  <c r="J5984"/>
  <c r="I5984"/>
  <c r="K5984"/>
  <c r="I5989"/>
  <c r="J5989"/>
  <c r="K5989"/>
  <c r="K5995"/>
  <c r="I5995"/>
  <c r="J5995"/>
  <c r="J6000"/>
  <c r="I6000"/>
  <c r="K6000"/>
  <c r="I6005"/>
  <c r="J6005"/>
  <c r="K6005"/>
  <c r="K6027"/>
  <c r="I6027"/>
  <c r="J6027"/>
  <c r="J6032"/>
  <c r="I6032"/>
  <c r="K6032"/>
  <c r="I6037"/>
  <c r="J6037"/>
  <c r="K6037"/>
  <c r="K6043"/>
  <c r="I6043"/>
  <c r="J6043"/>
  <c r="J6048"/>
  <c r="I6048"/>
  <c r="K6048"/>
  <c r="I6053"/>
  <c r="J6053"/>
  <c r="K6053"/>
  <c r="K6064"/>
  <c r="J6064"/>
  <c r="I6064"/>
  <c r="I6074"/>
  <c r="K6074"/>
  <c r="J6074"/>
  <c r="K6096"/>
  <c r="J6096"/>
  <c r="I6096"/>
  <c r="J6117"/>
  <c r="K6117"/>
  <c r="I6117"/>
  <c r="I6138"/>
  <c r="K6138"/>
  <c r="J6138"/>
  <c r="K6160"/>
  <c r="J6160"/>
  <c r="I6160"/>
  <c r="K6192"/>
  <c r="J6192"/>
  <c r="I6192"/>
  <c r="J6213"/>
  <c r="K6213"/>
  <c r="I6213"/>
  <c r="K6224"/>
  <c r="J6224"/>
  <c r="I6224"/>
  <c r="K6523"/>
  <c r="I6523"/>
  <c r="J6523"/>
  <c r="J6528"/>
  <c r="I6528"/>
  <c r="K6528"/>
  <c r="J6612"/>
  <c r="K6612"/>
  <c r="I6612"/>
  <c r="I6633"/>
  <c r="K6633"/>
  <c r="J6633"/>
  <c r="K6659"/>
  <c r="J6659"/>
  <c r="I6659"/>
  <c r="J6680"/>
  <c r="K6680"/>
  <c r="I6680"/>
  <c r="I6697"/>
  <c r="K6697"/>
  <c r="J6697"/>
  <c r="K6723"/>
  <c r="I6723"/>
  <c r="J6723"/>
  <c r="I2970"/>
  <c r="K2970"/>
  <c r="I2986"/>
  <c r="K2986"/>
  <c r="K2992"/>
  <c r="I2992"/>
  <c r="K3008"/>
  <c r="I3008"/>
  <c r="K3028"/>
  <c r="I3028"/>
  <c r="K3044"/>
  <c r="I3044"/>
  <c r="I3054"/>
  <c r="K3054"/>
  <c r="I3086"/>
  <c r="K3086"/>
  <c r="K3108"/>
  <c r="I3108"/>
  <c r="K3124"/>
  <c r="I3124"/>
  <c r="I3134"/>
  <c r="K3134"/>
  <c r="K3156"/>
  <c r="I3156"/>
  <c r="I3166"/>
  <c r="K3166"/>
  <c r="K3188"/>
  <c r="I3188"/>
  <c r="K3204"/>
  <c r="I3204"/>
  <c r="I3214"/>
  <c r="K3214"/>
  <c r="K3236"/>
  <c r="I3236"/>
  <c r="K3252"/>
  <c r="I3252"/>
  <c r="I3262"/>
  <c r="K3262"/>
  <c r="I3278"/>
  <c r="K3278"/>
  <c r="I3294"/>
  <c r="K3294"/>
  <c r="K3316"/>
  <c r="I3316"/>
  <c r="I3326"/>
  <c r="K3326"/>
  <c r="K3348"/>
  <c r="I3348"/>
  <c r="K3364"/>
  <c r="I3364"/>
  <c r="K3380"/>
  <c r="I3380"/>
  <c r="I3390"/>
  <c r="K3390"/>
  <c r="I3406"/>
  <c r="K3406"/>
  <c r="K3428"/>
  <c r="I3428"/>
  <c r="I3438"/>
  <c r="K3438"/>
  <c r="K3460"/>
  <c r="I3460"/>
  <c r="I3470"/>
  <c r="K3470"/>
  <c r="I3486"/>
  <c r="K3486"/>
  <c r="I3502"/>
  <c r="K3502"/>
  <c r="K3508"/>
  <c r="I3508"/>
  <c r="K3524"/>
  <c r="I3524"/>
  <c r="I3550"/>
  <c r="K3550"/>
  <c r="I3626"/>
  <c r="K3626"/>
  <c r="I3630"/>
  <c r="K3630"/>
  <c r="J3630"/>
  <c r="I3694"/>
  <c r="K3694"/>
  <c r="J3694"/>
  <c r="I3706"/>
  <c r="K3706"/>
  <c r="I3710"/>
  <c r="K3710"/>
  <c r="J3710"/>
  <c r="I3722"/>
  <c r="K3722"/>
  <c r="I3726"/>
  <c r="K3726"/>
  <c r="J3726"/>
  <c r="I3738"/>
  <c r="K3738"/>
  <c r="I3802"/>
  <c r="K3802"/>
  <c r="I3850"/>
  <c r="K3850"/>
  <c r="I3854"/>
  <c r="K3854"/>
  <c r="J3854"/>
  <c r="I3866"/>
  <c r="K3866"/>
  <c r="I3870"/>
  <c r="K3870"/>
  <c r="J3870"/>
  <c r="I3886"/>
  <c r="K3886"/>
  <c r="J3886"/>
  <c r="I3898"/>
  <c r="K3898"/>
  <c r="I3946"/>
  <c r="K3946"/>
  <c r="I3950"/>
  <c r="K3950"/>
  <c r="J3950"/>
  <c r="I3962"/>
  <c r="K3962"/>
  <c r="I3966"/>
  <c r="K3966"/>
  <c r="J3966"/>
  <c r="I3978"/>
  <c r="K3978"/>
  <c r="I3982"/>
  <c r="K3982"/>
  <c r="J3982"/>
  <c r="K4002"/>
  <c r="I4002"/>
  <c r="I4008"/>
  <c r="J4008"/>
  <c r="K4008"/>
  <c r="I4012"/>
  <c r="J4012"/>
  <c r="K4062"/>
  <c r="I4062"/>
  <c r="J4062"/>
  <c r="I4072"/>
  <c r="J4072"/>
  <c r="K4072"/>
  <c r="J4083"/>
  <c r="I4083"/>
  <c r="K4083"/>
  <c r="J4115"/>
  <c r="I4115"/>
  <c r="K4115"/>
  <c r="K4190"/>
  <c r="I4190"/>
  <c r="J4190"/>
  <c r="J4211"/>
  <c r="I4211"/>
  <c r="K4211"/>
  <c r="J4243"/>
  <c r="I4243"/>
  <c r="K4243"/>
  <c r="J4307"/>
  <c r="I4307"/>
  <c r="K4307"/>
  <c r="J4339"/>
  <c r="I4339"/>
  <c r="K4339"/>
  <c r="I4360"/>
  <c r="J4360"/>
  <c r="K4360"/>
  <c r="J4371"/>
  <c r="I4371"/>
  <c r="K4371"/>
  <c r="J4435"/>
  <c r="I4435"/>
  <c r="K4435"/>
  <c r="K4474"/>
  <c r="I4474"/>
  <c r="J4474"/>
  <c r="K4538"/>
  <c r="I4538"/>
  <c r="J4538"/>
  <c r="K4602"/>
  <c r="I4602"/>
  <c r="J4602"/>
  <c r="K4658"/>
  <c r="I4658"/>
  <c r="J4658"/>
  <c r="I4664"/>
  <c r="K4664"/>
  <c r="J4664"/>
  <c r="K4714"/>
  <c r="I4714"/>
  <c r="J4714"/>
  <c r="I4728"/>
  <c r="K4728"/>
  <c r="J4728"/>
  <c r="K4778"/>
  <c r="I4778"/>
  <c r="J4778"/>
  <c r="K4802"/>
  <c r="I4802"/>
  <c r="J4802"/>
  <c r="I4924"/>
  <c r="K4924"/>
  <c r="J4924"/>
  <c r="I4988"/>
  <c r="K4988"/>
  <c r="J4988"/>
  <c r="I5052"/>
  <c r="K5052"/>
  <c r="J5052"/>
  <c r="I2946"/>
  <c r="K2946"/>
  <c r="K2952"/>
  <c r="I2952"/>
  <c r="I2962"/>
  <c r="K2962"/>
  <c r="K2968"/>
  <c r="I2968"/>
  <c r="I2978"/>
  <c r="K2978"/>
  <c r="K2984"/>
  <c r="I2984"/>
  <c r="I2994"/>
  <c r="K2994"/>
  <c r="K3000"/>
  <c r="I3000"/>
  <c r="I3010"/>
  <c r="K3010"/>
  <c r="K3020"/>
  <c r="I3020"/>
  <c r="I3030"/>
  <c r="K3030"/>
  <c r="K3036"/>
  <c r="I3036"/>
  <c r="I3046"/>
  <c r="K3046"/>
  <c r="K3052"/>
  <c r="I3052"/>
  <c r="I3062"/>
  <c r="K3062"/>
  <c r="K3068"/>
  <c r="I3068"/>
  <c r="I3078"/>
  <c r="K3078"/>
  <c r="K3084"/>
  <c r="I3084"/>
  <c r="I3094"/>
  <c r="K3094"/>
  <c r="K3100"/>
  <c r="I3100"/>
  <c r="I3110"/>
  <c r="K3110"/>
  <c r="K3116"/>
  <c r="I3116"/>
  <c r="I3126"/>
  <c r="K3126"/>
  <c r="K3132"/>
  <c r="I3132"/>
  <c r="I3142"/>
  <c r="K3142"/>
  <c r="K3148"/>
  <c r="I3148"/>
  <c r="I3158"/>
  <c r="K3158"/>
  <c r="K3164"/>
  <c r="I3164"/>
  <c r="I3174"/>
  <c r="K3174"/>
  <c r="K3180"/>
  <c r="I3180"/>
  <c r="I3190"/>
  <c r="K3190"/>
  <c r="K3196"/>
  <c r="I3196"/>
  <c r="I3206"/>
  <c r="K3206"/>
  <c r="K3212"/>
  <c r="I3212"/>
  <c r="I3222"/>
  <c r="K3222"/>
  <c r="K3228"/>
  <c r="I3228"/>
  <c r="I3238"/>
  <c r="K3238"/>
  <c r="K3244"/>
  <c r="I3244"/>
  <c r="I3254"/>
  <c r="K3254"/>
  <c r="K3260"/>
  <c r="I3260"/>
  <c r="I3270"/>
  <c r="K3270"/>
  <c r="K3276"/>
  <c r="I3276"/>
  <c r="I3286"/>
  <c r="K3286"/>
  <c r="K3292"/>
  <c r="I3292"/>
  <c r="I3302"/>
  <c r="K3302"/>
  <c r="K3308"/>
  <c r="I3308"/>
  <c r="I3318"/>
  <c r="K3318"/>
  <c r="K3324"/>
  <c r="I3324"/>
  <c r="I3334"/>
  <c r="K3334"/>
  <c r="K3340"/>
  <c r="I3340"/>
  <c r="I3350"/>
  <c r="K3350"/>
  <c r="K3356"/>
  <c r="I3356"/>
  <c r="I3366"/>
  <c r="K3366"/>
  <c r="K3372"/>
  <c r="I3372"/>
  <c r="I3382"/>
  <c r="K3382"/>
  <c r="K3388"/>
  <c r="I3388"/>
  <c r="I3398"/>
  <c r="K3398"/>
  <c r="K3404"/>
  <c r="I3404"/>
  <c r="I3414"/>
  <c r="K3414"/>
  <c r="K3420"/>
  <c r="I3420"/>
  <c r="I3430"/>
  <c r="K3430"/>
  <c r="K3436"/>
  <c r="I3436"/>
  <c r="I3446"/>
  <c r="K3446"/>
  <c r="K3452"/>
  <c r="I3452"/>
  <c r="I3462"/>
  <c r="K3462"/>
  <c r="K3468"/>
  <c r="I3468"/>
  <c r="I3478"/>
  <c r="K3478"/>
  <c r="K3484"/>
  <c r="I3484"/>
  <c r="I3494"/>
  <c r="K3494"/>
  <c r="K3500"/>
  <c r="I3500"/>
  <c r="I3510"/>
  <c r="K3510"/>
  <c r="K3516"/>
  <c r="I3516"/>
  <c r="I3526"/>
  <c r="K3526"/>
  <c r="K3532"/>
  <c r="I3532"/>
  <c r="I3542"/>
  <c r="K3542"/>
  <c r="K3548"/>
  <c r="I3548"/>
  <c r="I3558"/>
  <c r="K3558"/>
  <c r="K3564"/>
  <c r="I3564"/>
  <c r="K3568"/>
  <c r="I3568"/>
  <c r="K3572"/>
  <c r="I3572"/>
  <c r="J3572"/>
  <c r="K3580"/>
  <c r="I3580"/>
  <c r="K3584"/>
  <c r="I3584"/>
  <c r="K3588"/>
  <c r="I3588"/>
  <c r="J3588"/>
  <c r="K3596"/>
  <c r="I3596"/>
  <c r="K3600"/>
  <c r="I3600"/>
  <c r="K3604"/>
  <c r="I3604"/>
  <c r="J3604"/>
  <c r="K3612"/>
  <c r="I3612"/>
  <c r="K3616"/>
  <c r="I3616"/>
  <c r="K3620"/>
  <c r="I3620"/>
  <c r="J3620"/>
  <c r="K3628"/>
  <c r="I3628"/>
  <c r="K3632"/>
  <c r="I3632"/>
  <c r="K3636"/>
  <c r="I3636"/>
  <c r="J3636"/>
  <c r="K3644"/>
  <c r="I3644"/>
  <c r="K3648"/>
  <c r="I3648"/>
  <c r="K3652"/>
  <c r="I3652"/>
  <c r="J3652"/>
  <c r="K3660"/>
  <c r="I3660"/>
  <c r="K3664"/>
  <c r="I3664"/>
  <c r="K3668"/>
  <c r="I3668"/>
  <c r="J3668"/>
  <c r="K3676"/>
  <c r="I3676"/>
  <c r="K3680"/>
  <c r="I3680"/>
  <c r="K3684"/>
  <c r="I3684"/>
  <c r="J3684"/>
  <c r="K3692"/>
  <c r="I3692"/>
  <c r="K3696"/>
  <c r="I3696"/>
  <c r="K3700"/>
  <c r="I3700"/>
  <c r="J3700"/>
  <c r="K3708"/>
  <c r="I3708"/>
  <c r="K3712"/>
  <c r="I3712"/>
  <c r="K3716"/>
  <c r="I3716"/>
  <c r="J3716"/>
  <c r="K3724"/>
  <c r="I3724"/>
  <c r="K3728"/>
  <c r="I3728"/>
  <c r="K3732"/>
  <c r="I3732"/>
  <c r="J3732"/>
  <c r="K3740"/>
  <c r="I3740"/>
  <c r="K3744"/>
  <c r="I3744"/>
  <c r="K3748"/>
  <c r="I3748"/>
  <c r="J3748"/>
  <c r="K3756"/>
  <c r="I3756"/>
  <c r="K3760"/>
  <c r="I3760"/>
  <c r="K3764"/>
  <c r="I3764"/>
  <c r="J3764"/>
  <c r="K3772"/>
  <c r="I3772"/>
  <c r="K3776"/>
  <c r="I3776"/>
  <c r="K3780"/>
  <c r="I3780"/>
  <c r="J3780"/>
  <c r="K3788"/>
  <c r="I3788"/>
  <c r="K3792"/>
  <c r="I3792"/>
  <c r="K3796"/>
  <c r="I3796"/>
  <c r="J3796"/>
  <c r="K3804"/>
  <c r="I3804"/>
  <c r="K3808"/>
  <c r="I3808"/>
  <c r="K3812"/>
  <c r="I3812"/>
  <c r="J3812"/>
  <c r="K3820"/>
  <c r="I3820"/>
  <c r="K3824"/>
  <c r="I3824"/>
  <c r="K3828"/>
  <c r="I3828"/>
  <c r="J3828"/>
  <c r="K3836"/>
  <c r="I3836"/>
  <c r="K3840"/>
  <c r="I3840"/>
  <c r="K3844"/>
  <c r="I3844"/>
  <c r="J3844"/>
  <c r="K3852"/>
  <c r="I3852"/>
  <c r="K3856"/>
  <c r="I3856"/>
  <c r="K3860"/>
  <c r="I3860"/>
  <c r="J3860"/>
  <c r="K3868"/>
  <c r="I3868"/>
  <c r="K3872"/>
  <c r="I3872"/>
  <c r="K3876"/>
  <c r="I3876"/>
  <c r="J3876"/>
  <c r="K3884"/>
  <c r="I3884"/>
  <c r="K3888"/>
  <c r="I3888"/>
  <c r="K3892"/>
  <c r="I3892"/>
  <c r="J3892"/>
  <c r="K3900"/>
  <c r="I3900"/>
  <c r="K3904"/>
  <c r="I3904"/>
  <c r="K3908"/>
  <c r="I3908"/>
  <c r="J3908"/>
  <c r="K3916"/>
  <c r="I3916"/>
  <c r="K3920"/>
  <c r="I3920"/>
  <c r="K3924"/>
  <c r="I3924"/>
  <c r="J3924"/>
  <c r="K3932"/>
  <c r="I3932"/>
  <c r="K3936"/>
  <c r="I3936"/>
  <c r="K3940"/>
  <c r="I3940"/>
  <c r="J3940"/>
  <c r="K3948"/>
  <c r="I3948"/>
  <c r="K3952"/>
  <c r="I3952"/>
  <c r="K3956"/>
  <c r="I3956"/>
  <c r="J3956"/>
  <c r="K3964"/>
  <c r="I3964"/>
  <c r="K3968"/>
  <c r="I3968"/>
  <c r="K3972"/>
  <c r="I3972"/>
  <c r="J3972"/>
  <c r="K3980"/>
  <c r="I3980"/>
  <c r="K3984"/>
  <c r="I3984"/>
  <c r="K3988"/>
  <c r="I3988"/>
  <c r="J3988"/>
  <c r="K3996"/>
  <c r="I3996"/>
  <c r="J4003"/>
  <c r="I4003"/>
  <c r="K4003"/>
  <c r="J4007"/>
  <c r="I4007"/>
  <c r="K4014"/>
  <c r="I4014"/>
  <c r="J4014"/>
  <c r="K4018"/>
  <c r="I4018"/>
  <c r="I4024"/>
  <c r="J4024"/>
  <c r="K4024"/>
  <c r="I4028"/>
  <c r="J4028"/>
  <c r="J4035"/>
  <c r="I4035"/>
  <c r="K4035"/>
  <c r="J4039"/>
  <c r="I4039"/>
  <c r="K4046"/>
  <c r="I4046"/>
  <c r="J4046"/>
  <c r="I4056"/>
  <c r="J4056"/>
  <c r="K4056"/>
  <c r="J4067"/>
  <c r="I4067"/>
  <c r="K4067"/>
  <c r="K4078"/>
  <c r="I4078"/>
  <c r="J4078"/>
  <c r="I4088"/>
  <c r="J4088"/>
  <c r="K4088"/>
  <c r="J4099"/>
  <c r="I4099"/>
  <c r="K4099"/>
  <c r="K4110"/>
  <c r="I4110"/>
  <c r="J4110"/>
  <c r="I4120"/>
  <c r="J4120"/>
  <c r="K4120"/>
  <c r="J4131"/>
  <c r="I4131"/>
  <c r="K4131"/>
  <c r="K4142"/>
  <c r="I4142"/>
  <c r="J4142"/>
  <c r="I4152"/>
  <c r="J4152"/>
  <c r="K4152"/>
  <c r="J4163"/>
  <c r="I4163"/>
  <c r="K4163"/>
  <c r="K4174"/>
  <c r="I4174"/>
  <c r="J4174"/>
  <c r="I4184"/>
  <c r="J4184"/>
  <c r="K4184"/>
  <c r="J4195"/>
  <c r="I4195"/>
  <c r="K4195"/>
  <c r="K4206"/>
  <c r="I4206"/>
  <c r="J4206"/>
  <c r="I4216"/>
  <c r="J4216"/>
  <c r="K4216"/>
  <c r="J4227"/>
  <c r="I4227"/>
  <c r="K4227"/>
  <c r="K4238"/>
  <c r="I4238"/>
  <c r="J4238"/>
  <c r="I4248"/>
  <c r="J4248"/>
  <c r="K4248"/>
  <c r="J4259"/>
  <c r="I4259"/>
  <c r="K4259"/>
  <c r="K4270"/>
  <c r="I4270"/>
  <c r="J4270"/>
  <c r="I4280"/>
  <c r="J4280"/>
  <c r="K4280"/>
  <c r="J4291"/>
  <c r="I4291"/>
  <c r="K4291"/>
  <c r="K4302"/>
  <c r="I4302"/>
  <c r="J4302"/>
  <c r="I4312"/>
  <c r="J4312"/>
  <c r="K4312"/>
  <c r="J4323"/>
  <c r="I4323"/>
  <c r="K4323"/>
  <c r="K4334"/>
  <c r="I4334"/>
  <c r="J4334"/>
  <c r="I4344"/>
  <c r="J4344"/>
  <c r="K4344"/>
  <c r="J4355"/>
  <c r="I4355"/>
  <c r="K4355"/>
  <c r="K4366"/>
  <c r="I4366"/>
  <c r="J4366"/>
  <c r="I4376"/>
  <c r="J4376"/>
  <c r="K4376"/>
  <c r="J4387"/>
  <c r="I4387"/>
  <c r="K4387"/>
  <c r="K4398"/>
  <c r="I4398"/>
  <c r="J4398"/>
  <c r="I4408"/>
  <c r="J4408"/>
  <c r="K4408"/>
  <c r="J4419"/>
  <c r="I4419"/>
  <c r="K4419"/>
  <c r="K4430"/>
  <c r="I4430"/>
  <c r="J4430"/>
  <c r="I4440"/>
  <c r="J4440"/>
  <c r="K4440"/>
  <c r="K4458"/>
  <c r="I4458"/>
  <c r="J4458"/>
  <c r="K4490"/>
  <c r="I4490"/>
  <c r="J4490"/>
  <c r="K4522"/>
  <c r="I4522"/>
  <c r="J4522"/>
  <c r="K4554"/>
  <c r="I4554"/>
  <c r="J4554"/>
  <c r="K4586"/>
  <c r="I4586"/>
  <c r="J4586"/>
  <c r="K4618"/>
  <c r="I4618"/>
  <c r="J4618"/>
  <c r="K4686"/>
  <c r="I4686"/>
  <c r="J4686"/>
  <c r="K4702"/>
  <c r="I4702"/>
  <c r="J4702"/>
  <c r="K4750"/>
  <c r="I4750"/>
  <c r="J4750"/>
  <c r="K4766"/>
  <c r="I4766"/>
  <c r="J4766"/>
  <c r="K4814"/>
  <c r="I4814"/>
  <c r="J4814"/>
  <c r="I4828"/>
  <c r="K4828"/>
  <c r="J4828"/>
  <c r="I4892"/>
  <c r="K4892"/>
  <c r="J4892"/>
  <c r="I4956"/>
  <c r="K4956"/>
  <c r="J4956"/>
  <c r="I5020"/>
  <c r="K5020"/>
  <c r="J5020"/>
  <c r="I5084"/>
  <c r="K5084"/>
  <c r="J5084"/>
  <c r="I5148"/>
  <c r="K5148"/>
  <c r="J5148"/>
  <c r="I5548"/>
  <c r="K5548"/>
  <c r="J5548"/>
  <c r="I5676"/>
  <c r="K5676"/>
  <c r="J5676"/>
  <c r="I5804"/>
  <c r="K5804"/>
  <c r="J5804"/>
  <c r="K3999"/>
  <c r="J4010"/>
  <c r="K4020"/>
  <c r="K4031"/>
  <c r="J4042"/>
  <c r="I4044"/>
  <c r="J4044"/>
  <c r="J4047"/>
  <c r="I4047"/>
  <c r="K4050"/>
  <c r="I4050"/>
  <c r="I4052"/>
  <c r="J4052"/>
  <c r="J4055"/>
  <c r="I4055"/>
  <c r="K4058"/>
  <c r="I4058"/>
  <c r="I4060"/>
  <c r="J4060"/>
  <c r="J4063"/>
  <c r="I4063"/>
  <c r="K4066"/>
  <c r="I4066"/>
  <c r="I4068"/>
  <c r="J4068"/>
  <c r="J4071"/>
  <c r="I4071"/>
  <c r="K4074"/>
  <c r="I4074"/>
  <c r="I4076"/>
  <c r="J4076"/>
  <c r="J4079"/>
  <c r="I4079"/>
  <c r="K4082"/>
  <c r="I4082"/>
  <c r="I4084"/>
  <c r="J4084"/>
  <c r="J4087"/>
  <c r="I4087"/>
  <c r="K4090"/>
  <c r="I4090"/>
  <c r="I4092"/>
  <c r="J4092"/>
  <c r="J4095"/>
  <c r="I4095"/>
  <c r="K4098"/>
  <c r="I4098"/>
  <c r="I4100"/>
  <c r="J4100"/>
  <c r="J4103"/>
  <c r="I4103"/>
  <c r="K4106"/>
  <c r="I4106"/>
  <c r="I4108"/>
  <c r="J4108"/>
  <c r="J4111"/>
  <c r="I4111"/>
  <c r="K4114"/>
  <c r="I4114"/>
  <c r="I4116"/>
  <c r="J4116"/>
  <c r="J4119"/>
  <c r="I4119"/>
  <c r="K4122"/>
  <c r="I4122"/>
  <c r="I4124"/>
  <c r="J4124"/>
  <c r="J4127"/>
  <c r="I4127"/>
  <c r="K4130"/>
  <c r="I4130"/>
  <c r="I4132"/>
  <c r="J4132"/>
  <c r="J4135"/>
  <c r="I4135"/>
  <c r="K4138"/>
  <c r="I4138"/>
  <c r="I4140"/>
  <c r="J4140"/>
  <c r="J4143"/>
  <c r="I4143"/>
  <c r="K4146"/>
  <c r="I4146"/>
  <c r="I4148"/>
  <c r="J4148"/>
  <c r="J4151"/>
  <c r="I4151"/>
  <c r="K4154"/>
  <c r="I4154"/>
  <c r="I4156"/>
  <c r="J4156"/>
  <c r="J4159"/>
  <c r="I4159"/>
  <c r="K4162"/>
  <c r="I4162"/>
  <c r="I4164"/>
  <c r="J4164"/>
  <c r="J4167"/>
  <c r="I4167"/>
  <c r="K4170"/>
  <c r="I4170"/>
  <c r="I4172"/>
  <c r="J4172"/>
  <c r="J4175"/>
  <c r="I4175"/>
  <c r="K4178"/>
  <c r="I4178"/>
  <c r="I4180"/>
  <c r="J4180"/>
  <c r="J4183"/>
  <c r="I4183"/>
  <c r="K4186"/>
  <c r="I4186"/>
  <c r="I4188"/>
  <c r="J4188"/>
  <c r="J4191"/>
  <c r="I4191"/>
  <c r="K4194"/>
  <c r="I4194"/>
  <c r="I4196"/>
  <c r="J4196"/>
  <c r="J4199"/>
  <c r="I4199"/>
  <c r="K4202"/>
  <c r="I4202"/>
  <c r="I4204"/>
  <c r="J4204"/>
  <c r="J4207"/>
  <c r="I4207"/>
  <c r="K4210"/>
  <c r="I4210"/>
  <c r="I4212"/>
  <c r="J4212"/>
  <c r="J4215"/>
  <c r="I4215"/>
  <c r="K4218"/>
  <c r="I4218"/>
  <c r="I4220"/>
  <c r="J4220"/>
  <c r="J4223"/>
  <c r="I4223"/>
  <c r="K4226"/>
  <c r="I4226"/>
  <c r="I4228"/>
  <c r="J4228"/>
  <c r="J4231"/>
  <c r="I4231"/>
  <c r="K4234"/>
  <c r="I4234"/>
  <c r="I4236"/>
  <c r="J4236"/>
  <c r="J4239"/>
  <c r="I4239"/>
  <c r="K4242"/>
  <c r="I4242"/>
  <c r="I4244"/>
  <c r="J4244"/>
  <c r="J4247"/>
  <c r="I4247"/>
  <c r="K4250"/>
  <c r="I4250"/>
  <c r="I4252"/>
  <c r="J4252"/>
  <c r="J4255"/>
  <c r="I4255"/>
  <c r="K4258"/>
  <c r="I4258"/>
  <c r="I4260"/>
  <c r="J4260"/>
  <c r="J4263"/>
  <c r="I4263"/>
  <c r="K4266"/>
  <c r="I4266"/>
  <c r="I4268"/>
  <c r="J4268"/>
  <c r="J4271"/>
  <c r="I4271"/>
  <c r="K4274"/>
  <c r="I4274"/>
  <c r="I4276"/>
  <c r="J4276"/>
  <c r="J4279"/>
  <c r="I4279"/>
  <c r="K4282"/>
  <c r="I4282"/>
  <c r="I4284"/>
  <c r="J4284"/>
  <c r="J4287"/>
  <c r="I4287"/>
  <c r="K4290"/>
  <c r="I4290"/>
  <c r="I4292"/>
  <c r="J4292"/>
  <c r="J4295"/>
  <c r="I4295"/>
  <c r="K4298"/>
  <c r="I4298"/>
  <c r="I4300"/>
  <c r="J4300"/>
  <c r="J4303"/>
  <c r="I4303"/>
  <c r="K4306"/>
  <c r="I4306"/>
  <c r="I4308"/>
  <c r="J4308"/>
  <c r="J4311"/>
  <c r="I4311"/>
  <c r="K4314"/>
  <c r="I4314"/>
  <c r="I4316"/>
  <c r="J4316"/>
  <c r="J4319"/>
  <c r="I4319"/>
  <c r="K4322"/>
  <c r="I4322"/>
  <c r="I4324"/>
  <c r="J4324"/>
  <c r="J4327"/>
  <c r="I4327"/>
  <c r="K4330"/>
  <c r="I4330"/>
  <c r="I4332"/>
  <c r="J4332"/>
  <c r="J4335"/>
  <c r="I4335"/>
  <c r="K4338"/>
  <c r="I4338"/>
  <c r="I4340"/>
  <c r="J4340"/>
  <c r="J4343"/>
  <c r="I4343"/>
  <c r="K4346"/>
  <c r="I4346"/>
  <c r="I4348"/>
  <c r="J4348"/>
  <c r="J4351"/>
  <c r="I4351"/>
  <c r="K4354"/>
  <c r="I4354"/>
  <c r="I4356"/>
  <c r="J4356"/>
  <c r="J4359"/>
  <c r="I4359"/>
  <c r="K4362"/>
  <c r="I4362"/>
  <c r="I4364"/>
  <c r="J4364"/>
  <c r="J4367"/>
  <c r="I4367"/>
  <c r="K4370"/>
  <c r="I4370"/>
  <c r="I4372"/>
  <c r="J4372"/>
  <c r="J4375"/>
  <c r="I4375"/>
  <c r="K4378"/>
  <c r="I4378"/>
  <c r="I4380"/>
  <c r="J4380"/>
  <c r="J4383"/>
  <c r="I4383"/>
  <c r="K4386"/>
  <c r="I4386"/>
  <c r="I4388"/>
  <c r="J4388"/>
  <c r="J4391"/>
  <c r="I4391"/>
  <c r="K4394"/>
  <c r="I4394"/>
  <c r="I4396"/>
  <c r="J4396"/>
  <c r="J4399"/>
  <c r="I4399"/>
  <c r="K4402"/>
  <c r="I4402"/>
  <c r="I4404"/>
  <c r="J4404"/>
  <c r="J4407"/>
  <c r="I4407"/>
  <c r="K4410"/>
  <c r="I4410"/>
  <c r="I4412"/>
  <c r="J4412"/>
  <c r="J4415"/>
  <c r="I4415"/>
  <c r="K4418"/>
  <c r="I4418"/>
  <c r="I4420"/>
  <c r="J4420"/>
  <c r="J4423"/>
  <c r="I4423"/>
  <c r="K4426"/>
  <c r="I4426"/>
  <c r="I4428"/>
  <c r="J4428"/>
  <c r="J4431"/>
  <c r="I4431"/>
  <c r="K4434"/>
  <c r="I4434"/>
  <c r="I4436"/>
  <c r="J4436"/>
  <c r="J4439"/>
  <c r="I4439"/>
  <c r="K4442"/>
  <c r="I4442"/>
  <c r="I4444"/>
  <c r="J4444"/>
  <c r="J4447"/>
  <c r="I4447"/>
  <c r="K4450"/>
  <c r="I4450"/>
  <c r="J4450"/>
  <c r="K4466"/>
  <c r="I4466"/>
  <c r="J4466"/>
  <c r="K4482"/>
  <c r="I4482"/>
  <c r="J4482"/>
  <c r="K4498"/>
  <c r="I4498"/>
  <c r="J4498"/>
  <c r="K4514"/>
  <c r="I4514"/>
  <c r="J4514"/>
  <c r="K4530"/>
  <c r="I4530"/>
  <c r="J4530"/>
  <c r="K4546"/>
  <c r="I4546"/>
  <c r="J4546"/>
  <c r="K4562"/>
  <c r="I4562"/>
  <c r="J4562"/>
  <c r="K4578"/>
  <c r="I4578"/>
  <c r="J4578"/>
  <c r="K4594"/>
  <c r="I4594"/>
  <c r="J4594"/>
  <c r="K4610"/>
  <c r="I4610"/>
  <c r="J4610"/>
  <c r="K4626"/>
  <c r="I4626"/>
  <c r="J4626"/>
  <c r="K4642"/>
  <c r="I4642"/>
  <c r="J4642"/>
  <c r="I4648"/>
  <c r="K4648"/>
  <c r="J4648"/>
  <c r="K4670"/>
  <c r="I4670"/>
  <c r="J4670"/>
  <c r="I4684"/>
  <c r="K4684"/>
  <c r="J4684"/>
  <c r="K4698"/>
  <c r="I4698"/>
  <c r="J4698"/>
  <c r="K4706"/>
  <c r="I4706"/>
  <c r="J4706"/>
  <c r="I4712"/>
  <c r="K4712"/>
  <c r="J4712"/>
  <c r="K4734"/>
  <c r="I4734"/>
  <c r="J4734"/>
  <c r="I4748"/>
  <c r="K4748"/>
  <c r="J4748"/>
  <c r="K4762"/>
  <c r="I4762"/>
  <c r="J4762"/>
  <c r="K4770"/>
  <c r="I4770"/>
  <c r="J4770"/>
  <c r="I4776"/>
  <c r="K4776"/>
  <c r="J4776"/>
  <c r="K4798"/>
  <c r="I4798"/>
  <c r="J4798"/>
  <c r="I4812"/>
  <c r="K4812"/>
  <c r="J4812"/>
  <c r="I4852"/>
  <c r="K4852"/>
  <c r="J4852"/>
  <c r="I4884"/>
  <c r="K4884"/>
  <c r="J4884"/>
  <c r="I4916"/>
  <c r="K4916"/>
  <c r="J4916"/>
  <c r="I4948"/>
  <c r="K4948"/>
  <c r="J4948"/>
  <c r="I4980"/>
  <c r="K4980"/>
  <c r="J4980"/>
  <c r="I5012"/>
  <c r="K5012"/>
  <c r="J5012"/>
  <c r="I5044"/>
  <c r="K5044"/>
  <c r="J5044"/>
  <c r="I5076"/>
  <c r="K5076"/>
  <c r="J5076"/>
  <c r="I5108"/>
  <c r="K5108"/>
  <c r="J5108"/>
  <c r="I5140"/>
  <c r="K5140"/>
  <c r="J5140"/>
  <c r="I5468"/>
  <c r="K5468"/>
  <c r="J5468"/>
  <c r="I5532"/>
  <c r="K5532"/>
  <c r="J5532"/>
  <c r="I5596"/>
  <c r="K5596"/>
  <c r="J5596"/>
  <c r="I5660"/>
  <c r="K5660"/>
  <c r="J5660"/>
  <c r="I5724"/>
  <c r="K5724"/>
  <c r="J5724"/>
  <c r="I5788"/>
  <c r="K5788"/>
  <c r="J5788"/>
  <c r="I5852"/>
  <c r="K5852"/>
  <c r="J5852"/>
  <c r="I5885"/>
  <c r="J5885"/>
  <c r="K5885"/>
  <c r="K5891"/>
  <c r="I5891"/>
  <c r="J5891"/>
  <c r="J5896"/>
  <c r="I5896"/>
  <c r="K5896"/>
  <c r="I5901"/>
  <c r="J5901"/>
  <c r="K5901"/>
  <c r="K5907"/>
  <c r="I5907"/>
  <c r="J5907"/>
  <c r="J5912"/>
  <c r="I5912"/>
  <c r="K5912"/>
  <c r="I5917"/>
  <c r="J5917"/>
  <c r="K5917"/>
  <c r="K5923"/>
  <c r="I5923"/>
  <c r="J5923"/>
  <c r="J5928"/>
  <c r="I5928"/>
  <c r="K5928"/>
  <c r="I5933"/>
  <c r="J5933"/>
  <c r="K5933"/>
  <c r="K5939"/>
  <c r="I5939"/>
  <c r="J5939"/>
  <c r="J5944"/>
  <c r="I5944"/>
  <c r="K5944"/>
  <c r="I5949"/>
  <c r="J5949"/>
  <c r="K5949"/>
  <c r="K5955"/>
  <c r="I5955"/>
  <c r="J5955"/>
  <c r="J5960"/>
  <c r="I5960"/>
  <c r="K5960"/>
  <c r="I5965"/>
  <c r="J5965"/>
  <c r="K5965"/>
  <c r="K5971"/>
  <c r="I5971"/>
  <c r="J5971"/>
  <c r="J5976"/>
  <c r="I5976"/>
  <c r="K5976"/>
  <c r="I5981"/>
  <c r="J5981"/>
  <c r="K5981"/>
  <c r="K5987"/>
  <c r="I5987"/>
  <c r="J5987"/>
  <c r="J5992"/>
  <c r="I5992"/>
  <c r="K5992"/>
  <c r="I5997"/>
  <c r="J5997"/>
  <c r="K5997"/>
  <c r="K6003"/>
  <c r="I6003"/>
  <c r="J6003"/>
  <c r="J6008"/>
  <c r="I6008"/>
  <c r="K6008"/>
  <c r="I6013"/>
  <c r="J6013"/>
  <c r="K6013"/>
  <c r="K6019"/>
  <c r="I6019"/>
  <c r="J6019"/>
  <c r="J6024"/>
  <c r="I6024"/>
  <c r="K6024"/>
  <c r="I6029"/>
  <c r="J6029"/>
  <c r="K6029"/>
  <c r="K6035"/>
  <c r="I6035"/>
  <c r="J6035"/>
  <c r="J6040"/>
  <c r="I6040"/>
  <c r="K6040"/>
  <c r="I6045"/>
  <c r="J6045"/>
  <c r="K6045"/>
  <c r="K6051"/>
  <c r="I6051"/>
  <c r="J6051"/>
  <c r="J6056"/>
  <c r="I6056"/>
  <c r="K6056"/>
  <c r="I6061"/>
  <c r="J6061"/>
  <c r="K6061"/>
  <c r="J6069"/>
  <c r="K6069"/>
  <c r="I6069"/>
  <c r="K6080"/>
  <c r="J6080"/>
  <c r="I6080"/>
  <c r="I6090"/>
  <c r="K6090"/>
  <c r="J6090"/>
  <c r="J6101"/>
  <c r="K6101"/>
  <c r="I6101"/>
  <c r="K6112"/>
  <c r="J6112"/>
  <c r="I6112"/>
  <c r="I6122"/>
  <c r="K6122"/>
  <c r="J6122"/>
  <c r="J6133"/>
  <c r="K6133"/>
  <c r="I6133"/>
  <c r="K6144"/>
  <c r="J6144"/>
  <c r="I6144"/>
  <c r="I6154"/>
  <c r="K6154"/>
  <c r="J6154"/>
  <c r="J6165"/>
  <c r="K6165"/>
  <c r="I6165"/>
  <c r="K6176"/>
  <c r="J6176"/>
  <c r="I6176"/>
  <c r="I6186"/>
  <c r="K6186"/>
  <c r="J6186"/>
  <c r="J6197"/>
  <c r="K6197"/>
  <c r="I6197"/>
  <c r="K6208"/>
  <c r="J6208"/>
  <c r="I6208"/>
  <c r="I6218"/>
  <c r="K6218"/>
  <c r="J6218"/>
  <c r="J6229"/>
  <c r="K6229"/>
  <c r="I6229"/>
  <c r="K6240"/>
  <c r="J6240"/>
  <c r="I6240"/>
  <c r="J6536"/>
  <c r="I6536"/>
  <c r="K6536"/>
  <c r="J6544"/>
  <c r="I6544"/>
  <c r="K6544"/>
  <c r="I6549"/>
  <c r="J6549"/>
  <c r="K6549"/>
  <c r="J6556"/>
  <c r="K6556"/>
  <c r="I6556"/>
  <c r="K6563"/>
  <c r="I6563"/>
  <c r="J6563"/>
  <c r="K6631"/>
  <c r="J6631"/>
  <c r="I6631"/>
  <c r="J6652"/>
  <c r="K6652"/>
  <c r="I6652"/>
  <c r="I6673"/>
  <c r="K6673"/>
  <c r="J6673"/>
  <c r="K6695"/>
  <c r="J6695"/>
  <c r="I6695"/>
  <c r="J6716"/>
  <c r="K6716"/>
  <c r="I6716"/>
  <c r="I3570"/>
  <c r="K3570"/>
  <c r="K3576"/>
  <c r="I3576"/>
  <c r="I3586"/>
  <c r="K3586"/>
  <c r="K3592"/>
  <c r="I3592"/>
  <c r="I3602"/>
  <c r="K3602"/>
  <c r="K3608"/>
  <c r="I3608"/>
  <c r="I3618"/>
  <c r="K3618"/>
  <c r="K3624"/>
  <c r="I3624"/>
  <c r="I3634"/>
  <c r="K3634"/>
  <c r="K3640"/>
  <c r="I3640"/>
  <c r="I3650"/>
  <c r="K3650"/>
  <c r="K3656"/>
  <c r="I3656"/>
  <c r="I3666"/>
  <c r="K3666"/>
  <c r="K3672"/>
  <c r="I3672"/>
  <c r="I3682"/>
  <c r="K3682"/>
  <c r="K3688"/>
  <c r="I3688"/>
  <c r="I3698"/>
  <c r="K3698"/>
  <c r="K3704"/>
  <c r="I3704"/>
  <c r="I3714"/>
  <c r="K3714"/>
  <c r="K3720"/>
  <c r="I3720"/>
  <c r="I3730"/>
  <c r="K3730"/>
  <c r="K3736"/>
  <c r="I3736"/>
  <c r="I3746"/>
  <c r="K3746"/>
  <c r="K3752"/>
  <c r="I3752"/>
  <c r="I3762"/>
  <c r="K3762"/>
  <c r="K3768"/>
  <c r="I3768"/>
  <c r="I3778"/>
  <c r="K3778"/>
  <c r="K3784"/>
  <c r="I3784"/>
  <c r="I3794"/>
  <c r="K3794"/>
  <c r="K3800"/>
  <c r="I3800"/>
  <c r="I3810"/>
  <c r="K3810"/>
  <c r="K3816"/>
  <c r="I3816"/>
  <c r="I3826"/>
  <c r="K3826"/>
  <c r="K3832"/>
  <c r="I3832"/>
  <c r="I3842"/>
  <c r="K3842"/>
  <c r="K3848"/>
  <c r="I3848"/>
  <c r="I3858"/>
  <c r="K3858"/>
  <c r="K3864"/>
  <c r="I3864"/>
  <c r="I3874"/>
  <c r="K3874"/>
  <c r="K3880"/>
  <c r="I3880"/>
  <c r="I3890"/>
  <c r="K3890"/>
  <c r="K3896"/>
  <c r="I3896"/>
  <c r="I3906"/>
  <c r="K3906"/>
  <c r="K3912"/>
  <c r="I3912"/>
  <c r="I3922"/>
  <c r="K3922"/>
  <c r="K3928"/>
  <c r="I3928"/>
  <c r="I3938"/>
  <c r="K3938"/>
  <c r="K3944"/>
  <c r="I3944"/>
  <c r="I3954"/>
  <c r="K3954"/>
  <c r="K3960"/>
  <c r="I3960"/>
  <c r="I3970"/>
  <c r="K3970"/>
  <c r="K3976"/>
  <c r="I3976"/>
  <c r="I3986"/>
  <c r="K3986"/>
  <c r="K3992"/>
  <c r="I3992"/>
  <c r="I4460"/>
  <c r="K4460"/>
  <c r="J4460"/>
  <c r="I4476"/>
  <c r="K4476"/>
  <c r="J4476"/>
  <c r="I4492"/>
  <c r="K4492"/>
  <c r="J4492"/>
  <c r="I4508"/>
  <c r="K4508"/>
  <c r="J4508"/>
  <c r="I4524"/>
  <c r="K4524"/>
  <c r="J4524"/>
  <c r="I4540"/>
  <c r="K4540"/>
  <c r="J4540"/>
  <c r="I4556"/>
  <c r="K4556"/>
  <c r="J4556"/>
  <c r="I4572"/>
  <c r="K4572"/>
  <c r="J4572"/>
  <c r="I4588"/>
  <c r="K4588"/>
  <c r="J4588"/>
  <c r="I4604"/>
  <c r="K4604"/>
  <c r="J4604"/>
  <c r="I4620"/>
  <c r="K4620"/>
  <c r="J4620"/>
  <c r="I4636"/>
  <c r="K4636"/>
  <c r="J4636"/>
  <c r="K4654"/>
  <c r="I4654"/>
  <c r="J4654"/>
  <c r="I4668"/>
  <c r="K4668"/>
  <c r="J4668"/>
  <c r="K4682"/>
  <c r="I4682"/>
  <c r="J4682"/>
  <c r="K4690"/>
  <c r="I4690"/>
  <c r="J4690"/>
  <c r="I4696"/>
  <c r="K4696"/>
  <c r="J4696"/>
  <c r="K4718"/>
  <c r="I4718"/>
  <c r="J4718"/>
  <c r="I4732"/>
  <c r="K4732"/>
  <c r="J4732"/>
  <c r="K4746"/>
  <c r="I4746"/>
  <c r="J4746"/>
  <c r="K4754"/>
  <c r="I4754"/>
  <c r="J4754"/>
  <c r="I4760"/>
  <c r="K4760"/>
  <c r="J4760"/>
  <c r="K4782"/>
  <c r="I4782"/>
  <c r="J4782"/>
  <c r="I4796"/>
  <c r="K4796"/>
  <c r="J4796"/>
  <c r="K4810"/>
  <c r="I4810"/>
  <c r="J4810"/>
  <c r="K4818"/>
  <c r="I4818"/>
  <c r="J4818"/>
  <c r="I4844"/>
  <c r="K4844"/>
  <c r="J4844"/>
  <c r="I4876"/>
  <c r="K4876"/>
  <c r="J4876"/>
  <c r="I4908"/>
  <c r="K4908"/>
  <c r="J4908"/>
  <c r="I4940"/>
  <c r="K4940"/>
  <c r="J4940"/>
  <c r="I4972"/>
  <c r="K4972"/>
  <c r="J4972"/>
  <c r="I5004"/>
  <c r="K5004"/>
  <c r="J5004"/>
  <c r="I5036"/>
  <c r="K5036"/>
  <c r="J5036"/>
  <c r="I5068"/>
  <c r="K5068"/>
  <c r="J5068"/>
  <c r="I5100"/>
  <c r="K5100"/>
  <c r="J5100"/>
  <c r="I5132"/>
  <c r="K5132"/>
  <c r="J5132"/>
  <c r="I5164"/>
  <c r="K5164"/>
  <c r="J5164"/>
  <c r="I5516"/>
  <c r="K5516"/>
  <c r="J5516"/>
  <c r="I5580"/>
  <c r="K5580"/>
  <c r="J5580"/>
  <c r="I5644"/>
  <c r="K5644"/>
  <c r="J5644"/>
  <c r="I5708"/>
  <c r="K5708"/>
  <c r="J5708"/>
  <c r="I5772"/>
  <c r="K5772"/>
  <c r="J5772"/>
  <c r="I5836"/>
  <c r="K5836"/>
  <c r="J5836"/>
  <c r="I4456"/>
  <c r="K4456"/>
  <c r="K4462"/>
  <c r="I4462"/>
  <c r="I4472"/>
  <c r="K4472"/>
  <c r="K4478"/>
  <c r="I4478"/>
  <c r="I4488"/>
  <c r="K4488"/>
  <c r="K4494"/>
  <c r="I4494"/>
  <c r="I4504"/>
  <c r="K4504"/>
  <c r="K4510"/>
  <c r="I4510"/>
  <c r="I4520"/>
  <c r="K4520"/>
  <c r="K4526"/>
  <c r="I4526"/>
  <c r="I4536"/>
  <c r="K4536"/>
  <c r="K4542"/>
  <c r="I4542"/>
  <c r="I4552"/>
  <c r="K4552"/>
  <c r="K4558"/>
  <c r="I4558"/>
  <c r="I4568"/>
  <c r="K4568"/>
  <c r="K4574"/>
  <c r="I4574"/>
  <c r="I4584"/>
  <c r="K4584"/>
  <c r="K4590"/>
  <c r="I4590"/>
  <c r="I4600"/>
  <c r="K4600"/>
  <c r="K4606"/>
  <c r="I4606"/>
  <c r="I4616"/>
  <c r="K4616"/>
  <c r="K4622"/>
  <c r="I4622"/>
  <c r="I4632"/>
  <c r="K4632"/>
  <c r="K4638"/>
  <c r="I4638"/>
  <c r="K4826"/>
  <c r="I4826"/>
  <c r="J4826"/>
  <c r="K4842"/>
  <c r="I4842"/>
  <c r="J4842"/>
  <c r="K4858"/>
  <c r="I4858"/>
  <c r="J4858"/>
  <c r="K4874"/>
  <c r="I4874"/>
  <c r="J4874"/>
  <c r="K4890"/>
  <c r="I4890"/>
  <c r="J4890"/>
  <c r="K4906"/>
  <c r="I4906"/>
  <c r="J4906"/>
  <c r="K4922"/>
  <c r="I4922"/>
  <c r="J4922"/>
  <c r="K4938"/>
  <c r="I4938"/>
  <c r="J4938"/>
  <c r="K4954"/>
  <c r="I4954"/>
  <c r="J4954"/>
  <c r="K4970"/>
  <c r="I4970"/>
  <c r="J4970"/>
  <c r="K4986"/>
  <c r="I4986"/>
  <c r="J4986"/>
  <c r="K5002"/>
  <c r="I5002"/>
  <c r="J5002"/>
  <c r="K5018"/>
  <c r="I5018"/>
  <c r="J5018"/>
  <c r="K5034"/>
  <c r="I5034"/>
  <c r="J5034"/>
  <c r="K5050"/>
  <c r="I5050"/>
  <c r="J5050"/>
  <c r="K5066"/>
  <c r="I5066"/>
  <c r="J5066"/>
  <c r="K5082"/>
  <c r="I5082"/>
  <c r="J5082"/>
  <c r="K5098"/>
  <c r="I5098"/>
  <c r="J5098"/>
  <c r="K5114"/>
  <c r="I5114"/>
  <c r="J5114"/>
  <c r="K5130"/>
  <c r="I5130"/>
  <c r="J5130"/>
  <c r="K5146"/>
  <c r="I5146"/>
  <c r="J5146"/>
  <c r="K5162"/>
  <c r="I5162"/>
  <c r="J5162"/>
  <c r="I5476"/>
  <c r="K5476"/>
  <c r="J5476"/>
  <c r="I5508"/>
  <c r="K5508"/>
  <c r="J5508"/>
  <c r="I5540"/>
  <c r="K5540"/>
  <c r="J5540"/>
  <c r="I5572"/>
  <c r="K5572"/>
  <c r="J5572"/>
  <c r="I5604"/>
  <c r="K5604"/>
  <c r="J5604"/>
  <c r="I5636"/>
  <c r="K5636"/>
  <c r="J5636"/>
  <c r="I5668"/>
  <c r="K5668"/>
  <c r="J5668"/>
  <c r="I5700"/>
  <c r="K5700"/>
  <c r="J5700"/>
  <c r="I5732"/>
  <c r="K5732"/>
  <c r="J5732"/>
  <c r="I5764"/>
  <c r="K5764"/>
  <c r="J5764"/>
  <c r="I5796"/>
  <c r="K5796"/>
  <c r="J5796"/>
  <c r="I5828"/>
  <c r="K5828"/>
  <c r="J5828"/>
  <c r="I5860"/>
  <c r="K5860"/>
  <c r="J5860"/>
  <c r="K6851"/>
  <c r="I6851"/>
  <c r="J6851"/>
  <c r="J7106"/>
  <c r="K7106"/>
  <c r="I7106"/>
  <c r="K4454"/>
  <c r="I4454"/>
  <c r="I4464"/>
  <c r="K4464"/>
  <c r="K4470"/>
  <c r="I4470"/>
  <c r="I4480"/>
  <c r="K4480"/>
  <c r="K4486"/>
  <c r="I4486"/>
  <c r="I4496"/>
  <c r="K4496"/>
  <c r="K4502"/>
  <c r="I4502"/>
  <c r="I4512"/>
  <c r="K4512"/>
  <c r="K4518"/>
  <c r="I4518"/>
  <c r="I4528"/>
  <c r="K4528"/>
  <c r="K4534"/>
  <c r="I4534"/>
  <c r="I4544"/>
  <c r="K4544"/>
  <c r="K4550"/>
  <c r="I4550"/>
  <c r="I4560"/>
  <c r="K4560"/>
  <c r="K4566"/>
  <c r="I4566"/>
  <c r="I4576"/>
  <c r="K4576"/>
  <c r="K4582"/>
  <c r="I4582"/>
  <c r="I4592"/>
  <c r="K4592"/>
  <c r="K4598"/>
  <c r="I4598"/>
  <c r="I4608"/>
  <c r="K4608"/>
  <c r="K4614"/>
  <c r="I4614"/>
  <c r="I4624"/>
  <c r="K4624"/>
  <c r="K4630"/>
  <c r="I4630"/>
  <c r="I4644"/>
  <c r="K4644"/>
  <c r="I4660"/>
  <c r="K4660"/>
  <c r="I4676"/>
  <c r="K4676"/>
  <c r="I4692"/>
  <c r="K4692"/>
  <c r="I4708"/>
  <c r="K4708"/>
  <c r="I4724"/>
  <c r="K4724"/>
  <c r="I4740"/>
  <c r="K4740"/>
  <c r="I4756"/>
  <c r="K4756"/>
  <c r="I4772"/>
  <c r="K4772"/>
  <c r="I4788"/>
  <c r="K4788"/>
  <c r="I4804"/>
  <c r="K4804"/>
  <c r="I4820"/>
  <c r="K4820"/>
  <c r="K4834"/>
  <c r="I4834"/>
  <c r="J4834"/>
  <c r="K4850"/>
  <c r="I4850"/>
  <c r="J4850"/>
  <c r="K4866"/>
  <c r="I4866"/>
  <c r="J4866"/>
  <c r="K4882"/>
  <c r="I4882"/>
  <c r="J4882"/>
  <c r="K4898"/>
  <c r="I4898"/>
  <c r="J4898"/>
  <c r="K4914"/>
  <c r="I4914"/>
  <c r="J4914"/>
  <c r="K4930"/>
  <c r="I4930"/>
  <c r="J4930"/>
  <c r="K4946"/>
  <c r="I4946"/>
  <c r="J4946"/>
  <c r="K4962"/>
  <c r="I4962"/>
  <c r="J4962"/>
  <c r="K4978"/>
  <c r="I4978"/>
  <c r="J4978"/>
  <c r="K4994"/>
  <c r="I4994"/>
  <c r="J4994"/>
  <c r="K5010"/>
  <c r="I5010"/>
  <c r="J5010"/>
  <c r="K5026"/>
  <c r="I5026"/>
  <c r="J5026"/>
  <c r="K5042"/>
  <c r="I5042"/>
  <c r="J5042"/>
  <c r="K5058"/>
  <c r="I5058"/>
  <c r="J5058"/>
  <c r="K5074"/>
  <c r="I5074"/>
  <c r="J5074"/>
  <c r="K5090"/>
  <c r="I5090"/>
  <c r="J5090"/>
  <c r="K5106"/>
  <c r="I5106"/>
  <c r="J5106"/>
  <c r="K5122"/>
  <c r="I5122"/>
  <c r="J5122"/>
  <c r="K5138"/>
  <c r="I5138"/>
  <c r="J5138"/>
  <c r="K5154"/>
  <c r="I5154"/>
  <c r="J5154"/>
  <c r="I5492"/>
  <c r="K5492"/>
  <c r="J5492"/>
  <c r="I5524"/>
  <c r="K5524"/>
  <c r="J5524"/>
  <c r="I5556"/>
  <c r="K5556"/>
  <c r="J5556"/>
  <c r="I5588"/>
  <c r="K5588"/>
  <c r="J5588"/>
  <c r="I5620"/>
  <c r="K5620"/>
  <c r="J5620"/>
  <c r="I5652"/>
  <c r="K5652"/>
  <c r="J5652"/>
  <c r="I5684"/>
  <c r="K5684"/>
  <c r="J5684"/>
  <c r="I5716"/>
  <c r="K5716"/>
  <c r="J5716"/>
  <c r="I5748"/>
  <c r="K5748"/>
  <c r="J5748"/>
  <c r="I5780"/>
  <c r="K5780"/>
  <c r="J5780"/>
  <c r="I5812"/>
  <c r="K5812"/>
  <c r="J5812"/>
  <c r="I5844"/>
  <c r="K5844"/>
  <c r="J5844"/>
  <c r="I5876"/>
  <c r="K5876"/>
  <c r="J5876"/>
  <c r="K6803"/>
  <c r="I6803"/>
  <c r="J6803"/>
  <c r="L4853"/>
  <c r="I4824"/>
  <c r="K4824"/>
  <c r="K4830"/>
  <c r="I4830"/>
  <c r="I4840"/>
  <c r="K4840"/>
  <c r="K4846"/>
  <c r="I4846"/>
  <c r="I4856"/>
  <c r="K4856"/>
  <c r="K4862"/>
  <c r="I4862"/>
  <c r="I4872"/>
  <c r="K4872"/>
  <c r="K4878"/>
  <c r="I4878"/>
  <c r="I4888"/>
  <c r="K4888"/>
  <c r="K4894"/>
  <c r="I4894"/>
  <c r="I4904"/>
  <c r="K4904"/>
  <c r="K4910"/>
  <c r="I4910"/>
  <c r="I4920"/>
  <c r="K4920"/>
  <c r="K4926"/>
  <c r="I4926"/>
  <c r="I4936"/>
  <c r="K4936"/>
  <c r="K4942"/>
  <c r="I4942"/>
  <c r="I4952"/>
  <c r="K4952"/>
  <c r="K4958"/>
  <c r="I4958"/>
  <c r="I4968"/>
  <c r="K4968"/>
  <c r="K4974"/>
  <c r="I4974"/>
  <c r="I4984"/>
  <c r="K4984"/>
  <c r="K4990"/>
  <c r="I4990"/>
  <c r="I5000"/>
  <c r="K5000"/>
  <c r="K5006"/>
  <c r="I5006"/>
  <c r="I5016"/>
  <c r="K5016"/>
  <c r="K5022"/>
  <c r="I5022"/>
  <c r="I5032"/>
  <c r="K5032"/>
  <c r="K5038"/>
  <c r="I5038"/>
  <c r="I5048"/>
  <c r="K5048"/>
  <c r="K5054"/>
  <c r="I5054"/>
  <c r="I5064"/>
  <c r="K5064"/>
  <c r="K5070"/>
  <c r="I5070"/>
  <c r="I5080"/>
  <c r="K5080"/>
  <c r="K5086"/>
  <c r="I5086"/>
  <c r="I5096"/>
  <c r="K5096"/>
  <c r="K5102"/>
  <c r="I5102"/>
  <c r="I5112"/>
  <c r="K5112"/>
  <c r="K5118"/>
  <c r="I5118"/>
  <c r="I5128"/>
  <c r="K5128"/>
  <c r="K5134"/>
  <c r="I5134"/>
  <c r="I5144"/>
  <c r="K5144"/>
  <c r="K5150"/>
  <c r="I5150"/>
  <c r="I5160"/>
  <c r="K5160"/>
  <c r="K5166"/>
  <c r="I5166"/>
  <c r="K5170"/>
  <c r="I5170"/>
  <c r="I5172"/>
  <c r="J5172"/>
  <c r="J5175"/>
  <c r="I5175"/>
  <c r="K5178"/>
  <c r="I5178"/>
  <c r="I5180"/>
  <c r="J5180"/>
  <c r="J5183"/>
  <c r="I5183"/>
  <c r="K5186"/>
  <c r="I5186"/>
  <c r="I5188"/>
  <c r="J5188"/>
  <c r="J5191"/>
  <c r="I5191"/>
  <c r="K5194"/>
  <c r="I5194"/>
  <c r="I5196"/>
  <c r="J5196"/>
  <c r="J5199"/>
  <c r="I5199"/>
  <c r="K5202"/>
  <c r="I5202"/>
  <c r="I5204"/>
  <c r="J5204"/>
  <c r="J5207"/>
  <c r="I5207"/>
  <c r="K5210"/>
  <c r="I5210"/>
  <c r="I5212"/>
  <c r="J5212"/>
  <c r="J5215"/>
  <c r="I5215"/>
  <c r="K5218"/>
  <c r="I5218"/>
  <c r="I5220"/>
  <c r="J5220"/>
  <c r="J5223"/>
  <c r="I5223"/>
  <c r="K5226"/>
  <c r="I5226"/>
  <c r="I5228"/>
  <c r="J5228"/>
  <c r="J5231"/>
  <c r="I5231"/>
  <c r="K5234"/>
  <c r="I5234"/>
  <c r="I5236"/>
  <c r="J5236"/>
  <c r="J5239"/>
  <c r="I5239"/>
  <c r="K5242"/>
  <c r="I5242"/>
  <c r="I5244"/>
  <c r="J5244"/>
  <c r="J5247"/>
  <c r="I5247"/>
  <c r="K5250"/>
  <c r="I5250"/>
  <c r="I5252"/>
  <c r="J5252"/>
  <c r="J5255"/>
  <c r="I5255"/>
  <c r="K5258"/>
  <c r="I5258"/>
  <c r="I5260"/>
  <c r="J5260"/>
  <c r="J5263"/>
  <c r="I5263"/>
  <c r="K5266"/>
  <c r="I5266"/>
  <c r="I5268"/>
  <c r="J5268"/>
  <c r="J5271"/>
  <c r="I5271"/>
  <c r="K5274"/>
  <c r="I5274"/>
  <c r="I5276"/>
  <c r="J5276"/>
  <c r="J5279"/>
  <c r="I5279"/>
  <c r="K5282"/>
  <c r="I5282"/>
  <c r="I5284"/>
  <c r="J5284"/>
  <c r="J5287"/>
  <c r="I5287"/>
  <c r="K5290"/>
  <c r="I5290"/>
  <c r="I5292"/>
  <c r="J5292"/>
  <c r="J5295"/>
  <c r="I5295"/>
  <c r="K5298"/>
  <c r="I5298"/>
  <c r="I5300"/>
  <c r="J5300"/>
  <c r="J5303"/>
  <c r="I5303"/>
  <c r="K5306"/>
  <c r="I5306"/>
  <c r="I5308"/>
  <c r="J5308"/>
  <c r="J5311"/>
  <c r="I5311"/>
  <c r="K5314"/>
  <c r="I5314"/>
  <c r="I5316"/>
  <c r="J5316"/>
  <c r="J5319"/>
  <c r="I5319"/>
  <c r="K5322"/>
  <c r="I5322"/>
  <c r="I5324"/>
  <c r="J5324"/>
  <c r="J5327"/>
  <c r="I5327"/>
  <c r="K5330"/>
  <c r="I5330"/>
  <c r="I5332"/>
  <c r="J5332"/>
  <c r="J5335"/>
  <c r="I5335"/>
  <c r="K5338"/>
  <c r="I5338"/>
  <c r="I5340"/>
  <c r="J5340"/>
  <c r="J5343"/>
  <c r="I5343"/>
  <c r="K5346"/>
  <c r="I5346"/>
  <c r="I5348"/>
  <c r="J5348"/>
  <c r="J5351"/>
  <c r="I5351"/>
  <c r="K5354"/>
  <c r="I5354"/>
  <c r="I5356"/>
  <c r="J5356"/>
  <c r="J5359"/>
  <c r="I5359"/>
  <c r="K5362"/>
  <c r="I5362"/>
  <c r="I5364"/>
  <c r="J5364"/>
  <c r="J5367"/>
  <c r="I5367"/>
  <c r="K5370"/>
  <c r="I5370"/>
  <c r="I5372"/>
  <c r="J5372"/>
  <c r="J5375"/>
  <c r="I5375"/>
  <c r="K5378"/>
  <c r="I5378"/>
  <c r="I5380"/>
  <c r="J5380"/>
  <c r="J5383"/>
  <c r="I5383"/>
  <c r="K5386"/>
  <c r="I5386"/>
  <c r="I5388"/>
  <c r="J5388"/>
  <c r="J5391"/>
  <c r="I5391"/>
  <c r="K5394"/>
  <c r="I5394"/>
  <c r="I5396"/>
  <c r="J5396"/>
  <c r="J5399"/>
  <c r="I5399"/>
  <c r="K5402"/>
  <c r="I5402"/>
  <c r="I5404"/>
  <c r="J5404"/>
  <c r="J5407"/>
  <c r="I5407"/>
  <c r="K5410"/>
  <c r="I5410"/>
  <c r="I5412"/>
  <c r="J5412"/>
  <c r="J5415"/>
  <c r="I5415"/>
  <c r="K5418"/>
  <c r="I5418"/>
  <c r="I5420"/>
  <c r="J5420"/>
  <c r="J5423"/>
  <c r="I5423"/>
  <c r="K5426"/>
  <c r="I5426"/>
  <c r="I5428"/>
  <c r="J5428"/>
  <c r="J5431"/>
  <c r="I5431"/>
  <c r="K5434"/>
  <c r="I5434"/>
  <c r="I5436"/>
  <c r="J5436"/>
  <c r="J5439"/>
  <c r="I5439"/>
  <c r="K5442"/>
  <c r="I5442"/>
  <c r="I5444"/>
  <c r="J5444"/>
  <c r="J5447"/>
  <c r="I5447"/>
  <c r="K5450"/>
  <c r="I5450"/>
  <c r="I5452"/>
  <c r="J5452"/>
  <c r="J5455"/>
  <c r="I5455"/>
  <c r="K5458"/>
  <c r="I5458"/>
  <c r="I5460"/>
  <c r="J5460"/>
  <c r="J5463"/>
  <c r="I5463"/>
  <c r="K5466"/>
  <c r="I5466"/>
  <c r="J5466"/>
  <c r="K5482"/>
  <c r="I5482"/>
  <c r="J5482"/>
  <c r="K5498"/>
  <c r="I5498"/>
  <c r="J5498"/>
  <c r="K5514"/>
  <c r="I5514"/>
  <c r="J5514"/>
  <c r="K5530"/>
  <c r="I5530"/>
  <c r="J5530"/>
  <c r="K5546"/>
  <c r="I5546"/>
  <c r="J5546"/>
  <c r="K5562"/>
  <c r="I5562"/>
  <c r="J5562"/>
  <c r="K5578"/>
  <c r="I5578"/>
  <c r="J5578"/>
  <c r="K5594"/>
  <c r="I5594"/>
  <c r="J5594"/>
  <c r="K5610"/>
  <c r="I5610"/>
  <c r="J5610"/>
  <c r="K5626"/>
  <c r="I5626"/>
  <c r="J5626"/>
  <c r="K5642"/>
  <c r="I5642"/>
  <c r="J5642"/>
  <c r="K5658"/>
  <c r="I5658"/>
  <c r="J5658"/>
  <c r="K5674"/>
  <c r="I5674"/>
  <c r="J5674"/>
  <c r="K5690"/>
  <c r="I5690"/>
  <c r="J5690"/>
  <c r="K5706"/>
  <c r="I5706"/>
  <c r="J5706"/>
  <c r="K5722"/>
  <c r="I5722"/>
  <c r="J5722"/>
  <c r="K5738"/>
  <c r="I5738"/>
  <c r="J5738"/>
  <c r="K5754"/>
  <c r="I5754"/>
  <c r="J5754"/>
  <c r="K5770"/>
  <c r="I5770"/>
  <c r="J5770"/>
  <c r="K5786"/>
  <c r="I5786"/>
  <c r="J5786"/>
  <c r="K5802"/>
  <c r="I5802"/>
  <c r="J5802"/>
  <c r="K5818"/>
  <c r="I5818"/>
  <c r="J5818"/>
  <c r="K5834"/>
  <c r="I5834"/>
  <c r="J5834"/>
  <c r="K5850"/>
  <c r="I5850"/>
  <c r="J5850"/>
  <c r="K5866"/>
  <c r="I5866"/>
  <c r="J5866"/>
  <c r="K5882"/>
  <c r="I5882"/>
  <c r="J5882"/>
  <c r="K5887"/>
  <c r="I5887"/>
  <c r="J5887"/>
  <c r="J5892"/>
  <c r="I5892"/>
  <c r="K5892"/>
  <c r="I5897"/>
  <c r="J5897"/>
  <c r="K5897"/>
  <c r="K5903"/>
  <c r="I5903"/>
  <c r="J5903"/>
  <c r="J5908"/>
  <c r="I5908"/>
  <c r="K5908"/>
  <c r="I5913"/>
  <c r="J5913"/>
  <c r="K5913"/>
  <c r="K5919"/>
  <c r="I5919"/>
  <c r="J5919"/>
  <c r="J5924"/>
  <c r="I5924"/>
  <c r="K5924"/>
  <c r="I5929"/>
  <c r="J5929"/>
  <c r="K5929"/>
  <c r="K5935"/>
  <c r="I5935"/>
  <c r="J5935"/>
  <c r="J5940"/>
  <c r="I5940"/>
  <c r="K5940"/>
  <c r="I5945"/>
  <c r="J5945"/>
  <c r="K5945"/>
  <c r="K5951"/>
  <c r="I5951"/>
  <c r="J5951"/>
  <c r="J5956"/>
  <c r="I5956"/>
  <c r="K5956"/>
  <c r="I5961"/>
  <c r="J5961"/>
  <c r="K5961"/>
  <c r="K5967"/>
  <c r="I5967"/>
  <c r="J5967"/>
  <c r="J5972"/>
  <c r="I5972"/>
  <c r="K5972"/>
  <c r="I5977"/>
  <c r="J5977"/>
  <c r="K5977"/>
  <c r="K5983"/>
  <c r="I5983"/>
  <c r="J5983"/>
  <c r="J5988"/>
  <c r="I5988"/>
  <c r="K5988"/>
  <c r="I5993"/>
  <c r="J5993"/>
  <c r="K5993"/>
  <c r="K5999"/>
  <c r="I5999"/>
  <c r="J5999"/>
  <c r="J6004"/>
  <c r="I6004"/>
  <c r="K6004"/>
  <c r="I6009"/>
  <c r="J6009"/>
  <c r="K6009"/>
  <c r="K6015"/>
  <c r="I6015"/>
  <c r="J6015"/>
  <c r="J6020"/>
  <c r="I6020"/>
  <c r="K6020"/>
  <c r="I6025"/>
  <c r="J6025"/>
  <c r="K6025"/>
  <c r="K6031"/>
  <c r="I6031"/>
  <c r="J6031"/>
  <c r="J6036"/>
  <c r="I6036"/>
  <c r="K6036"/>
  <c r="I6041"/>
  <c r="J6041"/>
  <c r="K6041"/>
  <c r="K6047"/>
  <c r="I6047"/>
  <c r="J6047"/>
  <c r="J6052"/>
  <c r="I6052"/>
  <c r="K6052"/>
  <c r="I6057"/>
  <c r="J6057"/>
  <c r="K6057"/>
  <c r="K6063"/>
  <c r="I6063"/>
  <c r="J6063"/>
  <c r="I6066"/>
  <c r="K6066"/>
  <c r="J6066"/>
  <c r="J6077"/>
  <c r="K6077"/>
  <c r="I6077"/>
  <c r="K6088"/>
  <c r="J6088"/>
  <c r="I6088"/>
  <c r="I6098"/>
  <c r="K6098"/>
  <c r="J6098"/>
  <c r="J6109"/>
  <c r="K6109"/>
  <c r="I6109"/>
  <c r="K6120"/>
  <c r="J6120"/>
  <c r="I6120"/>
  <c r="I6130"/>
  <c r="K6130"/>
  <c r="J6130"/>
  <c r="J6141"/>
  <c r="K6141"/>
  <c r="I6141"/>
  <c r="K6152"/>
  <c r="J6152"/>
  <c r="I6152"/>
  <c r="I6162"/>
  <c r="K6162"/>
  <c r="J6162"/>
  <c r="J6173"/>
  <c r="K6173"/>
  <c r="I6173"/>
  <c r="K6184"/>
  <c r="J6184"/>
  <c r="I6184"/>
  <c r="I6194"/>
  <c r="K6194"/>
  <c r="J6194"/>
  <c r="J6205"/>
  <c r="K6205"/>
  <c r="I6205"/>
  <c r="K6216"/>
  <c r="J6216"/>
  <c r="I6216"/>
  <c r="I6226"/>
  <c r="K6226"/>
  <c r="J6226"/>
  <c r="J6237"/>
  <c r="K6237"/>
  <c r="I6237"/>
  <c r="J6572"/>
  <c r="K6572"/>
  <c r="I6572"/>
  <c r="I6577"/>
  <c r="K6577"/>
  <c r="J6577"/>
  <c r="J6584"/>
  <c r="I6584"/>
  <c r="K6584"/>
  <c r="K6739"/>
  <c r="I6739"/>
  <c r="J6739"/>
  <c r="I7175"/>
  <c r="J7175"/>
  <c r="K7175"/>
  <c r="I4640"/>
  <c r="K4640"/>
  <c r="K4646"/>
  <c r="I4646"/>
  <c r="I4656"/>
  <c r="K4656"/>
  <c r="K4662"/>
  <c r="I4662"/>
  <c r="I4672"/>
  <c r="K4672"/>
  <c r="K4678"/>
  <c r="I4678"/>
  <c r="I4688"/>
  <c r="K4688"/>
  <c r="K4694"/>
  <c r="I4694"/>
  <c r="I4704"/>
  <c r="K4704"/>
  <c r="K4710"/>
  <c r="I4710"/>
  <c r="I4720"/>
  <c r="K4720"/>
  <c r="K4726"/>
  <c r="I4726"/>
  <c r="I4736"/>
  <c r="K4736"/>
  <c r="K4742"/>
  <c r="I4742"/>
  <c r="I4752"/>
  <c r="K4752"/>
  <c r="K4758"/>
  <c r="I4758"/>
  <c r="I4768"/>
  <c r="K4768"/>
  <c r="K4774"/>
  <c r="I4774"/>
  <c r="I4784"/>
  <c r="K4784"/>
  <c r="K4790"/>
  <c r="I4790"/>
  <c r="I4800"/>
  <c r="K4800"/>
  <c r="K4806"/>
  <c r="I4806"/>
  <c r="I4816"/>
  <c r="K4816"/>
  <c r="K4822"/>
  <c r="I4822"/>
  <c r="I4832"/>
  <c r="K4832"/>
  <c r="K4838"/>
  <c r="I4838"/>
  <c r="I4848"/>
  <c r="K4848"/>
  <c r="K4854"/>
  <c r="I4854"/>
  <c r="I4864"/>
  <c r="K4864"/>
  <c r="K4870"/>
  <c r="I4870"/>
  <c r="I4880"/>
  <c r="K4880"/>
  <c r="K4886"/>
  <c r="I4886"/>
  <c r="I4896"/>
  <c r="K4896"/>
  <c r="K4902"/>
  <c r="I4902"/>
  <c r="I4912"/>
  <c r="K4912"/>
  <c r="K4918"/>
  <c r="I4918"/>
  <c r="I4928"/>
  <c r="K4928"/>
  <c r="K4934"/>
  <c r="I4934"/>
  <c r="I4944"/>
  <c r="K4944"/>
  <c r="K4950"/>
  <c r="I4950"/>
  <c r="I4960"/>
  <c r="K4960"/>
  <c r="K4966"/>
  <c r="I4966"/>
  <c r="I4976"/>
  <c r="K4976"/>
  <c r="K4982"/>
  <c r="I4982"/>
  <c r="I4992"/>
  <c r="K4992"/>
  <c r="K4998"/>
  <c r="I4998"/>
  <c r="I5008"/>
  <c r="K5008"/>
  <c r="K5014"/>
  <c r="I5014"/>
  <c r="I5024"/>
  <c r="K5024"/>
  <c r="K5030"/>
  <c r="I5030"/>
  <c r="I5040"/>
  <c r="K5040"/>
  <c r="K5046"/>
  <c r="I5046"/>
  <c r="I5056"/>
  <c r="K5056"/>
  <c r="K5062"/>
  <c r="I5062"/>
  <c r="I5072"/>
  <c r="K5072"/>
  <c r="K5078"/>
  <c r="I5078"/>
  <c r="I5088"/>
  <c r="K5088"/>
  <c r="K5094"/>
  <c r="I5094"/>
  <c r="I5104"/>
  <c r="K5104"/>
  <c r="K5110"/>
  <c r="I5110"/>
  <c r="I5120"/>
  <c r="K5120"/>
  <c r="K5126"/>
  <c r="I5126"/>
  <c r="I5136"/>
  <c r="K5136"/>
  <c r="K5142"/>
  <c r="I5142"/>
  <c r="I5152"/>
  <c r="K5152"/>
  <c r="K5158"/>
  <c r="I5158"/>
  <c r="I5168"/>
  <c r="J5168"/>
  <c r="J5171"/>
  <c r="I5171"/>
  <c r="K5174"/>
  <c r="I5174"/>
  <c r="I5176"/>
  <c r="J5176"/>
  <c r="J5179"/>
  <c r="I5179"/>
  <c r="K5182"/>
  <c r="I5182"/>
  <c r="I5184"/>
  <c r="J5184"/>
  <c r="J5187"/>
  <c r="I5187"/>
  <c r="K5190"/>
  <c r="I5190"/>
  <c r="I5192"/>
  <c r="J5192"/>
  <c r="J5195"/>
  <c r="I5195"/>
  <c r="K5198"/>
  <c r="I5198"/>
  <c r="I5200"/>
  <c r="J5200"/>
  <c r="J5203"/>
  <c r="I5203"/>
  <c r="K5206"/>
  <c r="I5206"/>
  <c r="I5208"/>
  <c r="J5208"/>
  <c r="J5211"/>
  <c r="I5211"/>
  <c r="K5214"/>
  <c r="I5214"/>
  <c r="I5216"/>
  <c r="J5216"/>
  <c r="J5219"/>
  <c r="I5219"/>
  <c r="K5222"/>
  <c r="I5222"/>
  <c r="I5224"/>
  <c r="J5224"/>
  <c r="J5227"/>
  <c r="I5227"/>
  <c r="K5230"/>
  <c r="I5230"/>
  <c r="I5232"/>
  <c r="J5232"/>
  <c r="J5235"/>
  <c r="I5235"/>
  <c r="K5238"/>
  <c r="I5238"/>
  <c r="I5240"/>
  <c r="J5240"/>
  <c r="J5243"/>
  <c r="I5243"/>
  <c r="K5246"/>
  <c r="I5246"/>
  <c r="I5248"/>
  <c r="J5248"/>
  <c r="J5251"/>
  <c r="I5251"/>
  <c r="K5254"/>
  <c r="I5254"/>
  <c r="I5256"/>
  <c r="J5256"/>
  <c r="J5259"/>
  <c r="I5259"/>
  <c r="K5262"/>
  <c r="I5262"/>
  <c r="I5264"/>
  <c r="J5264"/>
  <c r="J5267"/>
  <c r="I5267"/>
  <c r="K5270"/>
  <c r="I5270"/>
  <c r="I5272"/>
  <c r="J5272"/>
  <c r="J5275"/>
  <c r="I5275"/>
  <c r="K5278"/>
  <c r="I5278"/>
  <c r="I5280"/>
  <c r="J5280"/>
  <c r="J5283"/>
  <c r="I5283"/>
  <c r="K5286"/>
  <c r="I5286"/>
  <c r="I5288"/>
  <c r="J5288"/>
  <c r="J5291"/>
  <c r="I5291"/>
  <c r="K5294"/>
  <c r="I5294"/>
  <c r="I5296"/>
  <c r="J5296"/>
  <c r="J5299"/>
  <c r="I5299"/>
  <c r="K5302"/>
  <c r="I5302"/>
  <c r="I5304"/>
  <c r="J5304"/>
  <c r="J5307"/>
  <c r="I5307"/>
  <c r="K5310"/>
  <c r="I5310"/>
  <c r="I5312"/>
  <c r="J5312"/>
  <c r="J5315"/>
  <c r="I5315"/>
  <c r="K5318"/>
  <c r="I5318"/>
  <c r="I5320"/>
  <c r="J5320"/>
  <c r="J5323"/>
  <c r="I5323"/>
  <c r="K5326"/>
  <c r="I5326"/>
  <c r="I5328"/>
  <c r="J5328"/>
  <c r="J5331"/>
  <c r="I5331"/>
  <c r="K5334"/>
  <c r="I5334"/>
  <c r="I5336"/>
  <c r="J5336"/>
  <c r="J5339"/>
  <c r="I5339"/>
  <c r="K5342"/>
  <c r="I5342"/>
  <c r="I5344"/>
  <c r="J5344"/>
  <c r="J5347"/>
  <c r="I5347"/>
  <c r="K5350"/>
  <c r="I5350"/>
  <c r="I5352"/>
  <c r="J5352"/>
  <c r="J5355"/>
  <c r="I5355"/>
  <c r="K5358"/>
  <c r="I5358"/>
  <c r="I5360"/>
  <c r="J5360"/>
  <c r="J5363"/>
  <c r="I5363"/>
  <c r="K5366"/>
  <c r="I5366"/>
  <c r="I5368"/>
  <c r="J5368"/>
  <c r="J5371"/>
  <c r="I5371"/>
  <c r="K5374"/>
  <c r="I5374"/>
  <c r="I5376"/>
  <c r="J5376"/>
  <c r="J5379"/>
  <c r="I5379"/>
  <c r="K5382"/>
  <c r="I5382"/>
  <c r="I5384"/>
  <c r="J5384"/>
  <c r="J5387"/>
  <c r="I5387"/>
  <c r="K5390"/>
  <c r="I5390"/>
  <c r="I5392"/>
  <c r="J5392"/>
  <c r="J5395"/>
  <c r="I5395"/>
  <c r="K5398"/>
  <c r="I5398"/>
  <c r="I5400"/>
  <c r="J5400"/>
  <c r="J5403"/>
  <c r="I5403"/>
  <c r="K5406"/>
  <c r="I5406"/>
  <c r="I5408"/>
  <c r="J5408"/>
  <c r="J5411"/>
  <c r="I5411"/>
  <c r="K5414"/>
  <c r="I5414"/>
  <c r="I5416"/>
  <c r="J5416"/>
  <c r="J5419"/>
  <c r="I5419"/>
  <c r="K5422"/>
  <c r="I5422"/>
  <c r="I5424"/>
  <c r="J5424"/>
  <c r="J5427"/>
  <c r="I5427"/>
  <c r="K5430"/>
  <c r="I5430"/>
  <c r="I5432"/>
  <c r="J5432"/>
  <c r="J5435"/>
  <c r="I5435"/>
  <c r="K5438"/>
  <c r="I5438"/>
  <c r="I5440"/>
  <c r="J5440"/>
  <c r="J5443"/>
  <c r="I5443"/>
  <c r="K5446"/>
  <c r="I5446"/>
  <c r="I5448"/>
  <c r="J5448"/>
  <c r="J5451"/>
  <c r="I5451"/>
  <c r="K5454"/>
  <c r="I5454"/>
  <c r="I5456"/>
  <c r="J5456"/>
  <c r="J5459"/>
  <c r="I5459"/>
  <c r="K5462"/>
  <c r="I5462"/>
  <c r="K5474"/>
  <c r="I5474"/>
  <c r="J5474"/>
  <c r="K5490"/>
  <c r="I5490"/>
  <c r="J5490"/>
  <c r="K5506"/>
  <c r="I5506"/>
  <c r="J5506"/>
  <c r="K5522"/>
  <c r="I5522"/>
  <c r="J5522"/>
  <c r="K5538"/>
  <c r="I5538"/>
  <c r="J5538"/>
  <c r="K5554"/>
  <c r="I5554"/>
  <c r="J5554"/>
  <c r="K5570"/>
  <c r="I5570"/>
  <c r="J5570"/>
  <c r="K5586"/>
  <c r="I5586"/>
  <c r="J5586"/>
  <c r="K5602"/>
  <c r="I5602"/>
  <c r="J5602"/>
  <c r="K5618"/>
  <c r="I5618"/>
  <c r="J5618"/>
  <c r="K5634"/>
  <c r="I5634"/>
  <c r="J5634"/>
  <c r="K5650"/>
  <c r="I5650"/>
  <c r="J5650"/>
  <c r="K5666"/>
  <c r="I5666"/>
  <c r="J5666"/>
  <c r="K5682"/>
  <c r="I5682"/>
  <c r="J5682"/>
  <c r="K5698"/>
  <c r="I5698"/>
  <c r="J5698"/>
  <c r="K5714"/>
  <c r="I5714"/>
  <c r="J5714"/>
  <c r="K5730"/>
  <c r="I5730"/>
  <c r="J5730"/>
  <c r="K5746"/>
  <c r="I5746"/>
  <c r="J5746"/>
  <c r="K5762"/>
  <c r="I5762"/>
  <c r="J5762"/>
  <c r="K5778"/>
  <c r="I5778"/>
  <c r="J5778"/>
  <c r="K5794"/>
  <c r="I5794"/>
  <c r="J5794"/>
  <c r="K5810"/>
  <c r="I5810"/>
  <c r="J5810"/>
  <c r="K5826"/>
  <c r="I5826"/>
  <c r="J5826"/>
  <c r="K5842"/>
  <c r="I5842"/>
  <c r="J5842"/>
  <c r="K5858"/>
  <c r="I5858"/>
  <c r="J5858"/>
  <c r="K5874"/>
  <c r="I5874"/>
  <c r="J5874"/>
  <c r="J5884"/>
  <c r="I5884"/>
  <c r="K5884"/>
  <c r="I5889"/>
  <c r="J5889"/>
  <c r="K5889"/>
  <c r="K5895"/>
  <c r="I5895"/>
  <c r="J5895"/>
  <c r="J5900"/>
  <c r="I5900"/>
  <c r="K5900"/>
  <c r="I5905"/>
  <c r="J5905"/>
  <c r="K5905"/>
  <c r="K5911"/>
  <c r="I5911"/>
  <c r="J5911"/>
  <c r="J5916"/>
  <c r="I5916"/>
  <c r="K5916"/>
  <c r="I5921"/>
  <c r="J5921"/>
  <c r="K5921"/>
  <c r="K5927"/>
  <c r="I5927"/>
  <c r="J5927"/>
  <c r="J5932"/>
  <c r="I5932"/>
  <c r="K5932"/>
  <c r="I5937"/>
  <c r="J5937"/>
  <c r="K5937"/>
  <c r="K5943"/>
  <c r="I5943"/>
  <c r="J5943"/>
  <c r="J5948"/>
  <c r="I5948"/>
  <c r="K5948"/>
  <c r="I5953"/>
  <c r="J5953"/>
  <c r="K5953"/>
  <c r="K5959"/>
  <c r="I5959"/>
  <c r="J5959"/>
  <c r="J5964"/>
  <c r="I5964"/>
  <c r="K5964"/>
  <c r="I5969"/>
  <c r="J5969"/>
  <c r="K5969"/>
  <c r="K5975"/>
  <c r="I5975"/>
  <c r="J5975"/>
  <c r="J5980"/>
  <c r="I5980"/>
  <c r="K5980"/>
  <c r="I5985"/>
  <c r="J5985"/>
  <c r="K5985"/>
  <c r="K5991"/>
  <c r="I5991"/>
  <c r="J5991"/>
  <c r="J5996"/>
  <c r="I5996"/>
  <c r="K5996"/>
  <c r="I6001"/>
  <c r="J6001"/>
  <c r="K6001"/>
  <c r="K6007"/>
  <c r="I6007"/>
  <c r="J6007"/>
  <c r="J6012"/>
  <c r="I6012"/>
  <c r="K6012"/>
  <c r="I6017"/>
  <c r="J6017"/>
  <c r="K6017"/>
  <c r="K6023"/>
  <c r="I6023"/>
  <c r="J6023"/>
  <c r="J6028"/>
  <c r="I6028"/>
  <c r="K6028"/>
  <c r="I6033"/>
  <c r="J6033"/>
  <c r="K6033"/>
  <c r="K6039"/>
  <c r="I6039"/>
  <c r="J6039"/>
  <c r="J6044"/>
  <c r="I6044"/>
  <c r="K6044"/>
  <c r="I6049"/>
  <c r="J6049"/>
  <c r="K6049"/>
  <c r="K6055"/>
  <c r="I6055"/>
  <c r="J6055"/>
  <c r="J6060"/>
  <c r="I6060"/>
  <c r="K6060"/>
  <c r="K6072"/>
  <c r="J6072"/>
  <c r="I6072"/>
  <c r="I6082"/>
  <c r="K6082"/>
  <c r="J6082"/>
  <c r="J6093"/>
  <c r="K6093"/>
  <c r="I6093"/>
  <c r="K6104"/>
  <c r="J6104"/>
  <c r="I6104"/>
  <c r="I6114"/>
  <c r="K6114"/>
  <c r="J6114"/>
  <c r="J6125"/>
  <c r="K6125"/>
  <c r="I6125"/>
  <c r="K6136"/>
  <c r="J6136"/>
  <c r="I6136"/>
  <c r="I6146"/>
  <c r="K6146"/>
  <c r="J6146"/>
  <c r="J6157"/>
  <c r="K6157"/>
  <c r="I6157"/>
  <c r="K6168"/>
  <c r="J6168"/>
  <c r="I6168"/>
  <c r="I6178"/>
  <c r="K6178"/>
  <c r="J6178"/>
  <c r="J6189"/>
  <c r="K6189"/>
  <c r="I6189"/>
  <c r="K6200"/>
  <c r="J6200"/>
  <c r="I6200"/>
  <c r="I6210"/>
  <c r="K6210"/>
  <c r="J6210"/>
  <c r="J6221"/>
  <c r="K6221"/>
  <c r="I6221"/>
  <c r="K6232"/>
  <c r="J6232"/>
  <c r="I6232"/>
  <c r="I6242"/>
  <c r="K6242"/>
  <c r="J6242"/>
  <c r="K6787"/>
  <c r="I6787"/>
  <c r="J6787"/>
  <c r="K6867"/>
  <c r="I6867"/>
  <c r="J6867"/>
  <c r="L5063"/>
  <c r="I5464"/>
  <c r="K5464"/>
  <c r="K5470"/>
  <c r="I5470"/>
  <c r="I5480"/>
  <c r="K5480"/>
  <c r="K5486"/>
  <c r="I5486"/>
  <c r="I5496"/>
  <c r="K5496"/>
  <c r="K5502"/>
  <c r="I5502"/>
  <c r="I5512"/>
  <c r="K5512"/>
  <c r="K5518"/>
  <c r="I5518"/>
  <c r="I5528"/>
  <c r="K5528"/>
  <c r="K5534"/>
  <c r="I5534"/>
  <c r="I5544"/>
  <c r="K5544"/>
  <c r="K5550"/>
  <c r="I5550"/>
  <c r="I5560"/>
  <c r="K5560"/>
  <c r="K5566"/>
  <c r="I5566"/>
  <c r="I5576"/>
  <c r="K5576"/>
  <c r="K5582"/>
  <c r="I5582"/>
  <c r="I5592"/>
  <c r="K5592"/>
  <c r="K5598"/>
  <c r="I5598"/>
  <c r="I5608"/>
  <c r="K5608"/>
  <c r="K5614"/>
  <c r="I5614"/>
  <c r="I5624"/>
  <c r="K5624"/>
  <c r="K5630"/>
  <c r="I5630"/>
  <c r="I5640"/>
  <c r="K5640"/>
  <c r="K5646"/>
  <c r="I5646"/>
  <c r="I5656"/>
  <c r="K5656"/>
  <c r="K5662"/>
  <c r="I5662"/>
  <c r="I5672"/>
  <c r="K5672"/>
  <c r="K5678"/>
  <c r="I5678"/>
  <c r="I5688"/>
  <c r="K5688"/>
  <c r="K5694"/>
  <c r="I5694"/>
  <c r="I5704"/>
  <c r="K5704"/>
  <c r="K5710"/>
  <c r="I5710"/>
  <c r="I5720"/>
  <c r="K5720"/>
  <c r="K5726"/>
  <c r="I5726"/>
  <c r="I5736"/>
  <c r="K5736"/>
  <c r="K5742"/>
  <c r="I5742"/>
  <c r="I5752"/>
  <c r="K5752"/>
  <c r="K5758"/>
  <c r="I5758"/>
  <c r="I5768"/>
  <c r="K5768"/>
  <c r="K5774"/>
  <c r="I5774"/>
  <c r="I5784"/>
  <c r="K5784"/>
  <c r="K5790"/>
  <c r="I5790"/>
  <c r="I5800"/>
  <c r="K5800"/>
  <c r="K5806"/>
  <c r="I5806"/>
  <c r="I5816"/>
  <c r="K5816"/>
  <c r="K5822"/>
  <c r="I5822"/>
  <c r="I5832"/>
  <c r="K5832"/>
  <c r="K5838"/>
  <c r="I5838"/>
  <c r="I5848"/>
  <c r="K5848"/>
  <c r="K5854"/>
  <c r="I5854"/>
  <c r="I5864"/>
  <c r="K5864"/>
  <c r="K5870"/>
  <c r="I5870"/>
  <c r="I5880"/>
  <c r="K5880"/>
  <c r="K6507"/>
  <c r="I6507"/>
  <c r="J6507"/>
  <c r="I6513"/>
  <c r="K6513"/>
  <c r="J6513"/>
  <c r="J6520"/>
  <c r="I6520"/>
  <c r="K6551"/>
  <c r="J6551"/>
  <c r="I6551"/>
  <c r="I6557"/>
  <c r="J6557"/>
  <c r="K6557"/>
  <c r="I6565"/>
  <c r="J6565"/>
  <c r="K6565"/>
  <c r="K6571"/>
  <c r="I6571"/>
  <c r="J6571"/>
  <c r="I6617"/>
  <c r="K6617"/>
  <c r="J6617"/>
  <c r="I6621"/>
  <c r="K6621"/>
  <c r="J6621"/>
  <c r="K6639"/>
  <c r="J6639"/>
  <c r="I6639"/>
  <c r="K6643"/>
  <c r="J6643"/>
  <c r="I6643"/>
  <c r="J6660"/>
  <c r="K6660"/>
  <c r="I6660"/>
  <c r="J6664"/>
  <c r="K6664"/>
  <c r="I6664"/>
  <c r="I6681"/>
  <c r="K6681"/>
  <c r="J6681"/>
  <c r="I6685"/>
  <c r="K6685"/>
  <c r="J6685"/>
  <c r="K6703"/>
  <c r="J6703"/>
  <c r="I6703"/>
  <c r="K6707"/>
  <c r="J6707"/>
  <c r="I6707"/>
  <c r="K6819"/>
  <c r="I6819"/>
  <c r="J6819"/>
  <c r="K6835"/>
  <c r="I6835"/>
  <c r="J6835"/>
  <c r="J7074"/>
  <c r="K7074"/>
  <c r="I7074"/>
  <c r="I7223"/>
  <c r="J7223"/>
  <c r="K7223"/>
  <c r="I5472"/>
  <c r="K5472"/>
  <c r="K5478"/>
  <c r="I5478"/>
  <c r="I5488"/>
  <c r="K5488"/>
  <c r="K5494"/>
  <c r="I5494"/>
  <c r="I5504"/>
  <c r="K5504"/>
  <c r="K5510"/>
  <c r="I5510"/>
  <c r="I5520"/>
  <c r="K5520"/>
  <c r="K5526"/>
  <c r="I5526"/>
  <c r="I5536"/>
  <c r="K5536"/>
  <c r="K5542"/>
  <c r="I5542"/>
  <c r="I5552"/>
  <c r="K5552"/>
  <c r="K5558"/>
  <c r="I5558"/>
  <c r="I5568"/>
  <c r="K5568"/>
  <c r="K5574"/>
  <c r="I5574"/>
  <c r="I5584"/>
  <c r="K5584"/>
  <c r="K5590"/>
  <c r="I5590"/>
  <c r="I5600"/>
  <c r="K5600"/>
  <c r="K5606"/>
  <c r="I5606"/>
  <c r="I5616"/>
  <c r="K5616"/>
  <c r="K5622"/>
  <c r="I5622"/>
  <c r="I5632"/>
  <c r="K5632"/>
  <c r="K5638"/>
  <c r="I5638"/>
  <c r="I5648"/>
  <c r="K5648"/>
  <c r="K5654"/>
  <c r="I5654"/>
  <c r="I5664"/>
  <c r="K5664"/>
  <c r="K5670"/>
  <c r="I5670"/>
  <c r="I5680"/>
  <c r="K5680"/>
  <c r="K5686"/>
  <c r="I5686"/>
  <c r="I5696"/>
  <c r="K5696"/>
  <c r="K5702"/>
  <c r="I5702"/>
  <c r="I5712"/>
  <c r="K5712"/>
  <c r="K5718"/>
  <c r="I5718"/>
  <c r="I5728"/>
  <c r="K5728"/>
  <c r="K5734"/>
  <c r="I5734"/>
  <c r="I5744"/>
  <c r="K5744"/>
  <c r="K5750"/>
  <c r="I5750"/>
  <c r="I5760"/>
  <c r="K5760"/>
  <c r="K5766"/>
  <c r="I5766"/>
  <c r="I5776"/>
  <c r="K5776"/>
  <c r="K5782"/>
  <c r="I5782"/>
  <c r="I5792"/>
  <c r="K5792"/>
  <c r="K5798"/>
  <c r="I5798"/>
  <c r="I5808"/>
  <c r="K5808"/>
  <c r="K5814"/>
  <c r="I5814"/>
  <c r="I5824"/>
  <c r="K5824"/>
  <c r="K5830"/>
  <c r="I5830"/>
  <c r="I5840"/>
  <c r="K5840"/>
  <c r="K5846"/>
  <c r="I5846"/>
  <c r="I5856"/>
  <c r="K5856"/>
  <c r="K5862"/>
  <c r="I5862"/>
  <c r="I5872"/>
  <c r="K5872"/>
  <c r="K5878"/>
  <c r="I5878"/>
  <c r="I6529"/>
  <c r="K6529"/>
  <c r="J6529"/>
  <c r="K6535"/>
  <c r="J6535"/>
  <c r="I6535"/>
  <c r="I6541"/>
  <c r="J6541"/>
  <c r="K6579"/>
  <c r="I6579"/>
  <c r="J6579"/>
  <c r="K6587"/>
  <c r="I6587"/>
  <c r="J6587"/>
  <c r="J6592"/>
  <c r="I6592"/>
  <c r="K6592"/>
  <c r="K6599"/>
  <c r="J6599"/>
  <c r="I6599"/>
  <c r="I6605"/>
  <c r="J6605"/>
  <c r="J6624"/>
  <c r="K6624"/>
  <c r="I6624"/>
  <c r="I6645"/>
  <c r="K6645"/>
  <c r="J6645"/>
  <c r="K6667"/>
  <c r="J6667"/>
  <c r="I6667"/>
  <c r="J6688"/>
  <c r="K6688"/>
  <c r="I6688"/>
  <c r="I6709"/>
  <c r="K6709"/>
  <c r="J6709"/>
  <c r="K6755"/>
  <c r="I6755"/>
  <c r="J6755"/>
  <c r="K6771"/>
  <c r="I6771"/>
  <c r="J6771"/>
  <c r="I7143"/>
  <c r="J7143"/>
  <c r="K7143"/>
  <c r="L5325"/>
  <c r="K6068"/>
  <c r="J6068"/>
  <c r="J6073"/>
  <c r="K6073"/>
  <c r="I6078"/>
  <c r="K6078"/>
  <c r="K6084"/>
  <c r="J6084"/>
  <c r="J6089"/>
  <c r="K6089"/>
  <c r="I6094"/>
  <c r="K6094"/>
  <c r="K6100"/>
  <c r="J6100"/>
  <c r="J6105"/>
  <c r="K6105"/>
  <c r="I6110"/>
  <c r="K6110"/>
  <c r="K6116"/>
  <c r="J6116"/>
  <c r="J6121"/>
  <c r="K6121"/>
  <c r="I6126"/>
  <c r="K6126"/>
  <c r="K6132"/>
  <c r="J6132"/>
  <c r="J6137"/>
  <c r="K6137"/>
  <c r="I6142"/>
  <c r="K6142"/>
  <c r="K6148"/>
  <c r="J6148"/>
  <c r="J6153"/>
  <c r="K6153"/>
  <c r="I6158"/>
  <c r="K6158"/>
  <c r="K6164"/>
  <c r="J6164"/>
  <c r="J6169"/>
  <c r="K6169"/>
  <c r="I6174"/>
  <c r="K6174"/>
  <c r="K6180"/>
  <c r="J6180"/>
  <c r="J6185"/>
  <c r="K6185"/>
  <c r="I6190"/>
  <c r="K6190"/>
  <c r="K6196"/>
  <c r="J6196"/>
  <c r="J6201"/>
  <c r="K6201"/>
  <c r="I6206"/>
  <c r="K6206"/>
  <c r="K6212"/>
  <c r="J6212"/>
  <c r="J6217"/>
  <c r="K6217"/>
  <c r="I6222"/>
  <c r="K6222"/>
  <c r="K6228"/>
  <c r="J6228"/>
  <c r="J6233"/>
  <c r="K6233"/>
  <c r="I6238"/>
  <c r="K6238"/>
  <c r="K6244"/>
  <c r="J6244"/>
  <c r="K6248"/>
  <c r="I6248"/>
  <c r="I6254"/>
  <c r="K6254"/>
  <c r="I6258"/>
  <c r="J6258"/>
  <c r="J6265"/>
  <c r="K6265"/>
  <c r="J6269"/>
  <c r="I6269"/>
  <c r="K6276"/>
  <c r="J6276"/>
  <c r="K6280"/>
  <c r="I6280"/>
  <c r="I6286"/>
  <c r="K6286"/>
  <c r="I6290"/>
  <c r="J6290"/>
  <c r="J6297"/>
  <c r="K6297"/>
  <c r="J6301"/>
  <c r="I6301"/>
  <c r="K6308"/>
  <c r="J6308"/>
  <c r="K6312"/>
  <c r="I6312"/>
  <c r="I6318"/>
  <c r="K6318"/>
  <c r="I6322"/>
  <c r="J6322"/>
  <c r="J6329"/>
  <c r="K6329"/>
  <c r="J6333"/>
  <c r="I6333"/>
  <c r="K6340"/>
  <c r="J6340"/>
  <c r="K6344"/>
  <c r="I6344"/>
  <c r="I6350"/>
  <c r="K6350"/>
  <c r="I6354"/>
  <c r="J6354"/>
  <c r="J6361"/>
  <c r="K6361"/>
  <c r="J6365"/>
  <c r="I6365"/>
  <c r="K6372"/>
  <c r="J6372"/>
  <c r="K6376"/>
  <c r="I6376"/>
  <c r="I6382"/>
  <c r="K6382"/>
  <c r="I6386"/>
  <c r="J6386"/>
  <c r="J6393"/>
  <c r="K6393"/>
  <c r="J6397"/>
  <c r="I6397"/>
  <c r="K6404"/>
  <c r="J6404"/>
  <c r="K6408"/>
  <c r="I6408"/>
  <c r="I6414"/>
  <c r="K6414"/>
  <c r="I6418"/>
  <c r="J6418"/>
  <c r="J6425"/>
  <c r="K6425"/>
  <c r="J6429"/>
  <c r="I6429"/>
  <c r="K6436"/>
  <c r="J6436"/>
  <c r="K6440"/>
  <c r="I6440"/>
  <c r="I6446"/>
  <c r="K6446"/>
  <c r="I6450"/>
  <c r="J6450"/>
  <c r="J6457"/>
  <c r="K6457"/>
  <c r="J6461"/>
  <c r="I6461"/>
  <c r="K6468"/>
  <c r="J6468"/>
  <c r="K6472"/>
  <c r="I6472"/>
  <c r="I6478"/>
  <c r="K6478"/>
  <c r="I6482"/>
  <c r="J6482"/>
  <c r="J6489"/>
  <c r="K6489"/>
  <c r="J6493"/>
  <c r="I6493"/>
  <c r="K6500"/>
  <c r="J6500"/>
  <c r="J6504"/>
  <c r="I6504"/>
  <c r="K6519"/>
  <c r="J6519"/>
  <c r="I6519"/>
  <c r="J6524"/>
  <c r="K6524"/>
  <c r="I6533"/>
  <c r="J6533"/>
  <c r="K6533"/>
  <c r="K6539"/>
  <c r="I6539"/>
  <c r="K6547"/>
  <c r="I6547"/>
  <c r="I6561"/>
  <c r="K6561"/>
  <c r="J6561"/>
  <c r="K6567"/>
  <c r="J6567"/>
  <c r="J6576"/>
  <c r="I6576"/>
  <c r="K6576"/>
  <c r="I6581"/>
  <c r="J6581"/>
  <c r="I6589"/>
  <c r="J6589"/>
  <c r="J6604"/>
  <c r="K6604"/>
  <c r="I6604"/>
  <c r="I6609"/>
  <c r="K6609"/>
  <c r="I6613"/>
  <c r="K6613"/>
  <c r="J6620"/>
  <c r="K6620"/>
  <c r="I6620"/>
  <c r="J6628"/>
  <c r="K6628"/>
  <c r="I6628"/>
  <c r="J6632"/>
  <c r="K6632"/>
  <c r="I6632"/>
  <c r="J6644"/>
  <c r="K6644"/>
  <c r="I6644"/>
  <c r="J6648"/>
  <c r="K6648"/>
  <c r="J6656"/>
  <c r="K6656"/>
  <c r="K6663"/>
  <c r="J6663"/>
  <c r="I6663"/>
  <c r="K6671"/>
  <c r="J6671"/>
  <c r="I6671"/>
  <c r="K6675"/>
  <c r="J6675"/>
  <c r="I6675"/>
  <c r="K6687"/>
  <c r="J6687"/>
  <c r="I6687"/>
  <c r="K6691"/>
  <c r="J6691"/>
  <c r="K6699"/>
  <c r="J6699"/>
  <c r="I6705"/>
  <c r="K6705"/>
  <c r="J6705"/>
  <c r="I6713"/>
  <c r="K6713"/>
  <c r="J6713"/>
  <c r="I6717"/>
  <c r="K6717"/>
  <c r="J6717"/>
  <c r="I7111"/>
  <c r="J7111"/>
  <c r="K7111"/>
  <c r="I7207"/>
  <c r="J7207"/>
  <c r="K7207"/>
  <c r="J7266"/>
  <c r="I7266"/>
  <c r="K7266"/>
  <c r="I7271"/>
  <c r="J7271"/>
  <c r="K7271"/>
  <c r="K7277"/>
  <c r="I7277"/>
  <c r="J7277"/>
  <c r="J7282"/>
  <c r="I7282"/>
  <c r="K7282"/>
  <c r="I7287"/>
  <c r="J7287"/>
  <c r="K7287"/>
  <c r="J6065"/>
  <c r="K6065"/>
  <c r="I6070"/>
  <c r="K6070"/>
  <c r="K6076"/>
  <c r="J6076"/>
  <c r="J6081"/>
  <c r="K6081"/>
  <c r="I6086"/>
  <c r="K6086"/>
  <c r="K6092"/>
  <c r="J6092"/>
  <c r="J6097"/>
  <c r="K6097"/>
  <c r="I6102"/>
  <c r="K6102"/>
  <c r="K6108"/>
  <c r="J6108"/>
  <c r="J6113"/>
  <c r="K6113"/>
  <c r="I6118"/>
  <c r="K6118"/>
  <c r="K6124"/>
  <c r="J6124"/>
  <c r="J6129"/>
  <c r="K6129"/>
  <c r="I6134"/>
  <c r="K6134"/>
  <c r="K6140"/>
  <c r="J6140"/>
  <c r="J6145"/>
  <c r="K6145"/>
  <c r="I6150"/>
  <c r="K6150"/>
  <c r="K6156"/>
  <c r="J6156"/>
  <c r="J6161"/>
  <c r="K6161"/>
  <c r="I6166"/>
  <c r="K6166"/>
  <c r="K6172"/>
  <c r="J6172"/>
  <c r="J6177"/>
  <c r="K6177"/>
  <c r="I6182"/>
  <c r="K6182"/>
  <c r="K6188"/>
  <c r="J6188"/>
  <c r="J6193"/>
  <c r="K6193"/>
  <c r="I6198"/>
  <c r="K6198"/>
  <c r="K6204"/>
  <c r="J6204"/>
  <c r="J6209"/>
  <c r="K6209"/>
  <c r="I6214"/>
  <c r="K6214"/>
  <c r="K6220"/>
  <c r="J6220"/>
  <c r="J6225"/>
  <c r="K6225"/>
  <c r="I6230"/>
  <c r="K6230"/>
  <c r="K6236"/>
  <c r="J6236"/>
  <c r="J6241"/>
  <c r="K6241"/>
  <c r="J6249"/>
  <c r="K6249"/>
  <c r="J6253"/>
  <c r="I6253"/>
  <c r="K6260"/>
  <c r="J6260"/>
  <c r="K6264"/>
  <c r="I6264"/>
  <c r="I6270"/>
  <c r="K6270"/>
  <c r="I6274"/>
  <c r="J6274"/>
  <c r="J6281"/>
  <c r="K6281"/>
  <c r="J6285"/>
  <c r="I6285"/>
  <c r="K6292"/>
  <c r="J6292"/>
  <c r="K6296"/>
  <c r="I6296"/>
  <c r="I6302"/>
  <c r="K6302"/>
  <c r="I6306"/>
  <c r="J6306"/>
  <c r="J6313"/>
  <c r="K6313"/>
  <c r="J6317"/>
  <c r="I6317"/>
  <c r="K6324"/>
  <c r="J6324"/>
  <c r="K6328"/>
  <c r="I6328"/>
  <c r="I6334"/>
  <c r="K6334"/>
  <c r="I6338"/>
  <c r="J6338"/>
  <c r="J6345"/>
  <c r="K6345"/>
  <c r="J6349"/>
  <c r="I6349"/>
  <c r="K6356"/>
  <c r="J6356"/>
  <c r="K6360"/>
  <c r="I6360"/>
  <c r="I6366"/>
  <c r="K6366"/>
  <c r="I6370"/>
  <c r="J6370"/>
  <c r="J6377"/>
  <c r="K6377"/>
  <c r="J6381"/>
  <c r="I6381"/>
  <c r="K6388"/>
  <c r="J6388"/>
  <c r="K6392"/>
  <c r="I6392"/>
  <c r="I6398"/>
  <c r="K6398"/>
  <c r="I6402"/>
  <c r="J6402"/>
  <c r="J6409"/>
  <c r="K6409"/>
  <c r="J6413"/>
  <c r="I6413"/>
  <c r="K6420"/>
  <c r="J6420"/>
  <c r="K6424"/>
  <c r="I6424"/>
  <c r="I6430"/>
  <c r="K6430"/>
  <c r="I6434"/>
  <c r="J6434"/>
  <c r="J6441"/>
  <c r="K6441"/>
  <c r="J6445"/>
  <c r="I6445"/>
  <c r="K6452"/>
  <c r="J6452"/>
  <c r="K6456"/>
  <c r="I6456"/>
  <c r="I6462"/>
  <c r="K6462"/>
  <c r="I6466"/>
  <c r="J6466"/>
  <c r="J6473"/>
  <c r="K6473"/>
  <c r="J6477"/>
  <c r="I6477"/>
  <c r="K6484"/>
  <c r="J6484"/>
  <c r="K6488"/>
  <c r="I6488"/>
  <c r="I6494"/>
  <c r="K6494"/>
  <c r="I6498"/>
  <c r="J6498"/>
  <c r="J6512"/>
  <c r="I6512"/>
  <c r="K6512"/>
  <c r="I6517"/>
  <c r="J6517"/>
  <c r="I6525"/>
  <c r="J6525"/>
  <c r="J6540"/>
  <c r="K6540"/>
  <c r="I6540"/>
  <c r="I6545"/>
  <c r="K6545"/>
  <c r="K6555"/>
  <c r="I6555"/>
  <c r="J6555"/>
  <c r="J6560"/>
  <c r="I6560"/>
  <c r="J6568"/>
  <c r="I6568"/>
  <c r="K6583"/>
  <c r="J6583"/>
  <c r="I6583"/>
  <c r="J6588"/>
  <c r="K6588"/>
  <c r="I6597"/>
  <c r="J6597"/>
  <c r="K6597"/>
  <c r="K6603"/>
  <c r="I6603"/>
  <c r="K6611"/>
  <c r="J6611"/>
  <c r="I6611"/>
  <c r="K6623"/>
  <c r="J6623"/>
  <c r="I6623"/>
  <c r="K6627"/>
  <c r="J6627"/>
  <c r="K6635"/>
  <c r="J6635"/>
  <c r="I6641"/>
  <c r="K6641"/>
  <c r="J6641"/>
  <c r="I6649"/>
  <c r="K6649"/>
  <c r="J6649"/>
  <c r="I6653"/>
  <c r="K6653"/>
  <c r="J6653"/>
  <c r="I6665"/>
  <c r="K6665"/>
  <c r="J6665"/>
  <c r="I6669"/>
  <c r="K6669"/>
  <c r="I6677"/>
  <c r="K6677"/>
  <c r="J6684"/>
  <c r="K6684"/>
  <c r="I6684"/>
  <c r="J6692"/>
  <c r="K6692"/>
  <c r="I6692"/>
  <c r="J6696"/>
  <c r="K6696"/>
  <c r="I6696"/>
  <c r="J6708"/>
  <c r="K6708"/>
  <c r="I6708"/>
  <c r="J6712"/>
  <c r="K6712"/>
  <c r="J6720"/>
  <c r="K6720"/>
  <c r="I7095"/>
  <c r="J7095"/>
  <c r="K7095"/>
  <c r="I7159"/>
  <c r="J7159"/>
  <c r="K7159"/>
  <c r="I7239"/>
  <c r="J7239"/>
  <c r="K7239"/>
  <c r="K6250"/>
  <c r="K6261"/>
  <c r="J6272"/>
  <c r="K6282"/>
  <c r="K6293"/>
  <c r="J6304"/>
  <c r="K6314"/>
  <c r="K6325"/>
  <c r="J6336"/>
  <c r="K6346"/>
  <c r="K6357"/>
  <c r="J6368"/>
  <c r="K6378"/>
  <c r="K6389"/>
  <c r="J6400"/>
  <c r="K6410"/>
  <c r="K6421"/>
  <c r="J6432"/>
  <c r="K6442"/>
  <c r="K6453"/>
  <c r="L6453" s="1"/>
  <c r="J6464"/>
  <c r="K6474"/>
  <c r="K6485"/>
  <c r="J6496"/>
  <c r="K6509"/>
  <c r="K6552"/>
  <c r="J6595"/>
  <c r="K6615"/>
  <c r="J6615"/>
  <c r="I6615"/>
  <c r="K6619"/>
  <c r="J6619"/>
  <c r="I6625"/>
  <c r="K6625"/>
  <c r="J6625"/>
  <c r="I6629"/>
  <c r="K6629"/>
  <c r="J6636"/>
  <c r="K6636"/>
  <c r="I6636"/>
  <c r="J6640"/>
  <c r="K6640"/>
  <c r="K6647"/>
  <c r="J6647"/>
  <c r="I6647"/>
  <c r="K6651"/>
  <c r="J6651"/>
  <c r="I6657"/>
  <c r="K6657"/>
  <c r="J6657"/>
  <c r="I6661"/>
  <c r="K6661"/>
  <c r="J6668"/>
  <c r="K6668"/>
  <c r="I6668"/>
  <c r="J6672"/>
  <c r="K6672"/>
  <c r="K6679"/>
  <c r="J6679"/>
  <c r="I6679"/>
  <c r="K6683"/>
  <c r="J6683"/>
  <c r="I6689"/>
  <c r="K6689"/>
  <c r="J6689"/>
  <c r="I6693"/>
  <c r="K6693"/>
  <c r="J6700"/>
  <c r="K6700"/>
  <c r="I6700"/>
  <c r="J6704"/>
  <c r="K6704"/>
  <c r="K6711"/>
  <c r="J6711"/>
  <c r="I6711"/>
  <c r="K6715"/>
  <c r="J6715"/>
  <c r="I6721"/>
  <c r="K6721"/>
  <c r="J6721"/>
  <c r="I7079"/>
  <c r="J7079"/>
  <c r="K7079"/>
  <c r="I7127"/>
  <c r="J7127"/>
  <c r="K7127"/>
  <c r="I7191"/>
  <c r="J7191"/>
  <c r="K7191"/>
  <c r="I7255"/>
  <c r="J7255"/>
  <c r="K7255"/>
  <c r="K6727"/>
  <c r="I6727"/>
  <c r="J6727"/>
  <c r="I6733"/>
  <c r="K6733"/>
  <c r="I6737"/>
  <c r="K6737"/>
  <c r="J6737"/>
  <c r="K6743"/>
  <c r="I6743"/>
  <c r="J6743"/>
  <c r="I6749"/>
  <c r="K6749"/>
  <c r="I6753"/>
  <c r="K6753"/>
  <c r="J6753"/>
  <c r="K6759"/>
  <c r="I6759"/>
  <c r="J6759"/>
  <c r="I6765"/>
  <c r="K6765"/>
  <c r="I6769"/>
  <c r="K6769"/>
  <c r="J6769"/>
  <c r="K6775"/>
  <c r="I6775"/>
  <c r="J6775"/>
  <c r="I6781"/>
  <c r="K6781"/>
  <c r="I6785"/>
  <c r="K6785"/>
  <c r="J6785"/>
  <c r="K6791"/>
  <c r="I6791"/>
  <c r="J6791"/>
  <c r="I6797"/>
  <c r="K6797"/>
  <c r="I6801"/>
  <c r="K6801"/>
  <c r="J6801"/>
  <c r="K6807"/>
  <c r="I6807"/>
  <c r="J6807"/>
  <c r="I6813"/>
  <c r="K6813"/>
  <c r="I6817"/>
  <c r="K6817"/>
  <c r="J6817"/>
  <c r="K6823"/>
  <c r="I6823"/>
  <c r="J6823"/>
  <c r="I6829"/>
  <c r="K6829"/>
  <c r="I6833"/>
  <c r="K6833"/>
  <c r="J6833"/>
  <c r="K6839"/>
  <c r="I6839"/>
  <c r="J6839"/>
  <c r="I6845"/>
  <c r="K6845"/>
  <c r="I6849"/>
  <c r="K6849"/>
  <c r="J6849"/>
  <c r="K6855"/>
  <c r="I6855"/>
  <c r="J6855"/>
  <c r="I6861"/>
  <c r="K6861"/>
  <c r="I6865"/>
  <c r="K6865"/>
  <c r="J6865"/>
  <c r="K6871"/>
  <c r="I6871"/>
  <c r="J6871"/>
  <c r="I6877"/>
  <c r="K6877"/>
  <c r="J7090"/>
  <c r="K7090"/>
  <c r="I7090"/>
  <c r="J7122"/>
  <c r="K7122"/>
  <c r="I7122"/>
  <c r="J7154"/>
  <c r="K7154"/>
  <c r="I7154"/>
  <c r="J7186"/>
  <c r="K7186"/>
  <c r="I7186"/>
  <c r="J7218"/>
  <c r="K7218"/>
  <c r="I7218"/>
  <c r="J7250"/>
  <c r="K7250"/>
  <c r="I7250"/>
  <c r="J7138"/>
  <c r="K7138"/>
  <c r="I7138"/>
  <c r="J7170"/>
  <c r="K7170"/>
  <c r="I7170"/>
  <c r="J7202"/>
  <c r="K7202"/>
  <c r="I7202"/>
  <c r="J7234"/>
  <c r="K7234"/>
  <c r="I7234"/>
  <c r="K7265"/>
  <c r="I7265"/>
  <c r="J7265"/>
  <c r="J7270"/>
  <c r="I7270"/>
  <c r="K7270"/>
  <c r="I7275"/>
  <c r="J7275"/>
  <c r="K7275"/>
  <c r="K7281"/>
  <c r="I7281"/>
  <c r="J7281"/>
  <c r="J7286"/>
  <c r="I7286"/>
  <c r="K7286"/>
  <c r="I7291"/>
  <c r="J7291"/>
  <c r="K7291"/>
  <c r="I7299"/>
  <c r="J7299"/>
  <c r="K7299"/>
  <c r="I7315"/>
  <c r="J7315"/>
  <c r="K7315"/>
  <c r="I7331"/>
  <c r="J7331"/>
  <c r="K7331"/>
  <c r="I7347"/>
  <c r="J7347"/>
  <c r="K7347"/>
  <c r="I7363"/>
  <c r="J7363"/>
  <c r="K7363"/>
  <c r="I7379"/>
  <c r="J7379"/>
  <c r="K7379"/>
  <c r="I7395"/>
  <c r="J7395"/>
  <c r="K7395"/>
  <c r="I7411"/>
  <c r="J7411"/>
  <c r="K7411"/>
  <c r="I7427"/>
  <c r="J7427"/>
  <c r="K7427"/>
  <c r="I7443"/>
  <c r="J7443"/>
  <c r="K7443"/>
  <c r="I7459"/>
  <c r="J7459"/>
  <c r="K7459"/>
  <c r="I7475"/>
  <c r="J7475"/>
  <c r="K7475"/>
  <c r="I7491"/>
  <c r="J7491"/>
  <c r="K7491"/>
  <c r="I6729"/>
  <c r="K6729"/>
  <c r="K6735"/>
  <c r="I6735"/>
  <c r="I6745"/>
  <c r="K6745"/>
  <c r="K6751"/>
  <c r="I6751"/>
  <c r="I6761"/>
  <c r="K6761"/>
  <c r="K6767"/>
  <c r="I6767"/>
  <c r="I6777"/>
  <c r="K6777"/>
  <c r="K6783"/>
  <c r="I6783"/>
  <c r="I6793"/>
  <c r="K6793"/>
  <c r="K6799"/>
  <c r="I6799"/>
  <c r="I6809"/>
  <c r="K6809"/>
  <c r="K6815"/>
  <c r="I6815"/>
  <c r="I6825"/>
  <c r="K6825"/>
  <c r="K6831"/>
  <c r="I6831"/>
  <c r="I6841"/>
  <c r="K6841"/>
  <c r="K6847"/>
  <c r="I6847"/>
  <c r="I6857"/>
  <c r="K6857"/>
  <c r="K6863"/>
  <c r="I6863"/>
  <c r="I6873"/>
  <c r="K6873"/>
  <c r="I7071"/>
  <c r="J7071"/>
  <c r="K7071"/>
  <c r="I7087"/>
  <c r="J7087"/>
  <c r="K7087"/>
  <c r="I7103"/>
  <c r="J7103"/>
  <c r="K7103"/>
  <c r="I7119"/>
  <c r="J7119"/>
  <c r="K7119"/>
  <c r="I7135"/>
  <c r="J7135"/>
  <c r="K7135"/>
  <c r="I7151"/>
  <c r="J7151"/>
  <c r="K7151"/>
  <c r="I7167"/>
  <c r="J7167"/>
  <c r="K7167"/>
  <c r="I7183"/>
  <c r="J7183"/>
  <c r="K7183"/>
  <c r="I7199"/>
  <c r="J7199"/>
  <c r="K7199"/>
  <c r="I7215"/>
  <c r="J7215"/>
  <c r="K7215"/>
  <c r="I7231"/>
  <c r="J7231"/>
  <c r="K7231"/>
  <c r="I7247"/>
  <c r="J7247"/>
  <c r="K7247"/>
  <c r="I7263"/>
  <c r="J7263"/>
  <c r="K7263"/>
  <c r="K7269"/>
  <c r="I7269"/>
  <c r="J7269"/>
  <c r="J7274"/>
  <c r="I7274"/>
  <c r="K7274"/>
  <c r="I7279"/>
  <c r="J7279"/>
  <c r="K7279"/>
  <c r="K7285"/>
  <c r="I7285"/>
  <c r="J7285"/>
  <c r="J7290"/>
  <c r="I7290"/>
  <c r="K7290"/>
  <c r="I6725"/>
  <c r="K6725"/>
  <c r="K6731"/>
  <c r="I6731"/>
  <c r="I6741"/>
  <c r="K6741"/>
  <c r="K6747"/>
  <c r="I6747"/>
  <c r="I6757"/>
  <c r="K6757"/>
  <c r="K6763"/>
  <c r="I6763"/>
  <c r="I6773"/>
  <c r="K6773"/>
  <c r="K6779"/>
  <c r="I6779"/>
  <c r="I6789"/>
  <c r="K6789"/>
  <c r="K6795"/>
  <c r="I6795"/>
  <c r="I6805"/>
  <c r="K6805"/>
  <c r="K6811"/>
  <c r="I6811"/>
  <c r="I6821"/>
  <c r="K6821"/>
  <c r="K6827"/>
  <c r="I6827"/>
  <c r="I6837"/>
  <c r="K6837"/>
  <c r="K6843"/>
  <c r="I6843"/>
  <c r="I6853"/>
  <c r="K6853"/>
  <c r="K6859"/>
  <c r="I6859"/>
  <c r="I6869"/>
  <c r="K6869"/>
  <c r="K6875"/>
  <c r="I6875"/>
  <c r="J7066"/>
  <c r="K7066"/>
  <c r="I7066"/>
  <c r="J7082"/>
  <c r="K7082"/>
  <c r="I7082"/>
  <c r="J7098"/>
  <c r="K7098"/>
  <c r="I7098"/>
  <c r="J7114"/>
  <c r="K7114"/>
  <c r="I7114"/>
  <c r="J7130"/>
  <c r="K7130"/>
  <c r="I7130"/>
  <c r="J7146"/>
  <c r="K7146"/>
  <c r="I7146"/>
  <c r="J7162"/>
  <c r="K7162"/>
  <c r="I7162"/>
  <c r="J7178"/>
  <c r="K7178"/>
  <c r="I7178"/>
  <c r="J7194"/>
  <c r="K7194"/>
  <c r="I7194"/>
  <c r="J7210"/>
  <c r="K7210"/>
  <c r="I7210"/>
  <c r="J7226"/>
  <c r="K7226"/>
  <c r="I7226"/>
  <c r="J7242"/>
  <c r="K7242"/>
  <c r="I7242"/>
  <c r="J7258"/>
  <c r="K7258"/>
  <c r="I7258"/>
  <c r="I7267"/>
  <c r="J7267"/>
  <c r="K7267"/>
  <c r="K7273"/>
  <c r="I7273"/>
  <c r="J7273"/>
  <c r="J7278"/>
  <c r="I7278"/>
  <c r="K7278"/>
  <c r="I7283"/>
  <c r="J7283"/>
  <c r="K7283"/>
  <c r="K7289"/>
  <c r="I7289"/>
  <c r="J7289"/>
  <c r="I7067"/>
  <c r="J7067"/>
  <c r="J7078"/>
  <c r="K7078"/>
  <c r="I7083"/>
  <c r="J7083"/>
  <c r="J7094"/>
  <c r="K7094"/>
  <c r="I7099"/>
  <c r="J7099"/>
  <c r="J7110"/>
  <c r="K7110"/>
  <c r="I7115"/>
  <c r="J7115"/>
  <c r="J7126"/>
  <c r="K7126"/>
  <c r="I7131"/>
  <c r="J7131"/>
  <c r="J7142"/>
  <c r="K7142"/>
  <c r="I7147"/>
  <c r="J7147"/>
  <c r="J7158"/>
  <c r="K7158"/>
  <c r="I7163"/>
  <c r="J7163"/>
  <c r="J7174"/>
  <c r="K7174"/>
  <c r="I7179"/>
  <c r="J7179"/>
  <c r="J7190"/>
  <c r="K7190"/>
  <c r="I7195"/>
  <c r="J7195"/>
  <c r="J7206"/>
  <c r="K7206"/>
  <c r="I7211"/>
  <c r="J7211"/>
  <c r="J7222"/>
  <c r="K7222"/>
  <c r="I7227"/>
  <c r="J7227"/>
  <c r="J7238"/>
  <c r="K7238"/>
  <c r="I7243"/>
  <c r="J7243"/>
  <c r="J7254"/>
  <c r="K7254"/>
  <c r="I7259"/>
  <c r="J7259"/>
  <c r="J7294"/>
  <c r="K7294"/>
  <c r="J7298"/>
  <c r="K7298"/>
  <c r="I7298"/>
  <c r="I7303"/>
  <c r="J7303"/>
  <c r="K7303"/>
  <c r="J7310"/>
  <c r="K7310"/>
  <c r="J7314"/>
  <c r="K7314"/>
  <c r="I7314"/>
  <c r="I7319"/>
  <c r="J7319"/>
  <c r="K7319"/>
  <c r="J7326"/>
  <c r="K7326"/>
  <c r="J7330"/>
  <c r="K7330"/>
  <c r="I7330"/>
  <c r="I7335"/>
  <c r="J7335"/>
  <c r="K7335"/>
  <c r="J7342"/>
  <c r="K7342"/>
  <c r="J7346"/>
  <c r="K7346"/>
  <c r="I7346"/>
  <c r="I7351"/>
  <c r="J7351"/>
  <c r="K7351"/>
  <c r="J7358"/>
  <c r="K7358"/>
  <c r="J7362"/>
  <c r="K7362"/>
  <c r="I7362"/>
  <c r="I7367"/>
  <c r="J7367"/>
  <c r="K7367"/>
  <c r="J7374"/>
  <c r="K7374"/>
  <c r="J7378"/>
  <c r="K7378"/>
  <c r="I7378"/>
  <c r="I7383"/>
  <c r="J7383"/>
  <c r="K7383"/>
  <c r="J7390"/>
  <c r="K7390"/>
  <c r="J7394"/>
  <c r="K7394"/>
  <c r="I7394"/>
  <c r="I7399"/>
  <c r="J7399"/>
  <c r="K7399"/>
  <c r="J7406"/>
  <c r="K7406"/>
  <c r="J7410"/>
  <c r="K7410"/>
  <c r="I7410"/>
  <c r="I7415"/>
  <c r="J7415"/>
  <c r="K7415"/>
  <c r="J7422"/>
  <c r="K7422"/>
  <c r="J7426"/>
  <c r="K7426"/>
  <c r="I7426"/>
  <c r="I7431"/>
  <c r="J7431"/>
  <c r="K7431"/>
  <c r="J7438"/>
  <c r="K7438"/>
  <c r="J7442"/>
  <c r="K7442"/>
  <c r="I7442"/>
  <c r="I7447"/>
  <c r="J7447"/>
  <c r="K7447"/>
  <c r="J7454"/>
  <c r="K7454"/>
  <c r="J7458"/>
  <c r="K7458"/>
  <c r="I7458"/>
  <c r="I7463"/>
  <c r="J7463"/>
  <c r="K7463"/>
  <c r="J7470"/>
  <c r="K7470"/>
  <c r="J7474"/>
  <c r="K7474"/>
  <c r="I7474"/>
  <c r="I7479"/>
  <c r="J7479"/>
  <c r="K7479"/>
  <c r="J7486"/>
  <c r="K7486"/>
  <c r="J7490"/>
  <c r="K7490"/>
  <c r="I7490"/>
  <c r="I7495"/>
  <c r="J7495"/>
  <c r="K7495"/>
  <c r="L7380"/>
  <c r="J7070"/>
  <c r="K7070"/>
  <c r="I7075"/>
  <c r="J7075"/>
  <c r="J7086"/>
  <c r="K7086"/>
  <c r="I7091"/>
  <c r="J7091"/>
  <c r="J7102"/>
  <c r="K7102"/>
  <c r="I7107"/>
  <c r="J7107"/>
  <c r="J7118"/>
  <c r="K7118"/>
  <c r="I7123"/>
  <c r="J7123"/>
  <c r="J7134"/>
  <c r="K7134"/>
  <c r="I7139"/>
  <c r="J7139"/>
  <c r="J7150"/>
  <c r="K7150"/>
  <c r="I7155"/>
  <c r="J7155"/>
  <c r="J7166"/>
  <c r="K7166"/>
  <c r="I7171"/>
  <c r="J7171"/>
  <c r="J7182"/>
  <c r="K7182"/>
  <c r="I7187"/>
  <c r="J7187"/>
  <c r="J7198"/>
  <c r="K7198"/>
  <c r="I7203"/>
  <c r="J7203"/>
  <c r="J7214"/>
  <c r="K7214"/>
  <c r="I7219"/>
  <c r="J7219"/>
  <c r="J7230"/>
  <c r="K7230"/>
  <c r="I7235"/>
  <c r="J7235"/>
  <c r="J7246"/>
  <c r="K7246"/>
  <c r="I7251"/>
  <c r="J7251"/>
  <c r="J7262"/>
  <c r="K7262"/>
  <c r="I7295"/>
  <c r="J7295"/>
  <c r="J7306"/>
  <c r="K7306"/>
  <c r="I7311"/>
  <c r="J7311"/>
  <c r="J7322"/>
  <c r="K7322"/>
  <c r="I7327"/>
  <c r="J7327"/>
  <c r="J7338"/>
  <c r="K7338"/>
  <c r="I7343"/>
  <c r="J7343"/>
  <c r="J7354"/>
  <c r="K7354"/>
  <c r="I7359"/>
  <c r="J7359"/>
  <c r="J7370"/>
  <c r="K7370"/>
  <c r="I7375"/>
  <c r="J7375"/>
  <c r="J7386"/>
  <c r="K7386"/>
  <c r="I7391"/>
  <c r="J7391"/>
  <c r="J7402"/>
  <c r="K7402"/>
  <c r="I7407"/>
  <c r="J7407"/>
  <c r="J7418"/>
  <c r="K7418"/>
  <c r="I7423"/>
  <c r="J7423"/>
  <c r="J7434"/>
  <c r="K7434"/>
  <c r="I7439"/>
  <c r="J7439"/>
  <c r="J7450"/>
  <c r="K7450"/>
  <c r="I7455"/>
  <c r="J7455"/>
  <c r="J7466"/>
  <c r="K7466"/>
  <c r="I7471"/>
  <c r="J7471"/>
  <c r="J7482"/>
  <c r="K7482"/>
  <c r="I7487"/>
  <c r="J7487"/>
  <c r="J7498"/>
  <c r="K7498"/>
  <c r="J7502"/>
  <c r="K7502"/>
  <c r="J7506"/>
  <c r="K7506"/>
  <c r="J7510"/>
  <c r="K7510"/>
  <c r="J7514"/>
  <c r="K7514"/>
  <c r="J7518"/>
  <c r="K7518"/>
  <c r="J7302"/>
  <c r="K7302"/>
  <c r="I7307"/>
  <c r="J7307"/>
  <c r="J7318"/>
  <c r="K7318"/>
  <c r="I7323"/>
  <c r="J7323"/>
  <c r="J7334"/>
  <c r="K7334"/>
  <c r="I7339"/>
  <c r="J7339"/>
  <c r="J7350"/>
  <c r="K7350"/>
  <c r="I7355"/>
  <c r="J7355"/>
  <c r="J7366"/>
  <c r="K7366"/>
  <c r="I7371"/>
  <c r="J7371"/>
  <c r="J7382"/>
  <c r="K7382"/>
  <c r="I7387"/>
  <c r="J7387"/>
  <c r="J7398"/>
  <c r="K7398"/>
  <c r="I7403"/>
  <c r="J7403"/>
  <c r="J7414"/>
  <c r="K7414"/>
  <c r="I7419"/>
  <c r="J7419"/>
  <c r="J7430"/>
  <c r="K7430"/>
  <c r="I7435"/>
  <c r="J7435"/>
  <c r="J7446"/>
  <c r="K7446"/>
  <c r="I7451"/>
  <c r="J7451"/>
  <c r="J7462"/>
  <c r="K7462"/>
  <c r="I7467"/>
  <c r="J7467"/>
  <c r="J7478"/>
  <c r="K7478"/>
  <c r="I7483"/>
  <c r="J7483"/>
  <c r="J7494"/>
  <c r="K7494"/>
  <c r="I7499"/>
  <c r="J7499"/>
  <c r="I7503"/>
  <c r="J7503"/>
  <c r="I7507"/>
  <c r="J7507"/>
  <c r="I7511"/>
  <c r="J7511"/>
  <c r="I7515"/>
  <c r="J7515"/>
  <c r="L3215" l="1"/>
  <c r="L1290"/>
  <c r="L3923"/>
  <c r="L1243"/>
  <c r="L5031"/>
  <c r="L4505"/>
  <c r="L1181"/>
  <c r="L1810"/>
  <c r="L6848"/>
  <c r="L6495"/>
  <c r="L7080"/>
  <c r="L6893"/>
  <c r="L6670"/>
  <c r="L5894"/>
  <c r="L4881"/>
  <c r="L5623"/>
  <c r="L5181"/>
  <c r="L6267"/>
  <c r="L6732"/>
  <c r="L1170"/>
  <c r="L6946"/>
  <c r="L1255"/>
  <c r="L2279"/>
  <c r="L3061"/>
  <c r="L7369"/>
  <c r="L3769"/>
  <c r="L2753"/>
  <c r="L1138"/>
  <c r="L2855"/>
  <c r="L7437"/>
  <c r="L7297"/>
  <c r="L2526"/>
  <c r="L4623"/>
  <c r="L3969"/>
  <c r="L6800"/>
  <c r="L5453"/>
  <c r="L7421"/>
  <c r="L2044"/>
  <c r="L1972"/>
  <c r="L1208"/>
  <c r="L2515"/>
  <c r="L1582"/>
  <c r="L1758"/>
  <c r="L4461"/>
  <c r="L2587"/>
  <c r="L1080"/>
  <c r="L1112"/>
  <c r="L6662"/>
  <c r="L4861"/>
  <c r="L2639"/>
  <c r="L2678"/>
  <c r="L6433"/>
  <c r="L7341"/>
  <c r="L7257"/>
  <c r="L7153"/>
  <c r="L5797"/>
  <c r="L6566"/>
  <c r="L4859"/>
  <c r="L4025"/>
  <c r="L3455"/>
  <c r="L2945"/>
  <c r="L3567"/>
  <c r="L1916"/>
  <c r="L6722"/>
  <c r="L2394"/>
  <c r="L1548"/>
  <c r="L2266"/>
  <c r="L1747"/>
  <c r="L1386"/>
  <c r="L1601"/>
  <c r="L1652"/>
  <c r="L1463"/>
  <c r="L1132"/>
  <c r="L2985"/>
  <c r="L4745"/>
  <c r="L3785"/>
  <c r="L2895"/>
  <c r="L3311"/>
  <c r="L1322"/>
  <c r="L1402"/>
  <c r="L1131"/>
  <c r="L1699"/>
  <c r="L7361"/>
  <c r="L4209"/>
  <c r="L7373"/>
  <c r="L7109"/>
  <c r="L6505"/>
  <c r="L2757"/>
  <c r="L2620"/>
  <c r="L2586"/>
  <c r="L2534"/>
  <c r="L2474"/>
  <c r="L4549"/>
  <c r="L3143"/>
  <c r="L7424"/>
  <c r="L4069"/>
  <c r="L3551"/>
  <c r="L2716"/>
  <c r="L6995"/>
  <c r="L6476"/>
  <c r="L5986"/>
  <c r="L3913"/>
  <c r="L3401"/>
  <c r="L2090"/>
  <c r="L3529"/>
  <c r="L1366"/>
  <c r="L1514"/>
  <c r="L1494"/>
  <c r="L1477"/>
  <c r="L1457"/>
  <c r="L1446"/>
  <c r="L1428"/>
  <c r="L5487"/>
  <c r="L4917"/>
  <c r="L1372"/>
  <c r="L1829"/>
  <c r="L1393"/>
  <c r="L1318"/>
  <c r="L2084"/>
  <c r="L6449"/>
  <c r="L4877"/>
  <c r="L1557"/>
  <c r="L1410"/>
  <c r="L1685"/>
  <c r="L1159"/>
  <c r="L1721"/>
  <c r="L6241"/>
  <c r="L4436"/>
  <c r="L4420"/>
  <c r="L4404"/>
  <c r="L6511"/>
  <c r="L2447"/>
  <c r="L7293"/>
  <c r="L1186"/>
  <c r="L7020"/>
  <c r="L1242"/>
  <c r="L3635"/>
  <c r="L7456"/>
  <c r="L6295"/>
  <c r="L6062"/>
  <c r="L5998"/>
  <c r="L5934"/>
  <c r="L5541"/>
  <c r="L5457"/>
  <c r="L5425"/>
  <c r="L5393"/>
  <c r="L5361"/>
  <c r="L5329"/>
  <c r="L5297"/>
  <c r="L5265"/>
  <c r="L5233"/>
  <c r="L5201"/>
  <c r="L5169"/>
  <c r="L5041"/>
  <c r="L7228"/>
  <c r="L6289"/>
  <c r="L6183"/>
  <c r="L6119"/>
  <c r="L5553"/>
  <c r="L2809"/>
  <c r="L4887"/>
  <c r="L4855"/>
  <c r="L4713"/>
  <c r="L3499"/>
  <c r="L2762"/>
  <c r="L3891"/>
  <c r="L2883"/>
  <c r="L2362"/>
  <c r="L1311"/>
  <c r="L1795"/>
  <c r="L1461"/>
  <c r="L1395"/>
  <c r="L1357"/>
  <c r="L2116"/>
  <c r="L2074"/>
  <c r="L2066"/>
  <c r="L1876"/>
  <c r="L7037"/>
  <c r="L3495"/>
  <c r="L1165"/>
  <c r="L1118"/>
  <c r="L1762"/>
  <c r="L1675"/>
  <c r="L1585"/>
  <c r="L1540"/>
  <c r="L1490"/>
  <c r="L1292"/>
  <c r="L4875"/>
  <c r="L4377"/>
  <c r="L1730"/>
  <c r="L1532"/>
  <c r="L1433"/>
  <c r="L1301"/>
  <c r="L1241"/>
  <c r="L1975"/>
  <c r="L1583"/>
  <c r="L1558"/>
  <c r="L1224"/>
  <c r="L6417"/>
  <c r="L3497"/>
  <c r="L3045"/>
  <c r="L6714"/>
  <c r="L1459"/>
  <c r="L1350"/>
  <c r="L6710"/>
  <c r="L2264"/>
  <c r="L2819"/>
  <c r="L6331"/>
  <c r="L3609"/>
  <c r="L4569"/>
  <c r="L2687"/>
  <c r="L1899"/>
  <c r="L1853"/>
  <c r="L1407"/>
  <c r="L1347"/>
  <c r="L1334"/>
  <c r="L1411"/>
  <c r="L3177"/>
  <c r="L1651"/>
  <c r="L6501"/>
  <c r="L1236"/>
  <c r="L2524"/>
  <c r="L7045"/>
  <c r="L7033"/>
  <c r="L6976"/>
  <c r="L6966"/>
  <c r="L6298"/>
  <c r="L5273"/>
  <c r="L2271"/>
  <c r="L4803"/>
  <c r="L4749"/>
  <c r="L3953"/>
  <c r="L1841"/>
  <c r="L7488"/>
  <c r="L5799"/>
  <c r="L4849"/>
  <c r="L1221"/>
  <c r="L3175"/>
  <c r="L3655"/>
  <c r="L1179"/>
  <c r="L1152"/>
  <c r="L1054"/>
  <c r="L1048"/>
  <c r="L1978"/>
  <c r="L6050"/>
  <c r="L1552"/>
  <c r="L1706"/>
  <c r="L1177"/>
  <c r="L1032"/>
  <c r="L6347"/>
  <c r="L7272"/>
  <c r="L3181"/>
  <c r="L2900"/>
  <c r="L2619"/>
  <c r="L2304"/>
  <c r="L7513"/>
  <c r="L7477"/>
  <c r="L7405"/>
  <c r="L7349"/>
  <c r="L7116"/>
  <c r="L7068"/>
  <c r="L7062"/>
  <c r="L4481"/>
  <c r="L2778"/>
  <c r="L2748"/>
  <c r="L7357"/>
  <c r="L4253"/>
  <c r="L2902"/>
  <c r="L2816"/>
  <c r="L5023"/>
  <c r="L4737"/>
  <c r="L4397"/>
  <c r="L3865"/>
  <c r="L6806"/>
  <c r="L6860"/>
  <c r="L6311"/>
  <c r="L6905"/>
  <c r="L4925"/>
  <c r="L4565"/>
  <c r="L3955"/>
  <c r="L2531"/>
  <c r="L2498"/>
  <c r="L3087"/>
  <c r="L6910"/>
  <c r="L6824"/>
  <c r="L6794"/>
  <c r="L5938"/>
  <c r="L5309"/>
  <c r="L3225"/>
  <c r="L3055"/>
  <c r="L5015"/>
  <c r="L4567"/>
  <c r="L4325"/>
  <c r="L2641"/>
  <c r="L2490"/>
  <c r="L1799"/>
  <c r="L1785"/>
  <c r="L1741"/>
  <c r="L1723"/>
  <c r="L1662"/>
  <c r="L1650"/>
  <c r="L1644"/>
  <c r="L1589"/>
  <c r="L2599"/>
  <c r="L1140"/>
  <c r="L1062"/>
  <c r="L6742"/>
  <c r="L1501"/>
  <c r="L4681"/>
  <c r="L1537"/>
  <c r="L3823"/>
  <c r="L2508"/>
  <c r="L5077"/>
  <c r="L2283"/>
  <c r="L2463"/>
  <c r="L2694"/>
  <c r="L6740"/>
  <c r="L1936"/>
  <c r="L2574"/>
  <c r="L2564"/>
  <c r="L6810"/>
  <c r="L6607"/>
  <c r="L6343"/>
  <c r="L3501"/>
  <c r="L3245"/>
  <c r="L2711"/>
  <c r="L4421"/>
  <c r="L3469"/>
  <c r="L3149"/>
  <c r="L7409"/>
  <c r="L7364"/>
  <c r="L6038"/>
  <c r="L4659"/>
  <c r="L4621"/>
  <c r="L4529"/>
  <c r="L4125"/>
  <c r="L3847"/>
  <c r="L6273"/>
  <c r="L6921"/>
  <c r="L2069"/>
  <c r="L1249"/>
  <c r="L2833"/>
  <c r="L1238"/>
  <c r="L2076"/>
  <c r="L4913"/>
  <c r="L5143"/>
  <c r="L1564"/>
  <c r="L1092"/>
  <c r="L7413"/>
  <c r="L2351"/>
  <c r="L2471"/>
  <c r="L3423"/>
  <c r="L3513"/>
  <c r="L2947"/>
  <c r="L5871"/>
  <c r="L2955"/>
  <c r="L2579"/>
  <c r="L1767"/>
  <c r="L1671"/>
  <c r="L1611"/>
  <c r="L1968"/>
  <c r="L1858"/>
  <c r="L1719"/>
  <c r="L1906"/>
  <c r="L2098"/>
  <c r="L1349"/>
  <c r="L1075"/>
  <c r="L6250"/>
  <c r="L2580"/>
  <c r="L2197"/>
  <c r="L3927"/>
  <c r="L2747"/>
  <c r="L2691"/>
  <c r="L2683"/>
  <c r="L2399"/>
  <c r="L2335"/>
  <c r="L2715"/>
  <c r="L3205"/>
  <c r="L2322"/>
  <c r="L2088"/>
  <c r="L2070"/>
  <c r="L6247"/>
  <c r="L5767"/>
  <c r="L1897"/>
  <c r="L3167"/>
  <c r="L6926"/>
  <c r="L1346"/>
  <c r="L1271"/>
  <c r="L1235"/>
  <c r="L1430"/>
  <c r="L3569"/>
  <c r="L1603"/>
  <c r="L1681"/>
  <c r="L1615"/>
  <c r="L1339"/>
  <c r="L1172"/>
  <c r="L1077"/>
  <c r="L1158"/>
  <c r="L3657"/>
  <c r="L1079"/>
  <c r="L1064"/>
  <c r="L1656"/>
  <c r="L1496"/>
  <c r="L1489"/>
  <c r="L1343"/>
  <c r="L1058"/>
  <c r="L1819"/>
  <c r="L1743"/>
  <c r="L1460"/>
  <c r="L4663"/>
  <c r="L4373"/>
  <c r="L1378"/>
  <c r="L1982"/>
  <c r="L6514"/>
  <c r="L4653"/>
  <c r="L1180"/>
  <c r="L1361"/>
  <c r="L3317"/>
  <c r="L1081"/>
  <c r="L3373"/>
  <c r="L4711"/>
  <c r="L2319"/>
  <c r="L5879"/>
  <c r="L3527"/>
  <c r="L1686"/>
  <c r="L1637"/>
  <c r="L1521"/>
  <c r="L2020"/>
  <c r="L1955"/>
  <c r="L1768"/>
  <c r="L1360"/>
  <c r="L2026"/>
  <c r="L2336"/>
  <c r="L6348"/>
  <c r="L7476"/>
  <c r="L7084"/>
  <c r="L6481"/>
  <c r="L5093"/>
  <c r="L3309"/>
  <c r="L4189"/>
  <c r="L4013"/>
  <c r="L4157"/>
  <c r="L7345"/>
  <c r="L7449"/>
  <c r="L7425"/>
  <c r="L3671"/>
  <c r="L2614"/>
  <c r="L2542"/>
  <c r="L3223"/>
  <c r="L2837"/>
  <c r="L2743"/>
  <c r="L2700"/>
  <c r="L2359"/>
  <c r="L2263"/>
  <c r="L2815"/>
  <c r="L2223"/>
  <c r="L4683"/>
  <c r="L4301"/>
  <c r="L2767"/>
  <c r="L4533"/>
  <c r="L2844"/>
  <c r="L2751"/>
  <c r="L6864"/>
  <c r="L6506"/>
  <c r="L2068"/>
  <c r="L1907"/>
  <c r="L1932"/>
  <c r="L5039"/>
  <c r="L3429"/>
  <c r="L3031"/>
  <c r="L2652"/>
  <c r="L4665"/>
  <c r="L4313"/>
  <c r="L1385"/>
  <c r="L1277"/>
  <c r="L1509"/>
  <c r="L1620"/>
  <c r="L1294"/>
  <c r="L1261"/>
  <c r="L1784"/>
  <c r="L3477"/>
  <c r="L1096"/>
  <c r="L1171"/>
  <c r="L4065"/>
  <c r="L5519"/>
  <c r="L1445"/>
  <c r="L1296"/>
  <c r="L1803"/>
  <c r="L4353"/>
  <c r="L2801"/>
  <c r="L2418"/>
  <c r="L6218"/>
  <c r="L6090"/>
  <c r="L6013"/>
  <c r="L5949"/>
  <c r="L5885"/>
  <c r="L5660"/>
  <c r="L5140"/>
  <c r="L5012"/>
  <c r="L4884"/>
  <c r="L4776"/>
  <c r="L4684"/>
  <c r="L2392"/>
  <c r="L2312"/>
  <c r="L7452"/>
  <c r="L7468"/>
  <c r="L7457"/>
  <c r="L7305"/>
  <c r="L7100"/>
  <c r="L7092"/>
  <c r="L6846"/>
  <c r="L6834"/>
  <c r="L6808"/>
  <c r="L6762"/>
  <c r="L6726"/>
  <c r="L6690"/>
  <c r="L6618"/>
  <c r="L6582"/>
  <c r="L6479"/>
  <c r="L6438"/>
  <c r="L6351"/>
  <c r="L6339"/>
  <c r="L6411"/>
  <c r="L6395"/>
  <c r="L4337"/>
  <c r="L7321"/>
  <c r="L5954"/>
  <c r="L4797"/>
  <c r="L3689"/>
  <c r="L3673"/>
  <c r="L3599"/>
  <c r="L2679"/>
  <c r="L3253"/>
  <c r="L5237"/>
  <c r="L2731"/>
  <c r="L2667"/>
  <c r="L2646"/>
  <c r="L2627"/>
  <c r="L2603"/>
  <c r="L2431"/>
  <c r="L2303"/>
  <c r="L3541"/>
  <c r="L3151"/>
  <c r="L4599"/>
  <c r="L2450"/>
  <c r="L5389"/>
  <c r="L5245"/>
  <c r="L1953"/>
  <c r="L1917"/>
  <c r="L7381"/>
  <c r="L4503"/>
  <c r="L6983"/>
  <c r="L6510"/>
  <c r="L7205"/>
  <c r="L5655"/>
  <c r="L5890"/>
  <c r="L4629"/>
  <c r="L4029"/>
  <c r="L3191"/>
  <c r="L1351"/>
  <c r="L1488"/>
  <c r="L1484"/>
  <c r="L1469"/>
  <c r="L1447"/>
  <c r="L1436"/>
  <c r="L1487"/>
  <c r="L1464"/>
  <c r="L1435"/>
  <c r="L1470"/>
  <c r="L1427"/>
  <c r="L1295"/>
  <c r="L1587"/>
  <c r="L2426"/>
  <c r="L1687"/>
  <c r="L1584"/>
  <c r="L1401"/>
  <c r="L1364"/>
  <c r="L1342"/>
  <c r="L1326"/>
  <c r="L2083"/>
  <c r="L6107"/>
  <c r="L2928"/>
  <c r="L1722"/>
  <c r="L1549"/>
  <c r="L1306"/>
  <c r="L1718"/>
  <c r="L1961"/>
  <c r="L6432"/>
  <c r="L7461"/>
  <c r="L6776"/>
  <c r="L6470"/>
  <c r="L2684"/>
  <c r="L2668"/>
  <c r="L2507"/>
  <c r="L7445"/>
  <c r="L7240"/>
  <c r="L5135"/>
  <c r="L4575"/>
  <c r="L4349"/>
  <c r="L3959"/>
  <c r="L3859"/>
  <c r="L3641"/>
  <c r="L6573"/>
  <c r="L5567"/>
  <c r="L4647"/>
  <c r="L4541"/>
  <c r="L3735"/>
  <c r="L7184"/>
  <c r="L6990"/>
  <c r="L5647"/>
  <c r="L5301"/>
  <c r="L5087"/>
  <c r="L4767"/>
  <c r="L3715"/>
  <c r="L3367"/>
  <c r="L2860"/>
  <c r="L4137"/>
  <c r="L3081"/>
  <c r="L2703"/>
  <c r="L6307"/>
  <c r="L5543"/>
  <c r="L5791"/>
  <c r="L4899"/>
  <c r="L4527"/>
  <c r="L3843"/>
  <c r="L2402"/>
  <c r="L6263"/>
  <c r="L5847"/>
  <c r="L6257"/>
  <c r="L5783"/>
  <c r="L5631"/>
  <c r="L2054"/>
  <c r="L6967"/>
  <c r="L6738"/>
  <c r="L2087"/>
  <c r="L1931"/>
  <c r="L1434"/>
  <c r="L1345"/>
  <c r="L1814"/>
  <c r="L6243"/>
  <c r="L1632"/>
  <c r="L1607"/>
  <c r="L1755"/>
  <c r="L1704"/>
  <c r="L1507"/>
  <c r="L1983"/>
  <c r="L4021"/>
  <c r="L1960"/>
  <c r="L4471"/>
  <c r="L3479"/>
  <c r="L6363"/>
  <c r="L2672"/>
  <c r="L4535"/>
  <c r="L1164"/>
  <c r="L1067"/>
  <c r="L1034"/>
  <c r="L1444"/>
  <c r="L1270"/>
  <c r="L6730"/>
  <c r="L3415"/>
  <c r="L7515"/>
  <c r="L7507"/>
  <c r="L7499"/>
  <c r="L7483"/>
  <c r="L7467"/>
  <c r="L7451"/>
  <c r="L7435"/>
  <c r="L7419"/>
  <c r="L7403"/>
  <c r="L7387"/>
  <c r="L7371"/>
  <c r="L7355"/>
  <c r="L7339"/>
  <c r="L7323"/>
  <c r="L7307"/>
  <c r="L6261"/>
  <c r="L2480"/>
  <c r="L2448"/>
  <c r="L2416"/>
  <c r="L2384"/>
  <c r="L2352"/>
  <c r="L2320"/>
  <c r="L2288"/>
  <c r="L2251"/>
  <c r="L6780"/>
  <c r="L6746"/>
  <c r="L6724"/>
  <c r="L6570"/>
  <c r="L6487"/>
  <c r="L7129"/>
  <c r="L6826"/>
  <c r="L6754"/>
  <c r="L6626"/>
  <c r="L6490"/>
  <c r="L6451"/>
  <c r="L6279"/>
  <c r="L6246"/>
  <c r="L6042"/>
  <c r="L5978"/>
  <c r="L5914"/>
  <c r="L5545"/>
  <c r="L5477"/>
  <c r="L5441"/>
  <c r="L5409"/>
  <c r="L5377"/>
  <c r="L5345"/>
  <c r="L5313"/>
  <c r="L5281"/>
  <c r="L5249"/>
  <c r="L5217"/>
  <c r="L5185"/>
  <c r="L5165"/>
  <c r="L5105"/>
  <c r="L5037"/>
  <c r="L4977"/>
  <c r="L3895"/>
  <c r="L3639"/>
  <c r="L4843"/>
  <c r="L4817"/>
  <c r="L4673"/>
  <c r="L4551"/>
  <c r="L4441"/>
  <c r="L4229"/>
  <c r="L4153"/>
  <c r="L3987"/>
  <c r="L3831"/>
  <c r="L3731"/>
  <c r="L3575"/>
  <c r="L3433"/>
  <c r="L3337"/>
  <c r="L2295"/>
  <c r="L6022"/>
  <c r="L5461"/>
  <c r="L5397"/>
  <c r="L4677"/>
  <c r="L3791"/>
  <c r="L3705"/>
  <c r="L3559"/>
  <c r="L2963"/>
  <c r="L2924"/>
  <c r="L2892"/>
  <c r="L4789"/>
  <c r="L3799"/>
  <c r="L3009"/>
  <c r="L2923"/>
  <c r="L5365"/>
  <c r="L5173"/>
  <c r="L4739"/>
  <c r="L3607"/>
  <c r="L5503"/>
  <c r="L3993"/>
  <c r="L7408"/>
  <c r="L6548"/>
  <c r="L5970"/>
  <c r="L7165"/>
  <c r="L5511"/>
  <c r="L2075"/>
  <c r="L7176"/>
  <c r="L6884"/>
  <c r="L7160"/>
  <c r="L5213"/>
  <c r="L1379"/>
  <c r="L1250"/>
  <c r="L1595"/>
  <c r="L1431"/>
  <c r="L1813"/>
  <c r="L1682"/>
  <c r="L1668"/>
  <c r="L1614"/>
  <c r="L1556"/>
  <c r="L1528"/>
  <c r="L1508"/>
  <c r="L1473"/>
  <c r="L1316"/>
  <c r="L2059"/>
  <c r="L1745"/>
  <c r="L1413"/>
  <c r="L2094"/>
  <c r="L1929"/>
  <c r="L7144"/>
  <c r="L1240"/>
  <c r="L1312"/>
  <c r="L2827"/>
  <c r="L1305"/>
  <c r="L6203"/>
  <c r="L3695"/>
  <c r="L6522"/>
  <c r="L2073"/>
  <c r="L1113"/>
  <c r="L1076"/>
  <c r="L1114"/>
  <c r="L1053"/>
  <c r="L1713"/>
  <c r="L1630"/>
  <c r="L1519"/>
  <c r="L5759"/>
  <c r="L1610"/>
  <c r="L1423"/>
  <c r="L4915"/>
  <c r="L1674"/>
  <c r="L5926"/>
  <c r="L2795"/>
  <c r="L7121"/>
  <c r="L6642"/>
  <c r="L6554"/>
  <c r="L6497"/>
  <c r="L7340"/>
  <c r="L6980"/>
  <c r="L6950"/>
  <c r="L6774"/>
  <c r="L6353"/>
  <c r="L5827"/>
  <c r="L5523"/>
  <c r="L5137"/>
  <c r="L6412"/>
  <c r="L5489"/>
  <c r="L3101"/>
  <c r="L4161"/>
  <c r="L3211"/>
  <c r="L7400"/>
  <c r="L6034"/>
  <c r="L4517"/>
  <c r="L3945"/>
  <c r="L4487"/>
  <c r="L3881"/>
  <c r="L4833"/>
  <c r="L4273"/>
  <c r="L2705"/>
  <c r="L2906"/>
  <c r="L2503"/>
  <c r="L1918"/>
  <c r="L1663"/>
  <c r="L1475"/>
  <c r="L1340"/>
  <c r="L1715"/>
  <c r="L1825"/>
  <c r="L1422"/>
  <c r="L4473"/>
  <c r="L2864"/>
  <c r="L7042"/>
  <c r="L5055"/>
  <c r="L3719"/>
  <c r="L1052"/>
  <c r="L1174"/>
  <c r="L1057"/>
  <c r="L1941"/>
  <c r="L1139"/>
  <c r="L1284"/>
  <c r="L2056"/>
  <c r="L1777"/>
  <c r="L1353"/>
  <c r="L6873"/>
  <c r="L6857"/>
  <c r="L6841"/>
  <c r="L6809"/>
  <c r="L6793"/>
  <c r="L6761"/>
  <c r="L6745"/>
  <c r="L6729"/>
  <c r="L6474"/>
  <c r="L6282"/>
  <c r="L2368"/>
  <c r="L6812"/>
  <c r="L6832"/>
  <c r="L6359"/>
  <c r="L4873"/>
  <c r="L7440"/>
  <c r="L7252"/>
  <c r="L7241"/>
  <c r="L7233"/>
  <c r="L7225"/>
  <c r="L6291"/>
  <c r="L6223"/>
  <c r="L6191"/>
  <c r="L6159"/>
  <c r="L5549"/>
  <c r="L4953"/>
  <c r="L4759"/>
  <c r="L4651"/>
  <c r="L4635"/>
  <c r="L4619"/>
  <c r="L4603"/>
  <c r="L4587"/>
  <c r="L4571"/>
  <c r="L4555"/>
  <c r="L4539"/>
  <c r="L4523"/>
  <c r="L4507"/>
  <c r="L4491"/>
  <c r="L4475"/>
  <c r="L4459"/>
  <c r="L3989"/>
  <c r="L3957"/>
  <c r="L3925"/>
  <c r="L3893"/>
  <c r="L3861"/>
  <c r="L3829"/>
  <c r="L3797"/>
  <c r="L3765"/>
  <c r="L3733"/>
  <c r="L3701"/>
  <c r="L3669"/>
  <c r="L3637"/>
  <c r="L3605"/>
  <c r="L3573"/>
  <c r="L2916"/>
  <c r="L2852"/>
  <c r="L2788"/>
  <c r="L2660"/>
  <c r="L2596"/>
  <c r="L6526"/>
  <c r="L5785"/>
  <c r="L5625"/>
  <c r="L5493"/>
  <c r="L5149"/>
  <c r="L5085"/>
  <c r="L4961"/>
  <c r="L4903"/>
  <c r="L4871"/>
  <c r="L4839"/>
  <c r="L7392"/>
  <c r="L7353"/>
  <c r="L6790"/>
  <c r="L6443"/>
  <c r="L6391"/>
  <c r="L4965"/>
  <c r="L4365"/>
  <c r="L4257"/>
  <c r="L4081"/>
  <c r="L3483"/>
  <c r="L3117"/>
  <c r="L3053"/>
  <c r="L2903"/>
  <c r="L2894"/>
  <c r="L2823"/>
  <c r="L2638"/>
  <c r="L2414"/>
  <c r="L2286"/>
  <c r="L5157"/>
  <c r="L3277"/>
  <c r="L4787"/>
  <c r="L2171"/>
  <c r="L6963"/>
  <c r="L6935"/>
  <c r="L3463"/>
  <c r="L2663"/>
  <c r="L2625"/>
  <c r="L2615"/>
  <c r="L2455"/>
  <c r="L2391"/>
  <c r="L4901"/>
  <c r="L3759"/>
  <c r="L3375"/>
  <c r="L3301"/>
  <c r="L3077"/>
  <c r="L2867"/>
  <c r="L2769"/>
  <c r="L2736"/>
  <c r="L2693"/>
  <c r="L2630"/>
  <c r="L7015"/>
  <c r="L6610"/>
  <c r="L7208"/>
  <c r="L7181"/>
  <c r="L6984"/>
  <c r="L6904"/>
  <c r="L6598"/>
  <c r="L6006"/>
  <c r="L5735"/>
  <c r="L7053"/>
  <c r="L4589"/>
  <c r="L4561"/>
  <c r="L4141"/>
  <c r="L4117"/>
  <c r="L3887"/>
  <c r="L3651"/>
  <c r="L2673"/>
  <c r="L2354"/>
  <c r="L6054"/>
  <c r="L7221"/>
  <c r="L6569"/>
  <c r="L6337"/>
  <c r="L5583"/>
  <c r="L2053"/>
  <c r="L1990"/>
  <c r="L1922"/>
  <c r="L2025"/>
  <c r="L1925"/>
  <c r="L4703"/>
  <c r="L3975"/>
  <c r="L4281"/>
  <c r="L7229"/>
  <c r="L4685"/>
  <c r="L4495"/>
  <c r="L3825"/>
  <c r="L3593"/>
  <c r="L3071"/>
  <c r="L2897"/>
  <c r="L2843"/>
  <c r="L2742"/>
  <c r="L7036"/>
  <c r="L1384"/>
  <c r="L1491"/>
  <c r="L1826"/>
  <c r="L1991"/>
  <c r="L1898"/>
  <c r="L1834"/>
  <c r="L6889"/>
  <c r="L1732"/>
  <c r="L1498"/>
  <c r="L1251"/>
  <c r="L6736"/>
  <c r="L1594"/>
  <c r="L1550"/>
  <c r="L1658"/>
  <c r="L2119"/>
  <c r="L1664"/>
  <c r="L1209"/>
  <c r="L1168"/>
  <c r="L1121"/>
  <c r="L1044"/>
  <c r="L1327"/>
  <c r="L1106"/>
  <c r="L1129"/>
  <c r="L1569"/>
  <c r="L1880"/>
  <c r="L1151"/>
  <c r="L1074"/>
  <c r="L1210"/>
  <c r="L1667"/>
  <c r="L1066"/>
  <c r="L5205"/>
  <c r="L3271"/>
  <c r="L1356"/>
  <c r="L6744"/>
  <c r="L6538"/>
  <c r="L7333"/>
  <c r="L7003"/>
  <c r="L6836"/>
  <c r="L6792"/>
  <c r="L6531"/>
  <c r="L6454"/>
  <c r="L6431"/>
  <c r="L5859"/>
  <c r="L5509"/>
  <c r="L5083"/>
  <c r="L5009"/>
  <c r="L4955"/>
  <c r="L2799"/>
  <c r="L2899"/>
  <c r="L4017"/>
  <c r="L3919"/>
  <c r="L3663"/>
  <c r="L4615"/>
  <c r="L3855"/>
  <c r="L3625"/>
  <c r="L2629"/>
  <c r="L5159"/>
  <c r="L2343"/>
  <c r="L2107"/>
  <c r="L3535"/>
  <c r="L1827"/>
  <c r="L1609"/>
  <c r="L1648"/>
  <c r="L1793"/>
  <c r="L1640"/>
  <c r="L1443"/>
  <c r="L6858"/>
  <c r="L3827"/>
  <c r="L1631"/>
  <c r="L4469"/>
  <c r="L3863"/>
  <c r="L1964"/>
  <c r="L1341"/>
  <c r="L7038"/>
  <c r="L4631"/>
  <c r="L2510"/>
  <c r="L3721"/>
  <c r="L1051"/>
  <c r="L6272"/>
  <c r="L4388"/>
  <c r="L4372"/>
  <c r="L4356"/>
  <c r="L4340"/>
  <c r="L4324"/>
  <c r="L4308"/>
  <c r="L4292"/>
  <c r="L4276"/>
  <c r="L4260"/>
  <c r="L4244"/>
  <c r="L4228"/>
  <c r="L2572"/>
  <c r="L2133"/>
  <c r="L2252"/>
  <c r="L2233"/>
  <c r="L2217"/>
  <c r="L6854"/>
  <c r="L5513"/>
  <c r="L5073"/>
  <c r="L4781"/>
  <c r="L4655"/>
  <c r="L3377"/>
  <c r="L3249"/>
  <c r="L3185"/>
  <c r="L3121"/>
  <c r="L2932"/>
  <c r="L2612"/>
  <c r="L3437"/>
  <c r="L3099"/>
  <c r="L2766"/>
  <c r="L2446"/>
  <c r="L3259"/>
  <c r="L2395"/>
  <c r="L2363"/>
  <c r="L7429"/>
  <c r="L7088"/>
  <c r="L6840"/>
  <c r="L6422"/>
  <c r="L7420"/>
  <c r="L7344"/>
  <c r="L6879"/>
  <c r="L6778"/>
  <c r="L5095"/>
  <c r="L5007"/>
  <c r="L3647"/>
  <c r="L5559"/>
  <c r="L2732"/>
  <c r="L2604"/>
  <c r="L2566"/>
  <c r="L5855"/>
  <c r="L2608"/>
  <c r="L2415"/>
  <c r="L3783"/>
  <c r="L2780"/>
  <c r="L6906"/>
  <c r="L6758"/>
  <c r="L7192"/>
  <c r="L6883"/>
  <c r="L6804"/>
  <c r="L6380"/>
  <c r="L6920"/>
  <c r="L6894"/>
  <c r="L5197"/>
  <c r="L4497"/>
  <c r="L4309"/>
  <c r="L3649"/>
  <c r="L1989"/>
  <c r="L6564"/>
  <c r="L2092"/>
  <c r="L4757"/>
  <c r="L4381"/>
  <c r="L3519"/>
  <c r="L2779"/>
  <c r="L5495"/>
  <c r="L7112"/>
  <c r="L4741"/>
  <c r="L4221"/>
  <c r="L3977"/>
  <c r="L3543"/>
  <c r="L2737"/>
  <c r="L2588"/>
  <c r="L2458"/>
  <c r="L2258"/>
  <c r="L1780"/>
  <c r="L1692"/>
  <c r="L1661"/>
  <c r="L1742"/>
  <c r="L1579"/>
  <c r="L1759"/>
  <c r="L4425"/>
  <c r="L1979"/>
  <c r="L1942"/>
  <c r="L1560"/>
  <c r="L1495"/>
  <c r="L6718"/>
  <c r="L1388"/>
  <c r="L2032"/>
  <c r="L2095"/>
  <c r="L4727"/>
  <c r="L3199"/>
  <c r="L1954"/>
  <c r="L4357"/>
  <c r="L3699"/>
  <c r="L6387"/>
  <c r="L3697"/>
  <c r="L1153"/>
  <c r="L1071"/>
  <c r="L1811"/>
  <c r="L1125"/>
  <c r="L2051"/>
  <c r="L1634"/>
  <c r="L2064"/>
  <c r="L6284"/>
  <c r="L3213"/>
  <c r="L6147"/>
  <c r="L4521"/>
  <c r="L2755"/>
  <c r="L6407"/>
  <c r="L5373"/>
  <c r="L4169"/>
  <c r="L3583"/>
  <c r="L5437"/>
  <c r="L1756"/>
  <c r="L1321"/>
  <c r="L1220"/>
  <c r="L1409"/>
  <c r="L4241"/>
  <c r="L3207"/>
  <c r="L5293"/>
  <c r="L2651"/>
  <c r="L2187"/>
  <c r="L3591"/>
  <c r="L1432"/>
  <c r="L1957"/>
  <c r="L2645"/>
  <c r="L6496"/>
  <c r="L4751"/>
  <c r="L2129"/>
  <c r="L7104"/>
  <c r="L6231"/>
  <c r="L6199"/>
  <c r="L6135"/>
  <c r="L5381"/>
  <c r="L5253"/>
  <c r="L4437"/>
  <c r="L4369"/>
  <c r="L3795"/>
  <c r="L3745"/>
  <c r="L3557"/>
  <c r="L3667"/>
  <c r="L2929"/>
  <c r="L7516"/>
  <c r="L6458"/>
  <c r="L4939"/>
  <c r="L4597"/>
  <c r="L4463"/>
  <c r="L3951"/>
  <c r="L3631"/>
  <c r="L3385"/>
  <c r="L3285"/>
  <c r="L3063"/>
  <c r="L2602"/>
  <c r="L1966"/>
  <c r="L1536"/>
  <c r="L1216"/>
  <c r="L2496"/>
  <c r="L7217"/>
  <c r="L6838"/>
  <c r="L6752"/>
  <c r="L7132"/>
  <c r="L6852"/>
  <c r="L3565"/>
  <c r="L5745"/>
  <c r="L6942"/>
  <c r="L3603"/>
  <c r="L6870"/>
  <c r="L4097"/>
  <c r="L6977"/>
  <c r="L5357"/>
  <c r="L1533"/>
  <c r="L1310"/>
  <c r="L1394"/>
  <c r="L7262"/>
  <c r="L7246"/>
  <c r="L7230"/>
  <c r="L7214"/>
  <c r="L7198"/>
  <c r="L7182"/>
  <c r="L7166"/>
  <c r="L7150"/>
  <c r="L7134"/>
  <c r="L7118"/>
  <c r="L7102"/>
  <c r="L7086"/>
  <c r="L7070"/>
  <c r="L6305"/>
  <c r="L7396"/>
  <c r="L7376"/>
  <c r="L7249"/>
  <c r="L4695"/>
  <c r="L3345"/>
  <c r="L6447"/>
  <c r="L2681"/>
  <c r="L2196"/>
  <c r="L2689"/>
  <c r="L2571"/>
  <c r="L2931"/>
  <c r="L4923"/>
  <c r="L4897"/>
  <c r="L4625"/>
  <c r="L4525"/>
  <c r="L4465"/>
  <c r="L4045"/>
  <c r="L3971"/>
  <c r="L3911"/>
  <c r="L3763"/>
  <c r="L3481"/>
  <c r="L3287"/>
  <c r="L2949"/>
  <c r="L2849"/>
  <c r="L2523"/>
  <c r="L2482"/>
  <c r="L2386"/>
  <c r="L2290"/>
  <c r="L1958"/>
  <c r="L1948"/>
  <c r="L2965"/>
  <c r="L1809"/>
  <c r="L1728"/>
  <c r="L1476"/>
  <c r="L1439"/>
  <c r="L1389"/>
  <c r="L1281"/>
  <c r="L1232"/>
  <c r="L1222"/>
  <c r="L2072"/>
  <c r="L2049"/>
  <c r="L6999"/>
  <c r="L1736"/>
  <c r="L1794"/>
  <c r="L6368"/>
  <c r="L6336"/>
  <c r="L6177"/>
  <c r="L6113"/>
  <c r="L2532"/>
  <c r="L7185"/>
  <c r="L7081"/>
  <c r="L6872"/>
  <c r="L4921"/>
  <c r="L4857"/>
  <c r="L4805"/>
  <c r="L7497"/>
  <c r="L6728"/>
  <c r="L6471"/>
  <c r="L6428"/>
  <c r="L6310"/>
  <c r="L4997"/>
  <c r="L7193"/>
  <c r="L6816"/>
  <c r="L5557"/>
  <c r="L5505"/>
  <c r="L4709"/>
  <c r="L4691"/>
  <c r="L4237"/>
  <c r="L2702"/>
  <c r="L4689"/>
  <c r="L4317"/>
  <c r="L4061"/>
  <c r="L3435"/>
  <c r="L2805"/>
  <c r="L4293"/>
  <c r="L3929"/>
  <c r="L3903"/>
  <c r="L6469"/>
  <c r="L4345"/>
  <c r="L3875"/>
  <c r="L3619"/>
  <c r="L2821"/>
  <c r="L5863"/>
  <c r="L5551"/>
  <c r="L4885"/>
  <c r="L3935"/>
  <c r="L3801"/>
  <c r="L3767"/>
  <c r="L3679"/>
  <c r="L2838"/>
  <c r="L2961"/>
  <c r="L2854"/>
  <c r="L4967"/>
  <c r="L4265"/>
  <c r="L3239"/>
  <c r="L3127"/>
  <c r="L2714"/>
  <c r="L3305"/>
  <c r="L2939"/>
  <c r="L4537"/>
  <c r="L3889"/>
  <c r="L3097"/>
  <c r="L3039"/>
  <c r="L2822"/>
  <c r="L2739"/>
  <c r="L2306"/>
  <c r="L1923"/>
  <c r="L2018"/>
  <c r="L1937"/>
  <c r="L1924"/>
  <c r="L1837"/>
  <c r="L2106"/>
  <c r="L2086"/>
  <c r="L2031"/>
  <c r="L1967"/>
  <c r="L4729"/>
  <c r="L4601"/>
  <c r="L4493"/>
  <c r="L4321"/>
  <c r="L3159"/>
  <c r="L2758"/>
  <c r="L7493"/>
  <c r="L6459"/>
  <c r="L5839"/>
  <c r="L6543"/>
  <c r="L6850"/>
  <c r="L6139"/>
  <c r="L6911"/>
  <c r="L5151"/>
  <c r="L4693"/>
  <c r="L4657"/>
  <c r="L4277"/>
  <c r="L3967"/>
  <c r="L3585"/>
  <c r="L3295"/>
  <c r="L3189"/>
  <c r="L3029"/>
  <c r="L2908"/>
  <c r="L2791"/>
  <c r="L2609"/>
  <c r="L2311"/>
  <c r="L7489"/>
  <c r="L6940"/>
  <c r="L6614"/>
  <c r="L6585"/>
  <c r="L5261"/>
  <c r="L6952"/>
  <c r="L5974"/>
  <c r="L5527"/>
  <c r="L2125"/>
  <c r="L7485"/>
  <c r="L5639"/>
  <c r="L1649"/>
  <c r="L1406"/>
  <c r="L1486"/>
  <c r="L1478"/>
  <c r="L1451"/>
  <c r="L1438"/>
  <c r="L1502"/>
  <c r="L1483"/>
  <c r="L1441"/>
  <c r="L1466"/>
  <c r="L1228"/>
  <c r="L1690"/>
  <c r="L1448"/>
  <c r="L1551"/>
  <c r="L1408"/>
  <c r="L1335"/>
  <c r="L1320"/>
  <c r="L1287"/>
  <c r="L1253"/>
  <c r="L1229"/>
  <c r="L1544"/>
  <c r="L1308"/>
  <c r="L1775"/>
  <c r="L1711"/>
  <c r="L1283"/>
  <c r="L1981"/>
  <c r="L1962"/>
  <c r="L1563"/>
  <c r="L1352"/>
  <c r="L1760"/>
  <c r="L1555"/>
  <c r="L1269"/>
  <c r="L1391"/>
  <c r="L2055"/>
  <c r="L1369"/>
  <c r="L1396"/>
  <c r="L6704"/>
  <c r="L6595"/>
  <c r="L6464"/>
  <c r="L6410"/>
  <c r="L6346"/>
  <c r="L6712"/>
  <c r="L6669"/>
  <c r="L6627"/>
  <c r="L6541"/>
  <c r="L2488"/>
  <c r="L2456"/>
  <c r="L2360"/>
  <c r="L2328"/>
  <c r="L2280"/>
  <c r="L2225"/>
  <c r="L2151"/>
  <c r="L4795"/>
  <c r="L5877"/>
  <c r="L5813"/>
  <c r="L4671"/>
  <c r="L4823"/>
  <c r="L7389"/>
  <c r="L5873"/>
  <c r="L4981"/>
  <c r="L4807"/>
  <c r="L4765"/>
  <c r="L4705"/>
  <c r="L4385"/>
  <c r="L3547"/>
  <c r="L2887"/>
  <c r="L2839"/>
  <c r="L2830"/>
  <c r="L2695"/>
  <c r="L2583"/>
  <c r="L5649"/>
  <c r="L5045"/>
  <c r="L3533"/>
  <c r="L2783"/>
  <c r="L2546"/>
  <c r="L2267"/>
  <c r="L3339"/>
  <c r="L4417"/>
  <c r="L2214"/>
  <c r="L6958"/>
  <c r="L6666"/>
  <c r="L4581"/>
  <c r="L3905"/>
  <c r="L2666"/>
  <c r="L2555"/>
  <c r="L7048"/>
  <c r="L5942"/>
  <c r="L3983"/>
  <c r="L7200"/>
  <c r="L7032"/>
  <c r="L5775"/>
  <c r="L3703"/>
  <c r="L3445"/>
  <c r="L5333"/>
  <c r="L4511"/>
  <c r="L3247"/>
  <c r="L3161"/>
  <c r="L7264"/>
  <c r="L5269"/>
  <c r="L4613"/>
  <c r="L2842"/>
  <c r="L2763"/>
  <c r="L2699"/>
  <c r="L2518"/>
  <c r="L2479"/>
  <c r="L2383"/>
  <c r="L2287"/>
  <c r="L6455"/>
  <c r="L6439"/>
  <c r="L6384"/>
  <c r="L5910"/>
  <c r="L5429"/>
  <c r="L4519"/>
  <c r="L3897"/>
  <c r="L3815"/>
  <c r="L3737"/>
  <c r="L3727"/>
  <c r="L3255"/>
  <c r="L3221"/>
  <c r="L2935"/>
  <c r="L6784"/>
  <c r="L6596"/>
  <c r="L5575"/>
  <c r="L4841"/>
  <c r="L4545"/>
  <c r="L4401"/>
  <c r="L3817"/>
  <c r="L3129"/>
  <c r="L3111"/>
  <c r="L2891"/>
  <c r="L7300"/>
  <c r="L5479"/>
  <c r="L4669"/>
  <c r="L4609"/>
  <c r="L4455"/>
  <c r="L3615"/>
  <c r="L3511"/>
  <c r="L2934"/>
  <c r="L2871"/>
  <c r="L2790"/>
  <c r="L6559"/>
  <c r="L2593"/>
  <c r="L3407"/>
  <c r="L2375"/>
  <c r="L7245"/>
  <c r="L6341"/>
  <c r="L6936"/>
  <c r="L2105"/>
  <c r="L2096"/>
  <c r="L2063"/>
  <c r="L1965"/>
  <c r="L1852"/>
  <c r="L2082"/>
  <c r="L1971"/>
  <c r="L1866"/>
  <c r="L5071"/>
  <c r="L4053"/>
  <c r="L3439"/>
  <c r="L3335"/>
  <c r="L3047"/>
  <c r="L7484"/>
  <c r="L6502"/>
  <c r="L5807"/>
  <c r="L5711"/>
  <c r="L5229"/>
  <c r="L7308"/>
  <c r="L6822"/>
  <c r="L5405"/>
  <c r="L5167"/>
  <c r="L7025"/>
  <c r="L6820"/>
  <c r="L4393"/>
  <c r="L3587"/>
  <c r="L3333"/>
  <c r="L3157"/>
  <c r="L2913"/>
  <c r="L2876"/>
  <c r="L2611"/>
  <c r="L2439"/>
  <c r="L2330"/>
  <c r="L2192"/>
  <c r="L7309"/>
  <c r="L7261"/>
  <c r="L6830"/>
  <c r="L6542"/>
  <c r="L6018"/>
  <c r="L6283"/>
  <c r="L5607"/>
  <c r="L7492"/>
  <c r="L6895"/>
  <c r="L1748"/>
  <c r="L1383"/>
  <c r="L1877"/>
  <c r="L1315"/>
  <c r="L1503"/>
  <c r="L1492"/>
  <c r="L1465"/>
  <c r="L1450"/>
  <c r="L1442"/>
  <c r="L1426"/>
  <c r="L1818"/>
  <c r="L1657"/>
  <c r="L1527"/>
  <c r="L1279"/>
  <c r="L1636"/>
  <c r="L1806"/>
  <c r="L1539"/>
  <c r="L1505"/>
  <c r="L1455"/>
  <c r="L1669"/>
  <c r="L1515"/>
  <c r="L1348"/>
  <c r="L1831"/>
  <c r="L1817"/>
  <c r="L1374"/>
  <c r="L1788"/>
  <c r="L1739"/>
  <c r="L1695"/>
  <c r="L1627"/>
  <c r="L1578"/>
  <c r="L1355"/>
  <c r="L1802"/>
  <c r="L1694"/>
  <c r="L1726"/>
  <c r="L1542"/>
  <c r="L1800"/>
  <c r="L1798"/>
  <c r="L1750"/>
  <c r="L1429"/>
  <c r="L1865"/>
  <c r="L1792"/>
  <c r="L1749"/>
  <c r="L1727"/>
  <c r="L1703"/>
  <c r="L1693"/>
  <c r="L1679"/>
  <c r="L1621"/>
  <c r="L1580"/>
  <c r="L1576"/>
  <c r="L1482"/>
  <c r="L1791"/>
  <c r="L1738"/>
  <c r="L1568"/>
  <c r="L1553"/>
  <c r="L1820"/>
  <c r="L1763"/>
  <c r="L1567"/>
  <c r="L1797"/>
  <c r="L1525"/>
  <c r="L1766"/>
  <c r="L1535"/>
  <c r="L1485"/>
  <c r="L1437"/>
  <c r="L1776"/>
  <c r="L1724"/>
  <c r="L1513"/>
  <c r="L1493"/>
  <c r="L1458"/>
  <c r="L1828"/>
  <c r="L1725"/>
  <c r="L1691"/>
  <c r="L1659"/>
  <c r="L1588"/>
  <c r="L1774"/>
  <c r="L1541"/>
  <c r="L1778"/>
  <c r="L1581"/>
  <c r="L1786"/>
  <c r="L1608"/>
  <c r="L1510"/>
  <c r="L1801"/>
  <c r="L1790"/>
  <c r="L1737"/>
  <c r="L1676"/>
  <c r="L1660"/>
  <c r="L1646"/>
  <c r="L1613"/>
  <c r="L1574"/>
  <c r="L1367"/>
  <c r="L1677"/>
  <c r="L1638"/>
  <c r="L1575"/>
  <c r="L1562"/>
  <c r="L1680"/>
  <c r="L1642"/>
  <c r="L1761"/>
  <c r="L1643"/>
  <c r="L1577"/>
  <c r="L1526"/>
  <c r="L1765"/>
  <c r="L1757"/>
  <c r="L1529"/>
  <c r="L1645"/>
  <c r="L1546"/>
  <c r="L1530"/>
  <c r="L1879"/>
  <c r="L1878"/>
  <c r="L1842"/>
  <c r="L6400"/>
  <c r="L6635"/>
  <c r="L6699"/>
  <c r="L7417"/>
  <c r="L7312"/>
  <c r="L3937"/>
  <c r="L3525"/>
  <c r="L4933"/>
  <c r="L4639"/>
  <c r="L3873"/>
  <c r="L3617"/>
  <c r="L3383"/>
  <c r="L2922"/>
  <c r="L6211"/>
  <c r="L4983"/>
  <c r="L3729"/>
  <c r="L3119"/>
  <c r="L3753"/>
  <c r="L3399"/>
  <c r="L2993"/>
  <c r="L2796"/>
  <c r="L3841"/>
  <c r="L6922"/>
  <c r="L7454"/>
  <c r="L7238"/>
  <c r="L6825"/>
  <c r="L6777"/>
  <c r="L7443"/>
  <c r="L7379"/>
  <c r="L7315"/>
  <c r="L6715"/>
  <c r="L6672"/>
  <c r="L6552"/>
  <c r="L6442"/>
  <c r="L6378"/>
  <c r="L6314"/>
  <c r="L6517"/>
  <c r="L4212"/>
  <c r="L4196"/>
  <c r="L4180"/>
  <c r="L4164"/>
  <c r="L4148"/>
  <c r="L4132"/>
  <c r="L4116"/>
  <c r="L4100"/>
  <c r="L4084"/>
  <c r="L4068"/>
  <c r="L4052"/>
  <c r="L2452"/>
  <c r="L2260"/>
  <c r="L7460"/>
  <c r="L7097"/>
  <c r="L6844"/>
  <c r="L6788"/>
  <c r="L6734"/>
  <c r="L6698"/>
  <c r="L6638"/>
  <c r="L6580"/>
  <c r="L6427"/>
  <c r="L2847"/>
  <c r="L3237"/>
  <c r="L2817"/>
  <c r="L2635"/>
  <c r="L2636"/>
  <c r="L2423"/>
  <c r="L2859"/>
  <c r="L2800"/>
  <c r="L2657"/>
  <c r="L6925"/>
  <c r="L6866"/>
  <c r="L3991"/>
  <c r="L2773"/>
  <c r="L2370"/>
  <c r="L2081"/>
  <c r="L2019"/>
  <c r="L2550"/>
  <c r="L7332"/>
  <c r="L7021"/>
  <c r="L6374"/>
  <c r="L6115"/>
  <c r="L5823"/>
  <c r="L4929"/>
  <c r="L4429"/>
  <c r="L2987"/>
  <c r="L7000"/>
  <c r="L4793"/>
  <c r="L3231"/>
  <c r="L2995"/>
  <c r="L4585"/>
  <c r="L4197"/>
  <c r="L3811"/>
  <c r="L3381"/>
  <c r="L2806"/>
  <c r="L3633"/>
  <c r="L7149"/>
  <c r="L2563"/>
  <c r="L7016"/>
  <c r="L6945"/>
  <c r="L7253"/>
  <c r="L7255"/>
  <c r="L6721"/>
  <c r="L6693"/>
  <c r="L6389"/>
  <c r="L6357"/>
  <c r="L6325"/>
  <c r="L6409"/>
  <c r="L6313"/>
  <c r="L6581"/>
  <c r="L6489"/>
  <c r="L6478"/>
  <c r="L6457"/>
  <c r="L6446"/>
  <c r="L6425"/>
  <c r="L6414"/>
  <c r="L6393"/>
  <c r="L6361"/>
  <c r="L6350"/>
  <c r="L6329"/>
  <c r="L6318"/>
  <c r="L6308"/>
  <c r="L6297"/>
  <c r="L6286"/>
  <c r="L6265"/>
  <c r="L6233"/>
  <c r="L6222"/>
  <c r="L6201"/>
  <c r="L6190"/>
  <c r="L6169"/>
  <c r="L6158"/>
  <c r="L6137"/>
  <c r="L6126"/>
  <c r="L6105"/>
  <c r="L6094"/>
  <c r="L6073"/>
  <c r="L5452"/>
  <c r="L5436"/>
  <c r="L5420"/>
  <c r="L5404"/>
  <c r="L5388"/>
  <c r="L5372"/>
  <c r="L5356"/>
  <c r="L5340"/>
  <c r="L5324"/>
  <c r="L5308"/>
  <c r="L5292"/>
  <c r="L5276"/>
  <c r="L5260"/>
  <c r="L5244"/>
  <c r="L5228"/>
  <c r="L5212"/>
  <c r="L5196"/>
  <c r="L5180"/>
  <c r="L5160"/>
  <c r="L5144"/>
  <c r="L5128"/>
  <c r="L5112"/>
  <c r="L5096"/>
  <c r="L5080"/>
  <c r="L5064"/>
  <c r="L5048"/>
  <c r="L5032"/>
  <c r="L5016"/>
  <c r="L5000"/>
  <c r="L4984"/>
  <c r="L4968"/>
  <c r="L4952"/>
  <c r="L4936"/>
  <c r="L4920"/>
  <c r="L4904"/>
  <c r="L4888"/>
  <c r="L4872"/>
  <c r="L4856"/>
  <c r="L4840"/>
  <c r="L4824"/>
  <c r="L2472"/>
  <c r="L2376"/>
  <c r="L2344"/>
  <c r="L6426"/>
  <c r="L5982"/>
  <c r="L4945"/>
  <c r="L4927"/>
  <c r="L4895"/>
  <c r="L4863"/>
  <c r="L4831"/>
  <c r="L3553"/>
  <c r="L3521"/>
  <c r="L3489"/>
  <c r="L3457"/>
  <c r="L3425"/>
  <c r="L3393"/>
  <c r="L3361"/>
  <c r="L3329"/>
  <c r="L2889"/>
  <c r="L2825"/>
  <c r="L2761"/>
  <c r="L2697"/>
  <c r="L2633"/>
  <c r="L6362"/>
  <c r="L6187"/>
  <c r="L6091"/>
  <c r="L6046"/>
  <c r="L5721"/>
  <c r="L5657"/>
  <c r="L5025"/>
  <c r="L4445"/>
  <c r="L3883"/>
  <c r="L3755"/>
  <c r="L3563"/>
  <c r="L3307"/>
  <c r="L2677"/>
  <c r="L3147"/>
  <c r="L2863"/>
  <c r="L4205"/>
  <c r="L2793"/>
  <c r="L2419"/>
  <c r="L4413"/>
  <c r="L2771"/>
  <c r="L3083"/>
  <c r="L6951"/>
  <c r="L2097"/>
  <c r="L2540"/>
  <c r="L2460"/>
  <c r="L2396"/>
  <c r="L2348"/>
  <c r="L2332"/>
  <c r="L2268"/>
  <c r="L7401"/>
  <c r="L7148"/>
  <c r="L7046"/>
  <c r="L6316"/>
  <c r="L6930"/>
  <c r="L6401"/>
  <c r="L7328"/>
  <c r="L5966"/>
  <c r="L5141"/>
  <c r="L4719"/>
  <c r="L2724"/>
  <c r="L7453"/>
  <c r="L5918"/>
  <c r="L4783"/>
  <c r="L4723"/>
  <c r="L3325"/>
  <c r="L3069"/>
  <c r="L2172"/>
  <c r="L7173"/>
  <c r="L7141"/>
  <c r="L7010"/>
  <c r="L6989"/>
  <c r="L7152"/>
  <c r="L6988"/>
  <c r="L6364"/>
  <c r="L6239"/>
  <c r="L5671"/>
  <c r="L4975"/>
  <c r="L4791"/>
  <c r="L4637"/>
  <c r="L4553"/>
  <c r="L4449"/>
  <c r="L4181"/>
  <c r="L4041"/>
  <c r="L7428"/>
  <c r="L7041"/>
  <c r="L6760"/>
  <c r="L5922"/>
  <c r="L4931"/>
  <c r="L4869"/>
  <c r="L3449"/>
  <c r="L3125"/>
  <c r="L2752"/>
  <c r="L2726"/>
  <c r="L2662"/>
  <c r="L2547"/>
  <c r="L2327"/>
  <c r="L6423"/>
  <c r="L5831"/>
  <c r="L5599"/>
  <c r="L4999"/>
  <c r="L4733"/>
  <c r="L4667"/>
  <c r="L4583"/>
  <c r="L4485"/>
  <c r="L3879"/>
  <c r="L3623"/>
  <c r="L3447"/>
  <c r="L2997"/>
  <c r="L2979"/>
  <c r="L6993"/>
  <c r="L5103"/>
  <c r="L3961"/>
  <c r="L3033"/>
  <c r="L2977"/>
  <c r="L6465"/>
  <c r="L4605"/>
  <c r="L4173"/>
  <c r="L3871"/>
  <c r="L3775"/>
  <c r="L3561"/>
  <c r="L3461"/>
  <c r="L3279"/>
  <c r="L3093"/>
  <c r="L2794"/>
  <c r="L3141"/>
  <c r="L2811"/>
  <c r="L2774"/>
  <c r="L2710"/>
  <c r="L2582"/>
  <c r="L2495"/>
  <c r="L2367"/>
  <c r="L3049"/>
  <c r="L2434"/>
  <c r="L7054"/>
  <c r="L7101"/>
  <c r="L6961"/>
  <c r="L6550"/>
  <c r="L4835"/>
  <c r="L6968"/>
  <c r="L6235"/>
  <c r="L2101"/>
  <c r="L1976"/>
  <c r="L1836"/>
  <c r="L2432"/>
  <c r="L2400"/>
  <c r="L2272"/>
  <c r="L2179"/>
  <c r="L7500"/>
  <c r="L7433"/>
  <c r="L5653"/>
  <c r="L5401"/>
  <c r="L5765"/>
  <c r="L5841"/>
  <c r="L4129"/>
  <c r="L4753"/>
  <c r="L6278"/>
  <c r="L5521"/>
  <c r="L4775"/>
  <c r="L4701"/>
  <c r="L4361"/>
  <c r="L4201"/>
  <c r="L4105"/>
  <c r="L3371"/>
  <c r="L3115"/>
  <c r="L2890"/>
  <c r="L2741"/>
  <c r="L2634"/>
  <c r="L2502"/>
  <c r="L2467"/>
  <c r="L2438"/>
  <c r="L2403"/>
  <c r="L2374"/>
  <c r="L2356"/>
  <c r="L2339"/>
  <c r="L2310"/>
  <c r="L2275"/>
  <c r="L5777"/>
  <c r="L5029"/>
  <c r="L4815"/>
  <c r="L4133"/>
  <c r="L3021"/>
  <c r="L2915"/>
  <c r="L2491"/>
  <c r="L2462"/>
  <c r="L2430"/>
  <c r="L2334"/>
  <c r="L5617"/>
  <c r="L4773"/>
  <c r="L4743"/>
  <c r="L4333"/>
  <c r="L3531"/>
  <c r="L4661"/>
  <c r="L2835"/>
  <c r="L2707"/>
  <c r="L4033"/>
  <c r="L2951"/>
  <c r="L7317"/>
  <c r="L7216"/>
  <c r="L6974"/>
  <c r="L6786"/>
  <c r="L6268"/>
  <c r="L5679"/>
  <c r="L4821"/>
  <c r="L4573"/>
  <c r="L4453"/>
  <c r="L4269"/>
  <c r="L4225"/>
  <c r="L4149"/>
  <c r="L4085"/>
  <c r="L7504"/>
  <c r="L7047"/>
  <c r="L6979"/>
  <c r="L6916"/>
  <c r="L6842"/>
  <c r="L6766"/>
  <c r="L6491"/>
  <c r="L6399"/>
  <c r="L6002"/>
  <c r="L5906"/>
  <c r="L4951"/>
  <c r="L4865"/>
  <c r="L3269"/>
  <c r="L2828"/>
  <c r="L2764"/>
  <c r="L2730"/>
  <c r="L2688"/>
  <c r="L2624"/>
  <c r="L2598"/>
  <c r="L3103"/>
  <c r="L3023"/>
  <c r="L2880"/>
  <c r="L2558"/>
  <c r="L2442"/>
  <c r="L2378"/>
  <c r="L2314"/>
  <c r="L4591"/>
  <c r="L3369"/>
  <c r="L3065"/>
  <c r="L2865"/>
  <c r="L2831"/>
  <c r="L2709"/>
  <c r="L2675"/>
  <c r="L2623"/>
  <c r="L2466"/>
  <c r="L2338"/>
  <c r="L3351"/>
  <c r="L7385"/>
  <c r="L7096"/>
  <c r="L7057"/>
  <c r="L7011"/>
  <c r="L7006"/>
  <c r="L6750"/>
  <c r="L6075"/>
  <c r="L5535"/>
  <c r="L7337"/>
  <c r="L7133"/>
  <c r="L6756"/>
  <c r="L6419"/>
  <c r="L5958"/>
  <c r="L5815"/>
  <c r="L5663"/>
  <c r="L5615"/>
  <c r="L7292"/>
  <c r="L6646"/>
  <c r="L5687"/>
  <c r="L4837"/>
  <c r="L4801"/>
  <c r="L4717"/>
  <c r="L4559"/>
  <c r="L4101"/>
  <c r="L4037"/>
  <c r="L3849"/>
  <c r="L3839"/>
  <c r="L3761"/>
  <c r="L3349"/>
  <c r="L3079"/>
  <c r="L2919"/>
  <c r="L2885"/>
  <c r="L2875"/>
  <c r="L2812"/>
  <c r="L2785"/>
  <c r="L2721"/>
  <c r="L2650"/>
  <c r="L4121"/>
  <c r="L7360"/>
  <c r="L7336"/>
  <c r="L7005"/>
  <c r="L6475"/>
  <c r="L5421"/>
  <c r="L5341"/>
  <c r="L7448"/>
  <c r="L7280"/>
  <c r="L7064"/>
  <c r="L7058"/>
  <c r="L6890"/>
  <c r="L6578"/>
  <c r="L6390"/>
  <c r="L6332"/>
  <c r="L7365"/>
  <c r="L7320"/>
  <c r="L7237"/>
  <c r="L7026"/>
  <c r="L6796"/>
  <c r="L6748"/>
  <c r="L6299"/>
  <c r="L5743"/>
  <c r="L5277"/>
  <c r="L2038"/>
  <c r="L1977"/>
  <c r="L1959"/>
  <c r="L1949"/>
  <c r="L1835"/>
  <c r="L1905"/>
  <c r="L2274"/>
  <c r="L4747"/>
  <c r="L6196"/>
  <c r="L6132"/>
  <c r="L6068"/>
  <c r="L2516"/>
  <c r="L2206"/>
  <c r="L5717"/>
  <c r="L5685"/>
  <c r="L5621"/>
  <c r="L5537"/>
  <c r="L5337"/>
  <c r="L5241"/>
  <c r="L5177"/>
  <c r="L5121"/>
  <c r="L4993"/>
  <c r="L4077"/>
  <c r="L3403"/>
  <c r="L2607"/>
  <c r="L2404"/>
  <c r="L2276"/>
  <c r="L2483"/>
  <c r="L2291"/>
  <c r="L2610"/>
  <c r="L2167"/>
  <c r="L5591"/>
  <c r="L5079"/>
  <c r="L4867"/>
  <c r="L3809"/>
  <c r="L3747"/>
  <c r="L3665"/>
  <c r="L3327"/>
  <c r="L3095"/>
  <c r="L2918"/>
  <c r="L4909"/>
  <c r="L2870"/>
  <c r="L5751"/>
  <c r="L4093"/>
  <c r="L7279"/>
  <c r="L7247"/>
  <c r="L7183"/>
  <c r="L7119"/>
  <c r="L5880"/>
  <c r="L5864"/>
  <c r="L5848"/>
  <c r="L5832"/>
  <c r="L5816"/>
  <c r="L5800"/>
  <c r="L5784"/>
  <c r="L5768"/>
  <c r="L5752"/>
  <c r="L5736"/>
  <c r="L5720"/>
  <c r="L5704"/>
  <c r="L5688"/>
  <c r="L5672"/>
  <c r="L5656"/>
  <c r="L5640"/>
  <c r="L5624"/>
  <c r="L5608"/>
  <c r="L5592"/>
  <c r="L5576"/>
  <c r="L5560"/>
  <c r="L5544"/>
  <c r="L5528"/>
  <c r="L5512"/>
  <c r="L5496"/>
  <c r="L5480"/>
  <c r="L5464"/>
  <c r="L6242"/>
  <c r="L6114"/>
  <c r="L6001"/>
  <c r="L5937"/>
  <c r="L5448"/>
  <c r="L5432"/>
  <c r="L5416"/>
  <c r="L5400"/>
  <c r="L5384"/>
  <c r="L5368"/>
  <c r="L5352"/>
  <c r="L5336"/>
  <c r="L5320"/>
  <c r="L5304"/>
  <c r="L5288"/>
  <c r="L5272"/>
  <c r="L5256"/>
  <c r="L5240"/>
  <c r="L5224"/>
  <c r="L5208"/>
  <c r="L5192"/>
  <c r="L5176"/>
  <c r="L6577"/>
  <c r="L6130"/>
  <c r="L6057"/>
  <c r="L5993"/>
  <c r="L5929"/>
  <c r="L5844"/>
  <c r="L5716"/>
  <c r="L5588"/>
  <c r="L4804"/>
  <c r="L4772"/>
  <c r="L4740"/>
  <c r="L4708"/>
  <c r="L4676"/>
  <c r="L4644"/>
  <c r="L4624"/>
  <c r="L4608"/>
  <c r="L4592"/>
  <c r="L4576"/>
  <c r="L4560"/>
  <c r="L4544"/>
  <c r="L4528"/>
  <c r="L4512"/>
  <c r="L4496"/>
  <c r="L4480"/>
  <c r="L4464"/>
  <c r="L2556"/>
  <c r="L3464"/>
  <c r="L3336"/>
  <c r="L3208"/>
  <c r="L3080"/>
  <c r="L2948"/>
  <c r="L6575"/>
  <c r="L7051"/>
  <c r="L3723"/>
  <c r="L3659"/>
  <c r="L2698"/>
  <c r="L7473"/>
  <c r="L7372"/>
  <c r="L7059"/>
  <c r="L6327"/>
  <c r="L6167"/>
  <c r="L6103"/>
  <c r="L6071"/>
  <c r="L5719"/>
  <c r="L5445"/>
  <c r="L5317"/>
  <c r="L5189"/>
  <c r="L4785"/>
  <c r="L4721"/>
  <c r="L4645"/>
  <c r="L4617"/>
  <c r="L4577"/>
  <c r="L4543"/>
  <c r="L4513"/>
  <c r="L4509"/>
  <c r="L4009"/>
  <c r="L3939"/>
  <c r="L3833"/>
  <c r="L3683"/>
  <c r="L3577"/>
  <c r="L3365"/>
  <c r="L2156"/>
  <c r="L7128"/>
  <c r="L6868"/>
  <c r="L6586"/>
  <c r="L6415"/>
  <c r="L6321"/>
  <c r="L6266"/>
  <c r="L5471"/>
  <c r="L4905"/>
  <c r="L4687"/>
  <c r="L4409"/>
  <c r="L4249"/>
  <c r="L4185"/>
  <c r="L4089"/>
  <c r="L3943"/>
  <c r="L3793"/>
  <c r="L3743"/>
  <c r="L3687"/>
  <c r="L3493"/>
  <c r="L3413"/>
  <c r="L3321"/>
  <c r="L7043"/>
  <c r="L6956"/>
  <c r="L7052"/>
  <c r="L6802"/>
  <c r="L4557"/>
  <c r="L3209"/>
  <c r="L6171"/>
  <c r="L6485"/>
  <c r="L6228"/>
  <c r="L6164"/>
  <c r="L6100"/>
  <c r="L6874"/>
  <c r="L6252"/>
  <c r="L5930"/>
  <c r="L5781"/>
  <c r="L5749"/>
  <c r="L5589"/>
  <c r="L5525"/>
  <c r="L5433"/>
  <c r="L5369"/>
  <c r="L5305"/>
  <c r="L5209"/>
  <c r="L5946"/>
  <c r="L4919"/>
  <c r="L3275"/>
  <c r="L2927"/>
  <c r="L2671"/>
  <c r="L2468"/>
  <c r="L2340"/>
  <c r="L2665"/>
  <c r="L3963"/>
  <c r="L3229"/>
  <c r="L2781"/>
  <c r="L2656"/>
  <c r="L6330"/>
  <c r="L5119"/>
  <c r="L4893"/>
  <c r="L4477"/>
  <c r="L4145"/>
  <c r="L3921"/>
  <c r="L3779"/>
  <c r="L3713"/>
  <c r="L3113"/>
  <c r="L3011"/>
  <c r="L2807"/>
  <c r="L7069"/>
  <c r="L2879"/>
  <c r="L4813"/>
  <c r="L3711"/>
  <c r="L3109"/>
  <c r="L6421"/>
  <c r="L7111"/>
  <c r="L6561"/>
  <c r="L6382"/>
  <c r="L6254"/>
  <c r="L6685"/>
  <c r="L5462"/>
  <c r="L5451"/>
  <c r="L5446"/>
  <c r="L5435"/>
  <c r="L5430"/>
  <c r="L5419"/>
  <c r="L5414"/>
  <c r="L5403"/>
  <c r="L5398"/>
  <c r="L5387"/>
  <c r="L5382"/>
  <c r="L5371"/>
  <c r="L5366"/>
  <c r="L5355"/>
  <c r="L5350"/>
  <c r="L5339"/>
  <c r="L5334"/>
  <c r="L5323"/>
  <c r="L5318"/>
  <c r="L5307"/>
  <c r="L5302"/>
  <c r="L5291"/>
  <c r="L5286"/>
  <c r="L5275"/>
  <c r="L5270"/>
  <c r="L5259"/>
  <c r="L5254"/>
  <c r="L5243"/>
  <c r="L5238"/>
  <c r="L5227"/>
  <c r="L5222"/>
  <c r="L5211"/>
  <c r="L5206"/>
  <c r="L5195"/>
  <c r="L5190"/>
  <c r="L5179"/>
  <c r="L5174"/>
  <c r="L4630"/>
  <c r="L4614"/>
  <c r="L4598"/>
  <c r="L4582"/>
  <c r="L4566"/>
  <c r="L4550"/>
  <c r="L4534"/>
  <c r="L4518"/>
  <c r="L4502"/>
  <c r="L4486"/>
  <c r="L4470"/>
  <c r="L4454"/>
  <c r="L3986"/>
  <c r="L3970"/>
  <c r="L3954"/>
  <c r="L3938"/>
  <c r="L3922"/>
  <c r="L3906"/>
  <c r="L3890"/>
  <c r="L3874"/>
  <c r="L3858"/>
  <c r="L3842"/>
  <c r="L3826"/>
  <c r="L3810"/>
  <c r="L3794"/>
  <c r="L3778"/>
  <c r="L3762"/>
  <c r="L3746"/>
  <c r="L3730"/>
  <c r="L3714"/>
  <c r="L3698"/>
  <c r="L3682"/>
  <c r="L3666"/>
  <c r="L3650"/>
  <c r="L3634"/>
  <c r="L3618"/>
  <c r="L3602"/>
  <c r="L3586"/>
  <c r="L3570"/>
  <c r="L3802"/>
  <c r="L3706"/>
  <c r="L3626"/>
  <c r="L3502"/>
  <c r="L3470"/>
  <c r="L3438"/>
  <c r="L3406"/>
  <c r="L3278"/>
  <c r="L3214"/>
  <c r="L3086"/>
  <c r="L2986"/>
  <c r="L2568"/>
  <c r="L2552"/>
  <c r="L2536"/>
  <c r="L2520"/>
  <c r="L2504"/>
  <c r="L3930"/>
  <c r="L3818"/>
  <c r="L3786"/>
  <c r="L3674"/>
  <c r="L3594"/>
  <c r="L3518"/>
  <c r="L3374"/>
  <c r="L3342"/>
  <c r="L3310"/>
  <c r="L3246"/>
  <c r="L3182"/>
  <c r="L3150"/>
  <c r="L3118"/>
  <c r="L3070"/>
  <c r="L3038"/>
  <c r="L3002"/>
  <c r="L7072"/>
  <c r="L7508"/>
  <c r="L7480"/>
  <c r="L7469"/>
  <c r="L7441"/>
  <c r="L7388"/>
  <c r="L7352"/>
  <c r="L7324"/>
  <c r="L7284"/>
  <c r="L7113"/>
  <c r="L7065"/>
  <c r="L7008"/>
  <c r="L6998"/>
  <c r="L6949"/>
  <c r="L6937"/>
  <c r="L7404"/>
  <c r="L7201"/>
  <c r="L6881"/>
  <c r="L6818"/>
  <c r="L6630"/>
  <c r="L6546"/>
  <c r="L6499"/>
  <c r="L6768"/>
  <c r="L6342"/>
  <c r="L6251"/>
  <c r="L5809"/>
  <c r="L5713"/>
  <c r="L5585"/>
  <c r="L5109"/>
  <c r="L4771"/>
  <c r="L4109"/>
  <c r="L3355"/>
  <c r="L2775"/>
  <c r="L2644"/>
  <c r="L2631"/>
  <c r="L2567"/>
  <c r="L2475"/>
  <c r="L2411"/>
  <c r="L2382"/>
  <c r="L2347"/>
  <c r="L2318"/>
  <c r="L2851"/>
  <c r="L2787"/>
  <c r="L2530"/>
  <c r="L2299"/>
  <c r="L7301"/>
  <c r="L2128"/>
  <c r="L2154"/>
  <c r="L7027"/>
  <c r="L6814"/>
  <c r="L6416"/>
  <c r="L6383"/>
  <c r="L6947"/>
  <c r="L7093"/>
  <c r="L2971"/>
  <c r="L3777"/>
  <c r="L3003"/>
  <c r="L4883"/>
  <c r="L2901"/>
  <c r="L2157"/>
  <c r="L2132"/>
  <c r="L7412"/>
  <c r="L7393"/>
  <c r="L7329"/>
  <c r="L7288"/>
  <c r="L7180"/>
  <c r="L7055"/>
  <c r="L7023"/>
  <c r="L6991"/>
  <c r="L6959"/>
  <c r="L7348"/>
  <c r="L7169"/>
  <c r="L7161"/>
  <c r="L7145"/>
  <c r="L7137"/>
  <c r="L7089"/>
  <c r="L6521"/>
  <c r="L6486"/>
  <c r="L6394"/>
  <c r="L6358"/>
  <c r="L6300"/>
  <c r="L4937"/>
  <c r="L4809"/>
  <c r="L6030"/>
  <c r="L5681"/>
  <c r="L3453"/>
  <c r="L3197"/>
  <c r="L2420"/>
  <c r="L3405"/>
  <c r="L3085"/>
  <c r="L4001"/>
  <c r="L3015"/>
  <c r="L2735"/>
  <c r="L3467"/>
  <c r="L2729"/>
  <c r="L2355"/>
  <c r="L4289"/>
  <c r="L4285"/>
  <c r="L2969"/>
  <c r="L6909"/>
  <c r="L6435"/>
  <c r="L2244"/>
  <c r="L6957"/>
  <c r="L6658"/>
  <c r="L6591"/>
  <c r="L4457"/>
  <c r="L3257"/>
  <c r="L2213"/>
  <c r="L3391"/>
  <c r="L7085"/>
  <c r="L2231"/>
  <c r="L2215"/>
  <c r="L7505"/>
  <c r="L7465"/>
  <c r="L7120"/>
  <c r="L6934"/>
  <c r="L7268"/>
  <c r="L7177"/>
  <c r="L7105"/>
  <c r="L7019"/>
  <c r="L6987"/>
  <c r="L6955"/>
  <c r="L7164"/>
  <c r="L7056"/>
  <c r="L6553"/>
  <c r="L6375"/>
  <c r="L6309"/>
  <c r="L6255"/>
  <c r="L6010"/>
  <c r="L5962"/>
  <c r="L5861"/>
  <c r="L5845"/>
  <c r="L5829"/>
  <c r="L5769"/>
  <c r="L5609"/>
  <c r="L5529"/>
  <c r="L5473"/>
  <c r="L5449"/>
  <c r="L5417"/>
  <c r="L5385"/>
  <c r="L5353"/>
  <c r="L5321"/>
  <c r="L5289"/>
  <c r="L5257"/>
  <c r="L5225"/>
  <c r="L5193"/>
  <c r="L5057"/>
  <c r="L4943"/>
  <c r="L4911"/>
  <c r="L4879"/>
  <c r="L4847"/>
  <c r="L4819"/>
  <c r="L3537"/>
  <c r="L3505"/>
  <c r="L3473"/>
  <c r="L3441"/>
  <c r="L3409"/>
  <c r="L3313"/>
  <c r="L3281"/>
  <c r="L3217"/>
  <c r="L3153"/>
  <c r="L3089"/>
  <c r="L3057"/>
  <c r="L3025"/>
  <c r="L2989"/>
  <c r="L2957"/>
  <c r="L2868"/>
  <c r="L2804"/>
  <c r="L2740"/>
  <c r="L2676"/>
  <c r="L2218"/>
  <c r="L6896"/>
  <c r="L6294"/>
  <c r="L6195"/>
  <c r="L6155"/>
  <c r="L6099"/>
  <c r="L6067"/>
  <c r="L5994"/>
  <c r="L5898"/>
  <c r="L5683"/>
  <c r="L5637"/>
  <c r="L5539"/>
  <c r="L5089"/>
  <c r="L5021"/>
  <c r="L2234"/>
  <c r="L7260"/>
  <c r="L7244"/>
  <c r="L6215"/>
  <c r="L6151"/>
  <c r="L6087"/>
  <c r="L5081"/>
  <c r="L4949"/>
  <c r="L4735"/>
  <c r="L4679"/>
  <c r="L4643"/>
  <c r="L4611"/>
  <c r="L4515"/>
  <c r="L4499"/>
  <c r="L2937"/>
  <c r="L2910"/>
  <c r="L2898"/>
  <c r="L2873"/>
  <c r="L2846"/>
  <c r="L2834"/>
  <c r="L2782"/>
  <c r="L2770"/>
  <c r="L2745"/>
  <c r="L2718"/>
  <c r="L2706"/>
  <c r="L2654"/>
  <c r="L2642"/>
  <c r="L2617"/>
  <c r="L2590"/>
  <c r="L6503"/>
  <c r="L5153"/>
  <c r="L4935"/>
  <c r="L4799"/>
  <c r="L3949"/>
  <c r="L3885"/>
  <c r="L3821"/>
  <c r="L2486"/>
  <c r="L2358"/>
  <c r="L2857"/>
  <c r="L2323"/>
  <c r="L2127"/>
  <c r="L7509"/>
  <c r="L7436"/>
  <c r="L7356"/>
  <c r="L7296"/>
  <c r="L7276"/>
  <c r="L7077"/>
  <c r="L6941"/>
  <c r="L6927"/>
  <c r="L6876"/>
  <c r="L6678"/>
  <c r="L6558"/>
  <c r="L6537"/>
  <c r="L6460"/>
  <c r="L6406"/>
  <c r="L6379"/>
  <c r="L7472"/>
  <c r="L7444"/>
  <c r="L7316"/>
  <c r="L7256"/>
  <c r="L7232"/>
  <c r="L7157"/>
  <c r="L7022"/>
  <c r="L6973"/>
  <c r="L6962"/>
  <c r="L6602"/>
  <c r="L6574"/>
  <c r="L6403"/>
  <c r="L7248"/>
  <c r="L7224"/>
  <c r="L7168"/>
  <c r="L7136"/>
  <c r="L6994"/>
  <c r="L6367"/>
  <c r="L6207"/>
  <c r="L6175"/>
  <c r="L6143"/>
  <c r="L6111"/>
  <c r="L6079"/>
  <c r="L5990"/>
  <c r="L5727"/>
  <c r="L5703"/>
  <c r="L5695"/>
  <c r="L5413"/>
  <c r="L5349"/>
  <c r="L5285"/>
  <c r="L5221"/>
  <c r="L5127"/>
  <c r="L5111"/>
  <c r="L4991"/>
  <c r="L4959"/>
  <c r="L4811"/>
  <c r="L4675"/>
  <c r="L4641"/>
  <c r="L4607"/>
  <c r="L4489"/>
  <c r="L4479"/>
  <c r="L4405"/>
  <c r="L4341"/>
  <c r="L4297"/>
  <c r="L4245"/>
  <c r="L4193"/>
  <c r="L4113"/>
  <c r="L3807"/>
  <c r="L3751"/>
  <c r="L3509"/>
  <c r="L3397"/>
  <c r="L6972"/>
  <c r="L6590"/>
  <c r="L4891"/>
  <c r="L3681"/>
  <c r="L4649"/>
  <c r="L3465"/>
  <c r="L3985"/>
  <c r="L2487"/>
  <c r="L7125"/>
  <c r="L6373"/>
  <c r="L4761"/>
  <c r="L3487"/>
  <c r="L2981"/>
  <c r="L3241"/>
  <c r="L2858"/>
  <c r="L6674"/>
  <c r="L3359"/>
  <c r="L2131"/>
  <c r="L7285"/>
  <c r="L6847"/>
  <c r="L6799"/>
  <c r="L6767"/>
  <c r="L6735"/>
  <c r="L6220"/>
  <c r="L6188"/>
  <c r="L6145"/>
  <c r="L6124"/>
  <c r="L6081"/>
  <c r="L7030"/>
  <c r="L7213"/>
  <c r="L4845"/>
  <c r="L7231"/>
  <c r="L7167"/>
  <c r="L7103"/>
  <c r="L4638"/>
  <c r="L4622"/>
  <c r="L4606"/>
  <c r="L4590"/>
  <c r="L4574"/>
  <c r="L4558"/>
  <c r="L4542"/>
  <c r="L4526"/>
  <c r="L4510"/>
  <c r="L4494"/>
  <c r="L4478"/>
  <c r="L4462"/>
  <c r="L3984"/>
  <c r="L3948"/>
  <c r="L3920"/>
  <c r="L3884"/>
  <c r="L3856"/>
  <c r="L3820"/>
  <c r="L3792"/>
  <c r="L3756"/>
  <c r="L3728"/>
  <c r="L3692"/>
  <c r="L3664"/>
  <c r="L3628"/>
  <c r="L3600"/>
  <c r="L3564"/>
  <c r="L3548"/>
  <c r="L3532"/>
  <c r="L3516"/>
  <c r="L3500"/>
  <c r="L3484"/>
  <c r="L3468"/>
  <c r="L3452"/>
  <c r="L3436"/>
  <c r="L3420"/>
  <c r="L3404"/>
  <c r="L3388"/>
  <c r="L3372"/>
  <c r="L3356"/>
  <c r="L3340"/>
  <c r="L3324"/>
  <c r="L3308"/>
  <c r="L3292"/>
  <c r="L3276"/>
  <c r="L3260"/>
  <c r="L3244"/>
  <c r="L3228"/>
  <c r="L3212"/>
  <c r="L3196"/>
  <c r="L3180"/>
  <c r="L3164"/>
  <c r="L3148"/>
  <c r="L3132"/>
  <c r="L3116"/>
  <c r="L3100"/>
  <c r="L3084"/>
  <c r="L3068"/>
  <c r="L3052"/>
  <c r="L3036"/>
  <c r="L3020"/>
  <c r="L3000"/>
  <c r="L2984"/>
  <c r="L2968"/>
  <c r="L2952"/>
  <c r="L2561"/>
  <c r="L2497"/>
  <c r="L2433"/>
  <c r="L2369"/>
  <c r="L2305"/>
  <c r="L3506"/>
  <c r="L3378"/>
  <c r="L3250"/>
  <c r="L3122"/>
  <c r="L2990"/>
  <c r="L2541"/>
  <c r="L2477"/>
  <c r="L2413"/>
  <c r="L2349"/>
  <c r="L2285"/>
  <c r="L2569"/>
  <c r="L2505"/>
  <c r="L2441"/>
  <c r="L2377"/>
  <c r="L2313"/>
  <c r="L3554"/>
  <c r="L3426"/>
  <c r="L3298"/>
  <c r="L3170"/>
  <c r="L3042"/>
  <c r="L2581"/>
  <c r="L2517"/>
  <c r="L2453"/>
  <c r="L2389"/>
  <c r="L2325"/>
  <c r="L2261"/>
  <c r="L2216"/>
  <c r="L2139"/>
  <c r="L7220"/>
  <c r="L6938"/>
  <c r="L6907"/>
  <c r="L6527"/>
  <c r="L6764"/>
  <c r="L6355"/>
  <c r="L6320"/>
  <c r="L6058"/>
  <c r="L6885"/>
  <c r="L6256"/>
  <c r="L5733"/>
  <c r="L5669"/>
  <c r="L3981"/>
  <c r="L3917"/>
  <c r="L3853"/>
  <c r="L3789"/>
  <c r="L3725"/>
  <c r="L3661"/>
  <c r="L2818"/>
  <c r="L6888"/>
  <c r="L7384"/>
  <c r="L3273"/>
  <c r="L6179"/>
  <c r="L6863"/>
  <c r="L6831"/>
  <c r="L6815"/>
  <c r="L6783"/>
  <c r="L6751"/>
  <c r="L6209"/>
  <c r="L6156"/>
  <c r="L6092"/>
  <c r="L2484"/>
  <c r="L2292"/>
  <c r="L7050"/>
  <c r="L7432"/>
  <c r="L6448"/>
  <c r="L2210"/>
  <c r="L7514"/>
  <c r="L7506"/>
  <c r="L7498"/>
  <c r="L7482"/>
  <c r="L7466"/>
  <c r="L7450"/>
  <c r="L7434"/>
  <c r="L7418"/>
  <c r="L7402"/>
  <c r="L7386"/>
  <c r="L7370"/>
  <c r="L7354"/>
  <c r="L7338"/>
  <c r="L7322"/>
  <c r="L7306"/>
  <c r="L7486"/>
  <c r="L7470"/>
  <c r="L7438"/>
  <c r="L7422"/>
  <c r="L7406"/>
  <c r="L7390"/>
  <c r="L7374"/>
  <c r="L7358"/>
  <c r="L7342"/>
  <c r="L7326"/>
  <c r="L7310"/>
  <c r="L7294"/>
  <c r="L7254"/>
  <c r="L7222"/>
  <c r="L7206"/>
  <c r="L7190"/>
  <c r="L7174"/>
  <c r="L7158"/>
  <c r="L7142"/>
  <c r="L7126"/>
  <c r="L7110"/>
  <c r="L7094"/>
  <c r="L7078"/>
  <c r="L7154"/>
  <c r="L6871"/>
  <c r="L6865"/>
  <c r="L6855"/>
  <c r="L6849"/>
  <c r="L6839"/>
  <c r="L6833"/>
  <c r="L6823"/>
  <c r="L6817"/>
  <c r="L6807"/>
  <c r="L6801"/>
  <c r="L6791"/>
  <c r="L6785"/>
  <c r="L6775"/>
  <c r="L6769"/>
  <c r="L6759"/>
  <c r="L6753"/>
  <c r="L6743"/>
  <c r="L6737"/>
  <c r="L6727"/>
  <c r="L7079"/>
  <c r="L6683"/>
  <c r="L6647"/>
  <c r="L6640"/>
  <c r="L6625"/>
  <c r="L6509"/>
  <c r="L6293"/>
  <c r="L5796"/>
  <c r="L5668"/>
  <c r="L5540"/>
  <c r="L4632"/>
  <c r="L4616"/>
  <c r="L4600"/>
  <c r="L4584"/>
  <c r="L4568"/>
  <c r="L4552"/>
  <c r="L4536"/>
  <c r="L4520"/>
  <c r="L4504"/>
  <c r="L4488"/>
  <c r="L4472"/>
  <c r="L4456"/>
  <c r="L5772"/>
  <c r="L5516"/>
  <c r="L5068"/>
  <c r="L4940"/>
  <c r="L4760"/>
  <c r="L4668"/>
  <c r="L4604"/>
  <c r="L4540"/>
  <c r="L4476"/>
  <c r="L5804"/>
  <c r="L5084"/>
  <c r="L4828"/>
  <c r="L4440"/>
  <c r="L4312"/>
  <c r="L4184"/>
  <c r="L4056"/>
  <c r="L3558"/>
  <c r="L3542"/>
  <c r="L3526"/>
  <c r="L3510"/>
  <c r="L3494"/>
  <c r="L3478"/>
  <c r="L3462"/>
  <c r="L3446"/>
  <c r="L3430"/>
  <c r="L3414"/>
  <c r="L3398"/>
  <c r="L3382"/>
  <c r="L3366"/>
  <c r="L3350"/>
  <c r="L3334"/>
  <c r="L3318"/>
  <c r="L3302"/>
  <c r="L3286"/>
  <c r="L3270"/>
  <c r="L3254"/>
  <c r="L3238"/>
  <c r="L3222"/>
  <c r="L3206"/>
  <c r="L3190"/>
  <c r="L3174"/>
  <c r="L3158"/>
  <c r="L3142"/>
  <c r="L3126"/>
  <c r="L3110"/>
  <c r="L3094"/>
  <c r="L3078"/>
  <c r="L3062"/>
  <c r="L3046"/>
  <c r="L3030"/>
  <c r="L3010"/>
  <c r="L2994"/>
  <c r="L2978"/>
  <c r="L2962"/>
  <c r="L2946"/>
  <c r="L4664"/>
  <c r="L3978"/>
  <c r="L3950"/>
  <c r="L3898"/>
  <c r="L3866"/>
  <c r="L3726"/>
  <c r="L6633"/>
  <c r="L6138"/>
  <c r="L6037"/>
  <c r="L5925"/>
  <c r="L5756"/>
  <c r="L4368"/>
  <c r="L4304"/>
  <c r="L4144"/>
  <c r="L2492"/>
  <c r="L2444"/>
  <c r="L2428"/>
  <c r="L2412"/>
  <c r="L2364"/>
  <c r="L2316"/>
  <c r="L2300"/>
  <c r="L2284"/>
  <c r="L5156"/>
  <c r="L4900"/>
  <c r="L4564"/>
  <c r="L4448"/>
  <c r="L4320"/>
  <c r="L4192"/>
  <c r="L4064"/>
  <c r="L4036"/>
  <c r="L3990"/>
  <c r="L3958"/>
  <c r="L3926"/>
  <c r="L3894"/>
  <c r="L3862"/>
  <c r="L3830"/>
  <c r="L3798"/>
  <c r="L3766"/>
  <c r="L3734"/>
  <c r="L3702"/>
  <c r="L3670"/>
  <c r="L3638"/>
  <c r="L3606"/>
  <c r="L3574"/>
  <c r="L5484"/>
  <c r="L4792"/>
  <c r="L4424"/>
  <c r="L4296"/>
  <c r="L4136"/>
  <c r="L3914"/>
  <c r="L3838"/>
  <c r="L3770"/>
  <c r="L3742"/>
  <c r="L3658"/>
  <c r="L3614"/>
  <c r="L3578"/>
  <c r="L6170"/>
  <c r="L5941"/>
  <c r="L5500"/>
  <c r="L4700"/>
  <c r="L4548"/>
  <c r="L4112"/>
  <c r="L4048"/>
  <c r="L4016"/>
  <c r="L2188"/>
  <c r="L2241"/>
  <c r="L6944"/>
  <c r="L2152"/>
  <c r="L7061"/>
  <c r="L6903"/>
  <c r="L6516"/>
  <c r="L6277"/>
  <c r="L7481"/>
  <c r="L7377"/>
  <c r="L7313"/>
  <c r="L7073"/>
  <c r="L7029"/>
  <c r="L7017"/>
  <c r="L6913"/>
  <c r="L6901"/>
  <c r="L6886"/>
  <c r="L6856"/>
  <c r="L6828"/>
  <c r="L6772"/>
  <c r="L6444"/>
  <c r="L6405"/>
  <c r="L6385"/>
  <c r="L6369"/>
  <c r="L6323"/>
  <c r="L6303"/>
  <c r="L6798"/>
  <c r="L6706"/>
  <c r="L5481"/>
  <c r="L5869"/>
  <c r="L5853"/>
  <c r="L5837"/>
  <c r="L5821"/>
  <c r="L5465"/>
  <c r="L5053"/>
  <c r="L6275"/>
  <c r="L2904"/>
  <c r="L2877"/>
  <c r="L2840"/>
  <c r="L2813"/>
  <c r="L2776"/>
  <c r="L2749"/>
  <c r="L2712"/>
  <c r="L2685"/>
  <c r="L2648"/>
  <c r="L2621"/>
  <c r="L2584"/>
  <c r="L7004"/>
  <c r="L4731"/>
  <c r="L3857"/>
  <c r="L3601"/>
  <c r="L6931"/>
  <c r="L6900"/>
  <c r="L6083"/>
  <c r="L7197"/>
  <c r="L2138"/>
  <c r="L6933"/>
  <c r="L2242"/>
  <c r="L2178"/>
  <c r="L7014"/>
  <c r="L6898"/>
  <c r="L5005"/>
  <c r="L5737"/>
  <c r="L5641"/>
  <c r="L5065"/>
  <c r="L4763"/>
  <c r="L3297"/>
  <c r="L3265"/>
  <c r="L3233"/>
  <c r="L3201"/>
  <c r="L3169"/>
  <c r="L3137"/>
  <c r="L3105"/>
  <c r="L3073"/>
  <c r="L3041"/>
  <c r="L3005"/>
  <c r="L2973"/>
  <c r="L2941"/>
  <c r="L2926"/>
  <c r="L2914"/>
  <c r="L2862"/>
  <c r="L2850"/>
  <c r="L2798"/>
  <c r="L2786"/>
  <c r="L2734"/>
  <c r="L2722"/>
  <c r="L2670"/>
  <c r="L2658"/>
  <c r="L2606"/>
  <c r="L2594"/>
  <c r="L5161"/>
  <c r="L2221"/>
  <c r="L6965"/>
  <c r="L5017"/>
  <c r="L4563"/>
  <c r="L4483"/>
  <c r="L4467"/>
  <c r="L3941"/>
  <c r="L3845"/>
  <c r="L3813"/>
  <c r="L3749"/>
  <c r="L3653"/>
  <c r="L3589"/>
  <c r="L6919"/>
  <c r="L6634"/>
  <c r="L6467"/>
  <c r="L6219"/>
  <c r="L5689"/>
  <c r="L6882"/>
  <c r="L6702"/>
  <c r="L3427"/>
  <c r="L3291"/>
  <c r="L3227"/>
  <c r="L3171"/>
  <c r="L3035"/>
  <c r="L2967"/>
  <c r="L2905"/>
  <c r="L2882"/>
  <c r="L2810"/>
  <c r="L2777"/>
  <c r="L2759"/>
  <c r="L2708"/>
  <c r="L2649"/>
  <c r="L2647"/>
  <c r="L2626"/>
  <c r="L2570"/>
  <c r="L2535"/>
  <c r="L2506"/>
  <c r="L2478"/>
  <c r="L2443"/>
  <c r="L2379"/>
  <c r="L2350"/>
  <c r="L2315"/>
  <c r="L5467"/>
  <c r="L3997"/>
  <c r="L3869"/>
  <c r="L3805"/>
  <c r="L3709"/>
  <c r="L3451"/>
  <c r="L3387"/>
  <c r="L3195"/>
  <c r="L3007"/>
  <c r="L2917"/>
  <c r="L2878"/>
  <c r="L2814"/>
  <c r="L2591"/>
  <c r="L2559"/>
  <c r="L2511"/>
  <c r="L2398"/>
  <c r="L2366"/>
  <c r="L2302"/>
  <c r="L2270"/>
  <c r="L2236"/>
  <c r="L5817"/>
  <c r="L4777"/>
  <c r="L6315"/>
  <c r="L5950"/>
  <c r="L4755"/>
  <c r="L4697"/>
  <c r="L4433"/>
  <c r="L4329"/>
  <c r="L4305"/>
  <c r="L4233"/>
  <c r="L4177"/>
  <c r="L4073"/>
  <c r="L4049"/>
  <c r="L4005"/>
  <c r="L3947"/>
  <c r="L3819"/>
  <c r="L3691"/>
  <c r="L3627"/>
  <c r="L3443"/>
  <c r="L3389"/>
  <c r="L3243"/>
  <c r="L3187"/>
  <c r="L3133"/>
  <c r="L3051"/>
  <c r="L2983"/>
  <c r="L2933"/>
  <c r="L2869"/>
  <c r="L2826"/>
  <c r="L2820"/>
  <c r="L2808"/>
  <c r="L2704"/>
  <c r="L2696"/>
  <c r="L2613"/>
  <c r="L2499"/>
  <c r="L2470"/>
  <c r="L2435"/>
  <c r="L2406"/>
  <c r="L2371"/>
  <c r="L2342"/>
  <c r="L2307"/>
  <c r="L2278"/>
  <c r="L5902"/>
  <c r="L5857"/>
  <c r="L5825"/>
  <c r="L5011"/>
  <c r="L4769"/>
  <c r="L4389"/>
  <c r="L4261"/>
  <c r="L4165"/>
  <c r="L3933"/>
  <c r="L3741"/>
  <c r="L3645"/>
  <c r="L3515"/>
  <c r="L3341"/>
  <c r="L3131"/>
  <c r="L3067"/>
  <c r="L2953"/>
  <c r="L2911"/>
  <c r="L2750"/>
  <c r="L2723"/>
  <c r="L2659"/>
  <c r="L2655"/>
  <c r="L2578"/>
  <c r="L2575"/>
  <c r="L2514"/>
  <c r="L2494"/>
  <c r="L2459"/>
  <c r="L2427"/>
  <c r="L2331"/>
  <c r="L6262"/>
  <c r="L4725"/>
  <c r="L4707"/>
  <c r="L2228"/>
  <c r="L2130"/>
  <c r="L7117"/>
  <c r="L6899"/>
  <c r="L6978"/>
  <c r="L6878"/>
  <c r="L6650"/>
  <c r="L3417"/>
  <c r="L6654"/>
  <c r="L4829"/>
  <c r="L3545"/>
  <c r="L3289"/>
  <c r="L7031"/>
  <c r="L7009"/>
  <c r="L4827"/>
  <c r="L3503"/>
  <c r="L3263"/>
  <c r="L3471"/>
  <c r="L3135"/>
  <c r="L7325"/>
  <c r="L7212"/>
  <c r="L7196"/>
  <c r="L6601"/>
  <c r="L6532"/>
  <c r="L6326"/>
  <c r="L6014"/>
  <c r="L5886"/>
  <c r="L5761"/>
  <c r="L5729"/>
  <c r="L5697"/>
  <c r="L5665"/>
  <c r="L5633"/>
  <c r="L5601"/>
  <c r="L5569"/>
  <c r="L5515"/>
  <c r="L5485"/>
  <c r="L5145"/>
  <c r="L5125"/>
  <c r="L5061"/>
  <c r="L5043"/>
  <c r="L5013"/>
  <c r="L4963"/>
  <c r="L2544"/>
  <c r="L2528"/>
  <c r="L2146"/>
  <c r="L7397"/>
  <c r="L7209"/>
  <c r="L6902"/>
  <c r="L6594"/>
  <c r="L6562"/>
  <c r="L6396"/>
  <c r="L6227"/>
  <c r="L6163"/>
  <c r="L6026"/>
  <c r="L5793"/>
  <c r="L5715"/>
  <c r="L5701"/>
  <c r="L5651"/>
  <c r="L5605"/>
  <c r="L5587"/>
  <c r="L5573"/>
  <c r="L5033"/>
  <c r="L7002"/>
  <c r="L6924"/>
  <c r="L5547"/>
  <c r="L5075"/>
  <c r="L4947"/>
  <c r="L4715"/>
  <c r="L3419"/>
  <c r="L3163"/>
  <c r="L2841"/>
  <c r="L2836"/>
  <c r="L2585"/>
  <c r="L2551"/>
  <c r="L2522"/>
  <c r="L5629"/>
  <c r="L3323"/>
  <c r="L2999"/>
  <c r="L2719"/>
  <c r="L2595"/>
  <c r="L5805"/>
  <c r="L5661"/>
  <c r="L3979"/>
  <c r="L3915"/>
  <c r="L3851"/>
  <c r="L3787"/>
  <c r="L3595"/>
  <c r="L3517"/>
  <c r="L3261"/>
  <c r="L3179"/>
  <c r="L3001"/>
  <c r="L2884"/>
  <c r="L2628"/>
  <c r="L6271"/>
  <c r="L2686"/>
  <c r="L2562"/>
  <c r="L2527"/>
  <c r="L5725"/>
  <c r="L3931"/>
  <c r="L3675"/>
  <c r="L3549"/>
  <c r="L3421"/>
  <c r="L3347"/>
  <c r="L3293"/>
  <c r="L3165"/>
  <c r="L3091"/>
  <c r="L3037"/>
  <c r="L2643"/>
  <c r="L2390"/>
  <c r="L2262"/>
  <c r="L2601"/>
  <c r="L2451"/>
  <c r="L2387"/>
  <c r="L2259"/>
  <c r="L3707"/>
  <c r="L3485"/>
  <c r="L3357"/>
  <c r="L3155"/>
  <c r="L2126"/>
  <c r="L6915"/>
  <c r="L7189"/>
  <c r="L7063"/>
  <c r="L3343"/>
  <c r="L3145"/>
  <c r="L7464"/>
  <c r="L4907"/>
  <c r="L3013"/>
  <c r="L2144"/>
  <c r="L2243"/>
  <c r="L2191"/>
  <c r="L2199"/>
  <c r="L2169"/>
  <c r="L2153"/>
  <c r="L2162"/>
  <c r="L2177"/>
  <c r="L7210"/>
  <c r="L7146"/>
  <c r="L7082"/>
  <c r="L6304"/>
  <c r="L7282"/>
  <c r="L6691"/>
  <c r="L6671"/>
  <c r="L6648"/>
  <c r="L6628"/>
  <c r="L6567"/>
  <c r="L6524"/>
  <c r="L2476"/>
  <c r="L2380"/>
  <c r="L4374"/>
  <c r="L4331"/>
  <c r="L4246"/>
  <c r="L4203"/>
  <c r="L4118"/>
  <c r="L4075"/>
  <c r="L4026"/>
  <c r="L4011"/>
  <c r="L4738"/>
  <c r="L4650"/>
  <c r="L4446"/>
  <c r="L4318"/>
  <c r="L4147"/>
  <c r="L4094"/>
  <c r="L4034"/>
  <c r="L4019"/>
  <c r="L3556"/>
  <c r="L3492"/>
  <c r="L3396"/>
  <c r="L3332"/>
  <c r="L3300"/>
  <c r="L3268"/>
  <c r="L3172"/>
  <c r="L3140"/>
  <c r="L3076"/>
  <c r="L3060"/>
  <c r="L2976"/>
  <c r="L6719"/>
  <c r="L6515"/>
  <c r="L6128"/>
  <c r="L6016"/>
  <c r="L5947"/>
  <c r="L5883"/>
  <c r="L4262"/>
  <c r="L4123"/>
  <c r="L4070"/>
  <c r="L4006"/>
  <c r="L3448"/>
  <c r="L3320"/>
  <c r="L3192"/>
  <c r="L3064"/>
  <c r="L5865"/>
  <c r="L5675"/>
  <c r="L5049"/>
  <c r="L3379"/>
  <c r="L3123"/>
  <c r="L2896"/>
  <c r="L2888"/>
  <c r="L2756"/>
  <c r="L2744"/>
  <c r="L2692"/>
  <c r="L2640"/>
  <c r="L2632"/>
  <c r="L2388"/>
  <c r="L2324"/>
  <c r="L5139"/>
  <c r="L4995"/>
  <c r="L2853"/>
  <c r="L5739"/>
  <c r="L7511"/>
  <c r="L7503"/>
  <c r="L7494"/>
  <c r="L7478"/>
  <c r="L7462"/>
  <c r="L7446"/>
  <c r="L7430"/>
  <c r="L7414"/>
  <c r="L7398"/>
  <c r="L7382"/>
  <c r="L7366"/>
  <c r="L7350"/>
  <c r="L7334"/>
  <c r="L7318"/>
  <c r="L7302"/>
  <c r="L7518"/>
  <c r="L7510"/>
  <c r="L7502"/>
  <c r="L7487"/>
  <c r="L7471"/>
  <c r="L7455"/>
  <c r="L7439"/>
  <c r="L7423"/>
  <c r="L7407"/>
  <c r="L7391"/>
  <c r="L7375"/>
  <c r="L7359"/>
  <c r="L7343"/>
  <c r="L7327"/>
  <c r="L7311"/>
  <c r="L7295"/>
  <c r="L7251"/>
  <c r="L7235"/>
  <c r="L7219"/>
  <c r="L7203"/>
  <c r="L7187"/>
  <c r="L7171"/>
  <c r="L7155"/>
  <c r="L7139"/>
  <c r="L7123"/>
  <c r="L7107"/>
  <c r="L7091"/>
  <c r="L7075"/>
  <c r="L6877"/>
  <c r="L6861"/>
  <c r="L6845"/>
  <c r="L6829"/>
  <c r="L6813"/>
  <c r="L6797"/>
  <c r="L6781"/>
  <c r="L6765"/>
  <c r="L6749"/>
  <c r="L6733"/>
  <c r="L6661"/>
  <c r="L6651"/>
  <c r="L6619"/>
  <c r="L7239"/>
  <c r="L6720"/>
  <c r="L6684"/>
  <c r="L6677"/>
  <c r="L6653"/>
  <c r="L6583"/>
  <c r="L6555"/>
  <c r="L6540"/>
  <c r="L6525"/>
  <c r="L6512"/>
  <c r="L6484"/>
  <c r="L6473"/>
  <c r="L6452"/>
  <c r="L6441"/>
  <c r="L6420"/>
  <c r="L6388"/>
  <c r="L6377"/>
  <c r="L6356"/>
  <c r="L6345"/>
  <c r="L6324"/>
  <c r="L6292"/>
  <c r="L6281"/>
  <c r="L6260"/>
  <c r="L6249"/>
  <c r="L6236"/>
  <c r="L6225"/>
  <c r="L6204"/>
  <c r="L6193"/>
  <c r="L6172"/>
  <c r="L6161"/>
  <c r="L6140"/>
  <c r="L6129"/>
  <c r="L6108"/>
  <c r="L6097"/>
  <c r="L6076"/>
  <c r="L6065"/>
  <c r="L7271"/>
  <c r="L6717"/>
  <c r="L6656"/>
  <c r="L6613"/>
  <c r="L6533"/>
  <c r="L6500"/>
  <c r="L6468"/>
  <c r="L6436"/>
  <c r="L6404"/>
  <c r="L6372"/>
  <c r="L6340"/>
  <c r="L6276"/>
  <c r="L6244"/>
  <c r="L6212"/>
  <c r="L6180"/>
  <c r="L6148"/>
  <c r="L6116"/>
  <c r="L6084"/>
  <c r="L6624"/>
  <c r="L6605"/>
  <c r="L6587"/>
  <c r="L6529"/>
  <c r="L5872"/>
  <c r="L5856"/>
  <c r="L5840"/>
  <c r="L5824"/>
  <c r="L5808"/>
  <c r="L5792"/>
  <c r="L5776"/>
  <c r="L5760"/>
  <c r="L5744"/>
  <c r="L5728"/>
  <c r="L5712"/>
  <c r="L5696"/>
  <c r="L5680"/>
  <c r="L5664"/>
  <c r="L5648"/>
  <c r="L5632"/>
  <c r="L5616"/>
  <c r="L5600"/>
  <c r="L5584"/>
  <c r="L5568"/>
  <c r="L5552"/>
  <c r="L5536"/>
  <c r="L5520"/>
  <c r="L5504"/>
  <c r="L5488"/>
  <c r="L5472"/>
  <c r="L2576"/>
  <c r="L2560"/>
  <c r="L2512"/>
  <c r="L2183"/>
  <c r="L7496"/>
  <c r="L7368"/>
  <c r="L7304"/>
  <c r="L7013"/>
  <c r="L2201"/>
  <c r="L2194"/>
  <c r="L7108"/>
  <c r="L7060"/>
  <c r="L7028"/>
  <c r="L6996"/>
  <c r="L6964"/>
  <c r="L7172"/>
  <c r="L7156"/>
  <c r="L7140"/>
  <c r="L7076"/>
  <c r="L6943"/>
  <c r="L6912"/>
  <c r="L6880"/>
  <c r="L6518"/>
  <c r="L7024"/>
  <c r="L6908"/>
  <c r="L6319"/>
  <c r="L6606"/>
  <c r="L6123"/>
  <c r="L5593"/>
  <c r="L5561"/>
  <c r="L7007"/>
  <c r="L5707"/>
  <c r="L5693"/>
  <c r="L3867"/>
  <c r="L3611"/>
  <c r="L2861"/>
  <c r="L2733"/>
  <c r="L2605"/>
  <c r="L3643"/>
  <c r="L3027"/>
  <c r="L2784"/>
  <c r="L2717"/>
  <c r="L2592"/>
  <c r="L7459"/>
  <c r="L7395"/>
  <c r="L7331"/>
  <c r="L7270"/>
  <c r="L7202"/>
  <c r="L7159"/>
  <c r="L6649"/>
  <c r="L6588"/>
  <c r="L6545"/>
  <c r="L6498"/>
  <c r="L6466"/>
  <c r="L6434"/>
  <c r="L6402"/>
  <c r="L6370"/>
  <c r="L6338"/>
  <c r="L6306"/>
  <c r="L6274"/>
  <c r="L6230"/>
  <c r="L6198"/>
  <c r="L6166"/>
  <c r="L6134"/>
  <c r="L6102"/>
  <c r="L6070"/>
  <c r="L6589"/>
  <c r="L6482"/>
  <c r="L6450"/>
  <c r="L6418"/>
  <c r="L6386"/>
  <c r="L6354"/>
  <c r="L6322"/>
  <c r="L6290"/>
  <c r="L6258"/>
  <c r="L6238"/>
  <c r="L6217"/>
  <c r="L6206"/>
  <c r="L6185"/>
  <c r="L6174"/>
  <c r="L6153"/>
  <c r="L6142"/>
  <c r="L6121"/>
  <c r="L6110"/>
  <c r="L6089"/>
  <c r="L6078"/>
  <c r="L6645"/>
  <c r="L6639"/>
  <c r="L6617"/>
  <c r="L6867"/>
  <c r="L6232"/>
  <c r="L6210"/>
  <c r="L6189"/>
  <c r="L6104"/>
  <c r="L6082"/>
  <c r="L6055"/>
  <c r="L6049"/>
  <c r="L6012"/>
  <c r="L5991"/>
  <c r="L5985"/>
  <c r="L5948"/>
  <c r="L5927"/>
  <c r="L5921"/>
  <c r="L5884"/>
  <c r="L5826"/>
  <c r="L5762"/>
  <c r="L5698"/>
  <c r="L5634"/>
  <c r="L5570"/>
  <c r="L5506"/>
  <c r="L6739"/>
  <c r="L6572"/>
  <c r="L6226"/>
  <c r="L6205"/>
  <c r="L6120"/>
  <c r="L6098"/>
  <c r="L6077"/>
  <c r="L6047"/>
  <c r="L6041"/>
  <c r="L6004"/>
  <c r="L5983"/>
  <c r="L5977"/>
  <c r="L5940"/>
  <c r="L5919"/>
  <c r="L5913"/>
  <c r="L5866"/>
  <c r="L5802"/>
  <c r="L5738"/>
  <c r="L5674"/>
  <c r="L5610"/>
  <c r="L5546"/>
  <c r="L5482"/>
  <c r="L5460"/>
  <c r="L5444"/>
  <c r="L5428"/>
  <c r="L5412"/>
  <c r="L5396"/>
  <c r="L5380"/>
  <c r="L5364"/>
  <c r="L5348"/>
  <c r="L5332"/>
  <c r="L5316"/>
  <c r="L5300"/>
  <c r="L5284"/>
  <c r="L5268"/>
  <c r="L5252"/>
  <c r="L5236"/>
  <c r="L5220"/>
  <c r="L5204"/>
  <c r="L5188"/>
  <c r="L5172"/>
  <c r="L6803"/>
  <c r="L5876"/>
  <c r="L5748"/>
  <c r="L5620"/>
  <c r="L5492"/>
  <c r="L5122"/>
  <c r="L5058"/>
  <c r="L4994"/>
  <c r="L4930"/>
  <c r="L4866"/>
  <c r="L5828"/>
  <c r="L5700"/>
  <c r="L5572"/>
  <c r="L5114"/>
  <c r="L5050"/>
  <c r="L4986"/>
  <c r="L4922"/>
  <c r="L4858"/>
  <c r="L5836"/>
  <c r="L5580"/>
  <c r="L5100"/>
  <c r="L4972"/>
  <c r="L4844"/>
  <c r="L4746"/>
  <c r="L4732"/>
  <c r="L4690"/>
  <c r="L4620"/>
  <c r="L4556"/>
  <c r="L4492"/>
  <c r="L6695"/>
  <c r="L6549"/>
  <c r="L6208"/>
  <c r="L6186"/>
  <c r="L6165"/>
  <c r="L6080"/>
  <c r="L6061"/>
  <c r="L6024"/>
  <c r="L6003"/>
  <c r="L5997"/>
  <c r="L5960"/>
  <c r="L5939"/>
  <c r="L5933"/>
  <c r="L5896"/>
  <c r="L5724"/>
  <c r="L5468"/>
  <c r="L5044"/>
  <c r="L4916"/>
  <c r="L4762"/>
  <c r="L4748"/>
  <c r="L4706"/>
  <c r="L4594"/>
  <c r="L4530"/>
  <c r="L4466"/>
  <c r="L4444"/>
  <c r="L4428"/>
  <c r="L4412"/>
  <c r="L4396"/>
  <c r="L4380"/>
  <c r="L4364"/>
  <c r="L4348"/>
  <c r="L4332"/>
  <c r="L4316"/>
  <c r="L4300"/>
  <c r="L4284"/>
  <c r="L4268"/>
  <c r="L4252"/>
  <c r="L4236"/>
  <c r="L4220"/>
  <c r="L4204"/>
  <c r="L4188"/>
  <c r="L4172"/>
  <c r="L4156"/>
  <c r="L4140"/>
  <c r="L4124"/>
  <c r="L4108"/>
  <c r="L4092"/>
  <c r="L4076"/>
  <c r="L4060"/>
  <c r="L4044"/>
  <c r="L5148"/>
  <c r="L4892"/>
  <c r="L4766"/>
  <c r="L4618"/>
  <c r="L4490"/>
  <c r="L4419"/>
  <c r="L4408"/>
  <c r="L4334"/>
  <c r="L4291"/>
  <c r="L4280"/>
  <c r="L4206"/>
  <c r="L4163"/>
  <c r="L4152"/>
  <c r="L4078"/>
  <c r="L4024"/>
  <c r="L4014"/>
  <c r="L3956"/>
  <c r="L3892"/>
  <c r="L3828"/>
  <c r="L3764"/>
  <c r="L3700"/>
  <c r="L3636"/>
  <c r="L3572"/>
  <c r="L4924"/>
  <c r="L4602"/>
  <c r="L4371"/>
  <c r="L4360"/>
  <c r="L4243"/>
  <c r="L4083"/>
  <c r="L4072"/>
  <c r="L4008"/>
  <c r="L3962"/>
  <c r="L3850"/>
  <c r="L3738"/>
  <c r="L3710"/>
  <c r="L3630"/>
  <c r="L3550"/>
  <c r="L3486"/>
  <c r="L3390"/>
  <c r="L3326"/>
  <c r="L3294"/>
  <c r="L3262"/>
  <c r="L3166"/>
  <c r="L3134"/>
  <c r="L3054"/>
  <c r="L2970"/>
  <c r="L6612"/>
  <c r="L6528"/>
  <c r="L6213"/>
  <c r="L6117"/>
  <c r="L6074"/>
  <c r="L6048"/>
  <c r="L6027"/>
  <c r="L6005"/>
  <c r="L5968"/>
  <c r="L5915"/>
  <c r="L4868"/>
  <c r="L4390"/>
  <c r="L4283"/>
  <c r="L4272"/>
  <c r="L4219"/>
  <c r="L4208"/>
  <c r="L4059"/>
  <c r="L2237"/>
  <c r="L2235"/>
  <c r="L2219"/>
  <c r="L2212"/>
  <c r="L7040"/>
  <c r="L6981"/>
  <c r="L6969"/>
  <c r="L6954"/>
  <c r="L7416"/>
  <c r="L7034"/>
  <c r="L6918"/>
  <c r="L6782"/>
  <c r="L6622"/>
  <c r="L6917"/>
  <c r="L6862"/>
  <c r="L5867"/>
  <c r="L5835"/>
  <c r="L5801"/>
  <c r="L5555"/>
  <c r="L5115"/>
  <c r="L5069"/>
  <c r="L4987"/>
  <c r="L6288"/>
  <c r="L5705"/>
  <c r="L5673"/>
  <c r="L5577"/>
  <c r="L5507"/>
  <c r="L5163"/>
  <c r="L5117"/>
  <c r="L5035"/>
  <c r="L4989"/>
  <c r="L6923"/>
  <c r="L5753"/>
  <c r="L4957"/>
  <c r="L7236"/>
  <c r="L6928"/>
  <c r="L5155"/>
  <c r="L4979"/>
  <c r="L4627"/>
  <c r="L4595"/>
  <c r="L4579"/>
  <c r="L4547"/>
  <c r="L4531"/>
  <c r="L4451"/>
  <c r="L3973"/>
  <c r="L3909"/>
  <c r="L3877"/>
  <c r="L3781"/>
  <c r="L3717"/>
  <c r="L3685"/>
  <c r="L3621"/>
  <c r="L5747"/>
  <c r="L5497"/>
  <c r="L5131"/>
  <c r="L3757"/>
  <c r="L3693"/>
  <c r="L3629"/>
  <c r="L3363"/>
  <c r="L3107"/>
  <c r="L2874"/>
  <c r="L2772"/>
  <c r="L2713"/>
  <c r="L2690"/>
  <c r="L2618"/>
  <c r="L5643"/>
  <c r="L3267"/>
  <c r="L2725"/>
  <c r="L2622"/>
  <c r="L5611"/>
  <c r="L2921"/>
  <c r="L3899"/>
  <c r="L2912"/>
  <c r="L2866"/>
  <c r="L2738"/>
  <c r="L2589"/>
  <c r="L3974"/>
  <c r="L3942"/>
  <c r="L3910"/>
  <c r="L3878"/>
  <c r="L3846"/>
  <c r="L3814"/>
  <c r="L3782"/>
  <c r="L3750"/>
  <c r="L3718"/>
  <c r="L3686"/>
  <c r="L3654"/>
  <c r="L3622"/>
  <c r="L3590"/>
  <c r="L3562"/>
  <c r="L3546"/>
  <c r="L3530"/>
  <c r="L3514"/>
  <c r="L3498"/>
  <c r="L3482"/>
  <c r="L3466"/>
  <c r="L3450"/>
  <c r="L3434"/>
  <c r="L3418"/>
  <c r="L3402"/>
  <c r="L3386"/>
  <c r="L3370"/>
  <c r="L3354"/>
  <c r="L3338"/>
  <c r="L3322"/>
  <c r="L3306"/>
  <c r="L3290"/>
  <c r="L3274"/>
  <c r="L3258"/>
  <c r="L3242"/>
  <c r="L3226"/>
  <c r="L3210"/>
  <c r="L3194"/>
  <c r="L3178"/>
  <c r="L3162"/>
  <c r="L3146"/>
  <c r="L3130"/>
  <c r="L3114"/>
  <c r="L3098"/>
  <c r="L3082"/>
  <c r="L3066"/>
  <c r="L3050"/>
  <c r="L3034"/>
  <c r="L3014"/>
  <c r="L2998"/>
  <c r="L2982"/>
  <c r="L2966"/>
  <c r="L2950"/>
  <c r="L3994"/>
  <c r="L3834"/>
  <c r="L3690"/>
  <c r="L3610"/>
  <c r="L7188"/>
  <c r="L7001"/>
  <c r="L6986"/>
  <c r="L2186"/>
  <c r="L2247"/>
  <c r="L2200"/>
  <c r="L7124"/>
  <c r="L6971"/>
  <c r="L6948"/>
  <c r="L6335"/>
  <c r="L7039"/>
  <c r="L6371"/>
  <c r="L2220"/>
  <c r="L6970"/>
  <c r="L6892"/>
  <c r="L6686"/>
  <c r="L6437"/>
  <c r="L5875"/>
  <c r="L5843"/>
  <c r="L5811"/>
  <c r="L5147"/>
  <c r="L5101"/>
  <c r="L5019"/>
  <c r="L4973"/>
  <c r="L6887"/>
  <c r="L6352"/>
  <c r="L2202"/>
  <c r="L5003"/>
  <c r="L6992"/>
  <c r="L6770"/>
  <c r="L6682"/>
  <c r="L5787"/>
  <c r="L5773"/>
  <c r="L5755"/>
  <c r="L5741"/>
  <c r="L5723"/>
  <c r="L5709"/>
  <c r="L5691"/>
  <c r="L5677"/>
  <c r="L5659"/>
  <c r="L5645"/>
  <c r="L5627"/>
  <c r="L5613"/>
  <c r="L5595"/>
  <c r="L5581"/>
  <c r="L5563"/>
  <c r="L5533"/>
  <c r="L5091"/>
  <c r="L6985"/>
  <c r="L6929"/>
  <c r="L6131"/>
  <c r="L7035"/>
  <c r="L7012"/>
  <c r="L6982"/>
  <c r="L6694"/>
  <c r="L6245"/>
  <c r="L5579"/>
  <c r="L5565"/>
  <c r="L3597"/>
  <c r="L3491"/>
  <c r="L3235"/>
  <c r="L2975"/>
  <c r="L2746"/>
  <c r="L2554"/>
  <c r="L2519"/>
  <c r="L5483"/>
  <c r="L3459"/>
  <c r="L3075"/>
  <c r="L2943"/>
  <c r="L2661"/>
  <c r="L5849"/>
  <c r="L4985"/>
  <c r="L6287"/>
  <c r="L3507"/>
  <c r="L3251"/>
  <c r="L2991"/>
  <c r="L2872"/>
  <c r="L2768"/>
  <c r="L2760"/>
  <c r="L2616"/>
  <c r="L5501"/>
  <c r="L3523"/>
  <c r="L3139"/>
  <c r="L2543"/>
  <c r="L5597"/>
  <c r="L3283"/>
  <c r="L2930"/>
  <c r="L2848"/>
  <c r="L2802"/>
  <c r="L2720"/>
  <c r="L3995"/>
  <c r="L3739"/>
  <c r="L2925"/>
  <c r="L2797"/>
  <c r="L2669"/>
  <c r="L2422"/>
  <c r="L2294"/>
  <c r="L3771"/>
  <c r="L2845"/>
  <c r="L2653"/>
  <c r="L2500"/>
  <c r="L2436"/>
  <c r="L2372"/>
  <c r="L2308"/>
  <c r="L5820"/>
  <c r="L5092"/>
  <c r="L4836"/>
  <c r="L4532"/>
  <c r="L4352"/>
  <c r="L4224"/>
  <c r="L4096"/>
  <c r="L4032"/>
  <c r="L4004"/>
  <c r="L5868"/>
  <c r="L5116"/>
  <c r="L4680"/>
  <c r="L4232"/>
  <c r="L4168"/>
  <c r="L4040"/>
  <c r="L3902"/>
  <c r="L3758"/>
  <c r="L3646"/>
  <c r="L3566"/>
  <c r="L6234"/>
  <c r="L5957"/>
  <c r="L5893"/>
  <c r="L5124"/>
  <c r="L4780"/>
  <c r="L4516"/>
  <c r="L2545"/>
  <c r="L2481"/>
  <c r="L2417"/>
  <c r="L2353"/>
  <c r="L2289"/>
  <c r="L3474"/>
  <c r="L3346"/>
  <c r="L3218"/>
  <c r="L3090"/>
  <c r="L2958"/>
  <c r="L2525"/>
  <c r="L2461"/>
  <c r="L2397"/>
  <c r="L2333"/>
  <c r="L2269"/>
  <c r="L2553"/>
  <c r="L2489"/>
  <c r="L2425"/>
  <c r="L2361"/>
  <c r="L2297"/>
  <c r="L3522"/>
  <c r="L3394"/>
  <c r="L3266"/>
  <c r="L3138"/>
  <c r="L3006"/>
  <c r="L2565"/>
  <c r="L2501"/>
  <c r="L2437"/>
  <c r="L2373"/>
  <c r="L2309"/>
  <c r="L2232"/>
  <c r="L2226"/>
  <c r="L2198"/>
  <c r="L7517"/>
  <c r="L7018"/>
  <c r="L6932"/>
  <c r="L7501"/>
  <c r="L7204"/>
  <c r="L7049"/>
  <c r="L6530"/>
  <c r="L2245"/>
  <c r="L2207"/>
  <c r="L7044"/>
  <c r="L6939"/>
  <c r="L6975"/>
  <c r="L5851"/>
  <c r="L5819"/>
  <c r="L5491"/>
  <c r="L5133"/>
  <c r="L5051"/>
  <c r="L6997"/>
  <c r="L5795"/>
  <c r="L5763"/>
  <c r="L5731"/>
  <c r="L5699"/>
  <c r="L5667"/>
  <c r="L5635"/>
  <c r="L5603"/>
  <c r="L5571"/>
  <c r="L5129"/>
  <c r="L5099"/>
  <c r="L5001"/>
  <c r="L4971"/>
  <c r="L2920"/>
  <c r="L2893"/>
  <c r="L2856"/>
  <c r="L2829"/>
  <c r="L2792"/>
  <c r="L2765"/>
  <c r="L2728"/>
  <c r="L2701"/>
  <c r="L2664"/>
  <c r="L2637"/>
  <c r="L2600"/>
  <c r="L6483"/>
  <c r="L5779"/>
  <c r="L5619"/>
  <c r="L5475"/>
  <c r="L5067"/>
  <c r="L6914"/>
  <c r="L6127"/>
  <c r="L6095"/>
  <c r="L5803"/>
  <c r="L5499"/>
  <c r="L5469"/>
  <c r="L5107"/>
  <c r="L5027"/>
  <c r="L6960"/>
  <c r="L6480"/>
  <c r="L5097"/>
  <c r="L4969"/>
  <c r="L2195"/>
  <c r="L7512"/>
  <c r="L6953"/>
  <c r="L6897"/>
  <c r="L6891"/>
  <c r="L6534"/>
  <c r="L6463"/>
  <c r="L6259"/>
  <c r="L5531"/>
  <c r="L5059"/>
  <c r="L3555"/>
  <c r="L3299"/>
  <c r="L3043"/>
  <c r="L2938"/>
  <c r="L2754"/>
  <c r="L2682"/>
  <c r="L2538"/>
  <c r="L5771"/>
  <c r="L5757"/>
  <c r="L3965"/>
  <c r="L3837"/>
  <c r="L3773"/>
  <c r="L3581"/>
  <c r="L3395"/>
  <c r="L3203"/>
  <c r="L5881"/>
  <c r="L4699"/>
  <c r="L5833"/>
  <c r="L5789"/>
  <c r="L4779"/>
  <c r="L3315"/>
  <c r="L3059"/>
  <c r="L2936"/>
  <c r="L2832"/>
  <c r="L2824"/>
  <c r="L2680"/>
  <c r="L5517"/>
  <c r="L5123"/>
  <c r="L3901"/>
  <c r="L3677"/>
  <c r="L3613"/>
  <c r="L3331"/>
  <c r="L2789"/>
  <c r="L2597"/>
  <c r="L5113"/>
  <c r="L3579"/>
  <c r="L3539"/>
  <c r="L3803"/>
  <c r="L3475"/>
  <c r="L3219"/>
  <c r="L2959"/>
  <c r="L2454"/>
  <c r="L2326"/>
  <c r="L3835"/>
  <c r="L3411"/>
  <c r="L2909"/>
  <c r="L2674"/>
  <c r="L7474"/>
  <c r="L7458"/>
  <c r="L7362"/>
  <c r="L7346"/>
  <c r="L7278"/>
  <c r="L7258"/>
  <c r="L7130"/>
  <c r="L7066"/>
  <c r="L7170"/>
  <c r="L7250"/>
  <c r="L7122"/>
  <c r="L6708"/>
  <c r="L6568"/>
  <c r="L7277"/>
  <c r="L6620"/>
  <c r="L6579"/>
  <c r="L6707"/>
  <c r="L5870"/>
  <c r="L5838"/>
  <c r="L5806"/>
  <c r="L5774"/>
  <c r="L5726"/>
  <c r="L5694"/>
  <c r="L5646"/>
  <c r="L5614"/>
  <c r="L5582"/>
  <c r="L5534"/>
  <c r="L5502"/>
  <c r="L5486"/>
  <c r="L6787"/>
  <c r="L6221"/>
  <c r="L6136"/>
  <c r="L6093"/>
  <c r="L6028"/>
  <c r="L6007"/>
  <c r="L5964"/>
  <c r="L5943"/>
  <c r="L5900"/>
  <c r="L5874"/>
  <c r="L5810"/>
  <c r="L5746"/>
  <c r="L5682"/>
  <c r="L5618"/>
  <c r="L5554"/>
  <c r="L5490"/>
  <c r="L6584"/>
  <c r="L6237"/>
  <c r="L6152"/>
  <c r="L6109"/>
  <c r="L6063"/>
  <c r="L6020"/>
  <c r="L5999"/>
  <c r="L5956"/>
  <c r="L5935"/>
  <c r="L5892"/>
  <c r="L5850"/>
  <c r="L5786"/>
  <c r="L5722"/>
  <c r="L5658"/>
  <c r="L5594"/>
  <c r="L5530"/>
  <c r="L5466"/>
  <c r="L5455"/>
  <c r="L5450"/>
  <c r="L5439"/>
  <c r="L5434"/>
  <c r="L5423"/>
  <c r="L5418"/>
  <c r="L5407"/>
  <c r="L5402"/>
  <c r="L5391"/>
  <c r="L5386"/>
  <c r="L5375"/>
  <c r="L5370"/>
  <c r="L5359"/>
  <c r="L5354"/>
  <c r="L5343"/>
  <c r="L5338"/>
  <c r="L5327"/>
  <c r="L5322"/>
  <c r="L5311"/>
  <c r="L5306"/>
  <c r="L5295"/>
  <c r="L5290"/>
  <c r="L5279"/>
  <c r="L5274"/>
  <c r="L5263"/>
  <c r="L5258"/>
  <c r="L5247"/>
  <c r="L5242"/>
  <c r="L5231"/>
  <c r="L5226"/>
  <c r="L5215"/>
  <c r="L5210"/>
  <c r="L5199"/>
  <c r="L5194"/>
  <c r="L5183"/>
  <c r="L5178"/>
  <c r="L5166"/>
  <c r="L5150"/>
  <c r="L5134"/>
  <c r="L5118"/>
  <c r="L5102"/>
  <c r="L5086"/>
  <c r="L5070"/>
  <c r="L5054"/>
  <c r="L5038"/>
  <c r="L5022"/>
  <c r="L5006"/>
  <c r="L4990"/>
  <c r="L4974"/>
  <c r="L4958"/>
  <c r="L4942"/>
  <c r="L4926"/>
  <c r="L4910"/>
  <c r="L4894"/>
  <c r="L4878"/>
  <c r="L4862"/>
  <c r="L4846"/>
  <c r="L4830"/>
  <c r="L5106"/>
  <c r="L5042"/>
  <c r="L4978"/>
  <c r="L4914"/>
  <c r="L4850"/>
  <c r="L5162"/>
  <c r="L5098"/>
  <c r="L5034"/>
  <c r="L4970"/>
  <c r="L4906"/>
  <c r="L4842"/>
  <c r="L4782"/>
  <c r="L4682"/>
  <c r="L3992"/>
  <c r="L3976"/>
  <c r="L3960"/>
  <c r="L3944"/>
  <c r="L3928"/>
  <c r="L3912"/>
  <c r="L3896"/>
  <c r="L3880"/>
  <c r="L3864"/>
  <c r="L3848"/>
  <c r="L3832"/>
  <c r="L3816"/>
  <c r="L3800"/>
  <c r="L3784"/>
  <c r="L3768"/>
  <c r="L3752"/>
  <c r="L3736"/>
  <c r="L3720"/>
  <c r="L3704"/>
  <c r="L3688"/>
  <c r="L3672"/>
  <c r="L3656"/>
  <c r="L3640"/>
  <c r="L3624"/>
  <c r="L3608"/>
  <c r="L3592"/>
  <c r="L3576"/>
  <c r="L6556"/>
  <c r="L6240"/>
  <c r="L6197"/>
  <c r="L6112"/>
  <c r="L6069"/>
  <c r="L6040"/>
  <c r="L6019"/>
  <c r="L5976"/>
  <c r="L5955"/>
  <c r="L5912"/>
  <c r="L5891"/>
  <c r="L4798"/>
  <c r="L4698"/>
  <c r="L4642"/>
  <c r="L4578"/>
  <c r="L4514"/>
  <c r="L4450"/>
  <c r="L4439"/>
  <c r="L4434"/>
  <c r="L4423"/>
  <c r="L4418"/>
  <c r="L4407"/>
  <c r="L4402"/>
  <c r="L4391"/>
  <c r="L4386"/>
  <c r="L4375"/>
  <c r="L4370"/>
  <c r="L4359"/>
  <c r="L4354"/>
  <c r="L4343"/>
  <c r="L4338"/>
  <c r="L4327"/>
  <c r="L4322"/>
  <c r="L4311"/>
  <c r="L4306"/>
  <c r="L4295"/>
  <c r="L4290"/>
  <c r="L4279"/>
  <c r="L4274"/>
  <c r="L4263"/>
  <c r="L4258"/>
  <c r="L4247"/>
  <c r="L4242"/>
  <c r="L4231"/>
  <c r="L4226"/>
  <c r="L4215"/>
  <c r="L4210"/>
  <c r="L4199"/>
  <c r="L4194"/>
  <c r="L4183"/>
  <c r="L4178"/>
  <c r="L4167"/>
  <c r="L4162"/>
  <c r="L4151"/>
  <c r="L4146"/>
  <c r="L4135"/>
  <c r="L4130"/>
  <c r="L4119"/>
  <c r="L4114"/>
  <c r="L4103"/>
  <c r="L4098"/>
  <c r="L4087"/>
  <c r="L4082"/>
  <c r="L4071"/>
  <c r="L4066"/>
  <c r="L4055"/>
  <c r="L4050"/>
  <c r="L4750"/>
  <c r="L4586"/>
  <c r="L4458"/>
  <c r="L4366"/>
  <c r="L4323"/>
  <c r="L4238"/>
  <c r="L4195"/>
  <c r="L4110"/>
  <c r="L4067"/>
  <c r="L4039"/>
  <c r="L3996"/>
  <c r="L3968"/>
  <c r="L3940"/>
  <c r="L3932"/>
  <c r="L3904"/>
  <c r="L3876"/>
  <c r="L3868"/>
  <c r="L3840"/>
  <c r="L3812"/>
  <c r="L3804"/>
  <c r="L3776"/>
  <c r="L3748"/>
  <c r="L3740"/>
  <c r="L3712"/>
  <c r="L3684"/>
  <c r="L3676"/>
  <c r="L3648"/>
  <c r="L3620"/>
  <c r="L3612"/>
  <c r="L3584"/>
  <c r="L4714"/>
  <c r="L4538"/>
  <c r="L4211"/>
  <c r="L3508"/>
  <c r="L3460"/>
  <c r="L3428"/>
  <c r="L3364"/>
  <c r="L3236"/>
  <c r="L3204"/>
  <c r="L3108"/>
  <c r="L3028"/>
  <c r="L2992"/>
  <c r="L6680"/>
  <c r="L6523"/>
  <c r="L6192"/>
  <c r="L6096"/>
  <c r="L6043"/>
  <c r="L5984"/>
  <c r="L5963"/>
  <c r="L5899"/>
  <c r="L4422"/>
  <c r="L4379"/>
  <c r="L4326"/>
  <c r="L4155"/>
  <c r="L4031"/>
  <c r="L4406"/>
  <c r="L4363"/>
  <c r="L4278"/>
  <c r="L4235"/>
  <c r="L4150"/>
  <c r="L4107"/>
  <c r="L4022"/>
  <c r="L3552"/>
  <c r="L3536"/>
  <c r="L3520"/>
  <c r="L3504"/>
  <c r="L3488"/>
  <c r="L3472"/>
  <c r="L3456"/>
  <c r="L3440"/>
  <c r="L3424"/>
  <c r="L3408"/>
  <c r="L3392"/>
  <c r="L3376"/>
  <c r="L3360"/>
  <c r="L3344"/>
  <c r="L3328"/>
  <c r="L3312"/>
  <c r="L3296"/>
  <c r="L3280"/>
  <c r="L3264"/>
  <c r="L3248"/>
  <c r="L3232"/>
  <c r="L3216"/>
  <c r="L3200"/>
  <c r="L3184"/>
  <c r="L3168"/>
  <c r="L3152"/>
  <c r="L3136"/>
  <c r="L3120"/>
  <c r="L3104"/>
  <c r="L3088"/>
  <c r="L3072"/>
  <c r="L3056"/>
  <c r="L3040"/>
  <c r="L3024"/>
  <c r="L3004"/>
  <c r="L2988"/>
  <c r="L2972"/>
  <c r="L2956"/>
  <c r="L2940"/>
  <c r="L4722"/>
  <c r="L4634"/>
  <c r="L4382"/>
  <c r="L4254"/>
  <c r="L4179"/>
  <c r="L4051"/>
  <c r="L4030"/>
  <c r="L3998"/>
  <c r="L6616"/>
  <c r="L6608"/>
  <c r="L6181"/>
  <c r="L6011"/>
  <c r="L5904"/>
  <c r="L4794"/>
  <c r="L4443"/>
  <c r="L4230"/>
  <c r="L3544"/>
  <c r="L3416"/>
  <c r="L3288"/>
  <c r="L3160"/>
  <c r="L3032"/>
  <c r="L3560"/>
  <c r="L3432"/>
  <c r="L3304"/>
  <c r="L3176"/>
  <c r="L3048"/>
  <c r="L7490"/>
  <c r="L7442"/>
  <c r="L7426"/>
  <c r="L7410"/>
  <c r="L7394"/>
  <c r="L7378"/>
  <c r="L7330"/>
  <c r="L7314"/>
  <c r="L7298"/>
  <c r="L7194"/>
  <c r="L7286"/>
  <c r="L7265"/>
  <c r="L6700"/>
  <c r="L6615"/>
  <c r="L6623"/>
  <c r="L6663"/>
  <c r="L6539"/>
  <c r="L6771"/>
  <c r="L6688"/>
  <c r="L6535"/>
  <c r="L6664"/>
  <c r="L6507"/>
  <c r="L5854"/>
  <c r="L5822"/>
  <c r="L5790"/>
  <c r="L5758"/>
  <c r="L5742"/>
  <c r="L5710"/>
  <c r="L5678"/>
  <c r="L5662"/>
  <c r="L5630"/>
  <c r="L5598"/>
  <c r="L5566"/>
  <c r="L5550"/>
  <c r="L5518"/>
  <c r="L5470"/>
  <c r="L7495"/>
  <c r="L7479"/>
  <c r="L7463"/>
  <c r="L7447"/>
  <c r="L7431"/>
  <c r="L7415"/>
  <c r="L7399"/>
  <c r="L7383"/>
  <c r="L7367"/>
  <c r="L7351"/>
  <c r="L7335"/>
  <c r="L7319"/>
  <c r="L7303"/>
  <c r="L7273"/>
  <c r="L7267"/>
  <c r="L7242"/>
  <c r="L7178"/>
  <c r="L7114"/>
  <c r="L6875"/>
  <c r="L6859"/>
  <c r="L6843"/>
  <c r="L6827"/>
  <c r="L6811"/>
  <c r="L6795"/>
  <c r="L6779"/>
  <c r="L6763"/>
  <c r="L6747"/>
  <c r="L6731"/>
  <c r="L7274"/>
  <c r="L7215"/>
  <c r="L7151"/>
  <c r="L7087"/>
  <c r="L7491"/>
  <c r="L7427"/>
  <c r="L7363"/>
  <c r="L7299"/>
  <c r="L7281"/>
  <c r="L7275"/>
  <c r="L7138"/>
  <c r="L7218"/>
  <c r="L7090"/>
  <c r="L7191"/>
  <c r="L6711"/>
  <c r="L6689"/>
  <c r="L6668"/>
  <c r="L7095"/>
  <c r="L6696"/>
  <c r="L6641"/>
  <c r="L6611"/>
  <c r="L6488"/>
  <c r="L6477"/>
  <c r="L6456"/>
  <c r="L6445"/>
  <c r="L6424"/>
  <c r="L6413"/>
  <c r="L6392"/>
  <c r="L6381"/>
  <c r="L6360"/>
  <c r="L6349"/>
  <c r="L6328"/>
  <c r="L6317"/>
  <c r="L6296"/>
  <c r="L6285"/>
  <c r="L6264"/>
  <c r="L6253"/>
  <c r="L7287"/>
  <c r="L6713"/>
  <c r="L6687"/>
  <c r="L6644"/>
  <c r="L6604"/>
  <c r="L6576"/>
  <c r="L6519"/>
  <c r="L6755"/>
  <c r="L6709"/>
  <c r="L6667"/>
  <c r="L7074"/>
  <c r="L6835"/>
  <c r="L6703"/>
  <c r="L6681"/>
  <c r="L6660"/>
  <c r="L6571"/>
  <c r="L6565"/>
  <c r="L6551"/>
  <c r="L6168"/>
  <c r="L6146"/>
  <c r="L6125"/>
  <c r="L6044"/>
  <c r="L6023"/>
  <c r="L6017"/>
  <c r="L5980"/>
  <c r="L5959"/>
  <c r="L5953"/>
  <c r="L5916"/>
  <c r="L5895"/>
  <c r="L5889"/>
  <c r="L5858"/>
  <c r="L5794"/>
  <c r="L5730"/>
  <c r="L5666"/>
  <c r="L5602"/>
  <c r="L5538"/>
  <c r="L5474"/>
  <c r="L5459"/>
  <c r="L5454"/>
  <c r="L5443"/>
  <c r="L5438"/>
  <c r="L5427"/>
  <c r="L5422"/>
  <c r="L5411"/>
  <c r="L5406"/>
  <c r="L5395"/>
  <c r="L5390"/>
  <c r="L5379"/>
  <c r="L5374"/>
  <c r="L5363"/>
  <c r="L5358"/>
  <c r="L5347"/>
  <c r="L5342"/>
  <c r="L5331"/>
  <c r="L5326"/>
  <c r="L5315"/>
  <c r="L5310"/>
  <c r="L5299"/>
  <c r="L5294"/>
  <c r="L5283"/>
  <c r="L5278"/>
  <c r="L5267"/>
  <c r="L5262"/>
  <c r="L5251"/>
  <c r="L5246"/>
  <c r="L5235"/>
  <c r="L5230"/>
  <c r="L5219"/>
  <c r="L5214"/>
  <c r="L5203"/>
  <c r="L5198"/>
  <c r="L5187"/>
  <c r="L5182"/>
  <c r="L5171"/>
  <c r="L5158"/>
  <c r="L5142"/>
  <c r="L5126"/>
  <c r="L5110"/>
  <c r="L5094"/>
  <c r="L5078"/>
  <c r="L5062"/>
  <c r="L5046"/>
  <c r="L5030"/>
  <c r="L5014"/>
  <c r="L4998"/>
  <c r="L4982"/>
  <c r="L4966"/>
  <c r="L4950"/>
  <c r="L4934"/>
  <c r="L4918"/>
  <c r="L4902"/>
  <c r="L4886"/>
  <c r="L4870"/>
  <c r="L4854"/>
  <c r="L4838"/>
  <c r="L4822"/>
  <c r="L4806"/>
  <c r="L4790"/>
  <c r="L4774"/>
  <c r="L4758"/>
  <c r="L4742"/>
  <c r="L4726"/>
  <c r="L4710"/>
  <c r="L4694"/>
  <c r="L4678"/>
  <c r="L4662"/>
  <c r="L4646"/>
  <c r="L7175"/>
  <c r="L6184"/>
  <c r="L6162"/>
  <c r="L6141"/>
  <c r="L6036"/>
  <c r="L6015"/>
  <c r="L6009"/>
  <c r="L5972"/>
  <c r="L5951"/>
  <c r="L5945"/>
  <c r="L5908"/>
  <c r="L5887"/>
  <c r="L5834"/>
  <c r="L5770"/>
  <c r="L5706"/>
  <c r="L5642"/>
  <c r="L5578"/>
  <c r="L5514"/>
  <c r="L5812"/>
  <c r="L5684"/>
  <c r="L5556"/>
  <c r="L5154"/>
  <c r="L5090"/>
  <c r="L5026"/>
  <c r="L4962"/>
  <c r="L4898"/>
  <c r="L4834"/>
  <c r="L5764"/>
  <c r="L5636"/>
  <c r="L5508"/>
  <c r="L5146"/>
  <c r="L5082"/>
  <c r="L5018"/>
  <c r="L4954"/>
  <c r="L4890"/>
  <c r="L4826"/>
  <c r="L5708"/>
  <c r="L5164"/>
  <c r="L5036"/>
  <c r="L4908"/>
  <c r="L4818"/>
  <c r="L4718"/>
  <c r="L4696"/>
  <c r="L4588"/>
  <c r="L4524"/>
  <c r="L4460"/>
  <c r="L6652"/>
  <c r="L6544"/>
  <c r="L6229"/>
  <c r="L6144"/>
  <c r="L6122"/>
  <c r="L6101"/>
  <c r="L6056"/>
  <c r="L6035"/>
  <c r="L6029"/>
  <c r="L5992"/>
  <c r="L5971"/>
  <c r="L5965"/>
  <c r="L5928"/>
  <c r="L5907"/>
  <c r="L5901"/>
  <c r="L5852"/>
  <c r="L5596"/>
  <c r="L5108"/>
  <c r="L4980"/>
  <c r="L4852"/>
  <c r="L4734"/>
  <c r="L4712"/>
  <c r="L4626"/>
  <c r="L4562"/>
  <c r="L4498"/>
  <c r="L5676"/>
  <c r="L5020"/>
  <c r="L4702"/>
  <c r="L4554"/>
  <c r="L4398"/>
  <c r="L4355"/>
  <c r="L4344"/>
  <c r="L4270"/>
  <c r="L4227"/>
  <c r="L4216"/>
  <c r="L4142"/>
  <c r="L4099"/>
  <c r="L4088"/>
  <c r="L4035"/>
  <c r="L4007"/>
  <c r="L3988"/>
  <c r="L3980"/>
  <c r="L3952"/>
  <c r="L3924"/>
  <c r="L3916"/>
  <c r="L3888"/>
  <c r="L3860"/>
  <c r="L3852"/>
  <c r="L3824"/>
  <c r="L3796"/>
  <c r="L3788"/>
  <c r="L3760"/>
  <c r="L3732"/>
  <c r="L3724"/>
  <c r="L3696"/>
  <c r="L3668"/>
  <c r="L3660"/>
  <c r="L3632"/>
  <c r="L3604"/>
  <c r="L3596"/>
  <c r="L3568"/>
  <c r="L5052"/>
  <c r="L4802"/>
  <c r="L4474"/>
  <c r="L4339"/>
  <c r="L4190"/>
  <c r="L4062"/>
  <c r="L3966"/>
  <c r="L3886"/>
  <c r="L3854"/>
  <c r="L6723"/>
  <c r="L6697"/>
  <c r="L6659"/>
  <c r="L6160"/>
  <c r="L6053"/>
  <c r="L6000"/>
  <c r="L5979"/>
  <c r="L5973"/>
  <c r="L5628"/>
  <c r="L4730"/>
  <c r="L4612"/>
  <c r="L4411"/>
  <c r="L4400"/>
  <c r="L4251"/>
  <c r="L4240"/>
  <c r="L4198"/>
  <c r="L4042"/>
  <c r="L5692"/>
  <c r="L5028"/>
  <c r="L4628"/>
  <c r="L4500"/>
  <c r="L4438"/>
  <c r="L4395"/>
  <c r="L4384"/>
  <c r="L4310"/>
  <c r="L4267"/>
  <c r="L4256"/>
  <c r="L4182"/>
  <c r="L4139"/>
  <c r="L4128"/>
  <c r="L4054"/>
  <c r="L4000"/>
  <c r="L5740"/>
  <c r="L4860"/>
  <c r="L4786"/>
  <c r="L4744"/>
  <c r="L4570"/>
  <c r="L4414"/>
  <c r="L4350"/>
  <c r="L4328"/>
  <c r="L4286"/>
  <c r="L4126"/>
  <c r="L4104"/>
  <c r="L3918"/>
  <c r="L3806"/>
  <c r="L3774"/>
  <c r="L3662"/>
  <c r="L3582"/>
  <c r="L3540"/>
  <c r="L3476"/>
  <c r="L3444"/>
  <c r="L3412"/>
  <c r="L3284"/>
  <c r="L3220"/>
  <c r="L3092"/>
  <c r="L2960"/>
  <c r="L2944"/>
  <c r="L6676"/>
  <c r="L6637"/>
  <c r="L6600"/>
  <c r="L6593"/>
  <c r="L6508"/>
  <c r="L6202"/>
  <c r="L6085"/>
  <c r="L6059"/>
  <c r="L6021"/>
  <c r="L5936"/>
  <c r="L5060"/>
  <c r="L4764"/>
  <c r="L4666"/>
  <c r="L4652"/>
  <c r="L4484"/>
  <c r="L4347"/>
  <c r="L4166"/>
  <c r="L4102"/>
  <c r="L4080"/>
  <c r="L4027"/>
  <c r="L3999"/>
  <c r="L3512"/>
  <c r="L3384"/>
  <c r="L3256"/>
  <c r="L3128"/>
  <c r="L2996"/>
  <c r="L2529"/>
  <c r="L2465"/>
  <c r="L2401"/>
  <c r="L2337"/>
  <c r="L2273"/>
  <c r="L3442"/>
  <c r="L3314"/>
  <c r="L3186"/>
  <c r="L3058"/>
  <c r="L2573"/>
  <c r="L2509"/>
  <c r="L2445"/>
  <c r="L2381"/>
  <c r="L2317"/>
  <c r="L3528"/>
  <c r="L3400"/>
  <c r="L3272"/>
  <c r="L3144"/>
  <c r="L3012"/>
  <c r="L2537"/>
  <c r="L2473"/>
  <c r="L2409"/>
  <c r="L2345"/>
  <c r="L2281"/>
  <c r="L3490"/>
  <c r="L3362"/>
  <c r="L3234"/>
  <c r="L3106"/>
  <c r="L2974"/>
  <c r="L2549"/>
  <c r="L2485"/>
  <c r="L2421"/>
  <c r="L2357"/>
  <c r="L2293"/>
  <c r="L7259"/>
  <c r="L7243"/>
  <c r="L7227"/>
  <c r="L7211"/>
  <c r="L7195"/>
  <c r="L7179"/>
  <c r="L7163"/>
  <c r="L7147"/>
  <c r="L7131"/>
  <c r="L7115"/>
  <c r="L7099"/>
  <c r="L7083"/>
  <c r="L7067"/>
  <c r="L7289"/>
  <c r="L7283"/>
  <c r="L7226"/>
  <c r="L7162"/>
  <c r="L7098"/>
  <c r="L6869"/>
  <c r="L6853"/>
  <c r="L6837"/>
  <c r="L6821"/>
  <c r="L6805"/>
  <c r="L6789"/>
  <c r="L6773"/>
  <c r="L6757"/>
  <c r="L6741"/>
  <c r="L6725"/>
  <c r="L7290"/>
  <c r="L7269"/>
  <c r="L7263"/>
  <c r="L7199"/>
  <c r="L7135"/>
  <c r="L7071"/>
  <c r="L7475"/>
  <c r="L7411"/>
  <c r="L7347"/>
  <c r="L7291"/>
  <c r="L7234"/>
  <c r="L7186"/>
  <c r="L7127"/>
  <c r="L6679"/>
  <c r="L6657"/>
  <c r="L6636"/>
  <c r="L6629"/>
  <c r="L6692"/>
  <c r="L6665"/>
  <c r="L6603"/>
  <c r="L6597"/>
  <c r="L6560"/>
  <c r="L6494"/>
  <c r="L6462"/>
  <c r="L6430"/>
  <c r="L6398"/>
  <c r="L6366"/>
  <c r="L6334"/>
  <c r="L6302"/>
  <c r="L6270"/>
  <c r="L6214"/>
  <c r="L6182"/>
  <c r="L6150"/>
  <c r="L6118"/>
  <c r="L6086"/>
  <c r="L7266"/>
  <c r="L7207"/>
  <c r="L6705"/>
  <c r="L6675"/>
  <c r="L6632"/>
  <c r="L6609"/>
  <c r="L6547"/>
  <c r="L6504"/>
  <c r="L6493"/>
  <c r="L6472"/>
  <c r="L6461"/>
  <c r="L6440"/>
  <c r="L6429"/>
  <c r="L6408"/>
  <c r="L6397"/>
  <c r="L6376"/>
  <c r="L6365"/>
  <c r="L6344"/>
  <c r="L6333"/>
  <c r="L6312"/>
  <c r="L6301"/>
  <c r="L6280"/>
  <c r="L6269"/>
  <c r="L6248"/>
  <c r="L7143"/>
  <c r="L6599"/>
  <c r="L6592"/>
  <c r="L5878"/>
  <c r="L5862"/>
  <c r="L5846"/>
  <c r="L5830"/>
  <c r="L5814"/>
  <c r="L5798"/>
  <c r="L5782"/>
  <c r="L5766"/>
  <c r="L5750"/>
  <c r="L5734"/>
  <c r="L5718"/>
  <c r="L5702"/>
  <c r="L5686"/>
  <c r="L5670"/>
  <c r="L5654"/>
  <c r="L5638"/>
  <c r="L5622"/>
  <c r="L5606"/>
  <c r="L5590"/>
  <c r="L5574"/>
  <c r="L5558"/>
  <c r="L5542"/>
  <c r="L5526"/>
  <c r="L5510"/>
  <c r="L5494"/>
  <c r="L5478"/>
  <c r="L7223"/>
  <c r="L6819"/>
  <c r="L6643"/>
  <c r="L6621"/>
  <c r="L6557"/>
  <c r="L6520"/>
  <c r="L6513"/>
  <c r="L6200"/>
  <c r="L6178"/>
  <c r="L6157"/>
  <c r="L6072"/>
  <c r="L6060"/>
  <c r="L6039"/>
  <c r="L6033"/>
  <c r="L5996"/>
  <c r="L5975"/>
  <c r="L5969"/>
  <c r="L5932"/>
  <c r="L5911"/>
  <c r="L5905"/>
  <c r="L5842"/>
  <c r="L5778"/>
  <c r="L5714"/>
  <c r="L5650"/>
  <c r="L5586"/>
  <c r="L5522"/>
  <c r="L5456"/>
  <c r="L5440"/>
  <c r="L5424"/>
  <c r="L5408"/>
  <c r="L5392"/>
  <c r="L5376"/>
  <c r="L5360"/>
  <c r="L5344"/>
  <c r="L5328"/>
  <c r="L5312"/>
  <c r="L5296"/>
  <c r="L5280"/>
  <c r="L5264"/>
  <c r="L5248"/>
  <c r="L5232"/>
  <c r="L5216"/>
  <c r="L5200"/>
  <c r="L5184"/>
  <c r="L5168"/>
  <c r="L5152"/>
  <c r="L5136"/>
  <c r="L5120"/>
  <c r="L5104"/>
  <c r="L5088"/>
  <c r="L5072"/>
  <c r="L5056"/>
  <c r="L5040"/>
  <c r="L5024"/>
  <c r="L5008"/>
  <c r="L4992"/>
  <c r="L4976"/>
  <c r="L4960"/>
  <c r="L4944"/>
  <c r="L4928"/>
  <c r="L4912"/>
  <c r="L4896"/>
  <c r="L4880"/>
  <c r="L4864"/>
  <c r="L4848"/>
  <c r="L4832"/>
  <c r="L4816"/>
  <c r="L4800"/>
  <c r="L4784"/>
  <c r="L4768"/>
  <c r="L4752"/>
  <c r="L4736"/>
  <c r="L4720"/>
  <c r="L4704"/>
  <c r="L4688"/>
  <c r="L4672"/>
  <c r="L4656"/>
  <c r="L4640"/>
  <c r="L6216"/>
  <c r="L6194"/>
  <c r="L6173"/>
  <c r="L6088"/>
  <c r="L6066"/>
  <c r="L6052"/>
  <c r="L6031"/>
  <c r="L6025"/>
  <c r="L5988"/>
  <c r="L5967"/>
  <c r="L5961"/>
  <c r="L5924"/>
  <c r="L5903"/>
  <c r="L5897"/>
  <c r="L5882"/>
  <c r="L5818"/>
  <c r="L5754"/>
  <c r="L5690"/>
  <c r="L5626"/>
  <c r="L5562"/>
  <c r="L5498"/>
  <c r="L5463"/>
  <c r="L5458"/>
  <c r="L5447"/>
  <c r="L5442"/>
  <c r="L5431"/>
  <c r="L5426"/>
  <c r="L5415"/>
  <c r="L5410"/>
  <c r="L5399"/>
  <c r="L5394"/>
  <c r="L5383"/>
  <c r="L5378"/>
  <c r="L5367"/>
  <c r="L5362"/>
  <c r="L5351"/>
  <c r="L5346"/>
  <c r="L5335"/>
  <c r="L5330"/>
  <c r="L5319"/>
  <c r="L5314"/>
  <c r="L5303"/>
  <c r="L5298"/>
  <c r="L5287"/>
  <c r="L5282"/>
  <c r="L5271"/>
  <c r="L5266"/>
  <c r="L5255"/>
  <c r="L5250"/>
  <c r="L5239"/>
  <c r="L5234"/>
  <c r="L5223"/>
  <c r="L5218"/>
  <c r="L5207"/>
  <c r="L5202"/>
  <c r="L5191"/>
  <c r="L5186"/>
  <c r="L5175"/>
  <c r="L5170"/>
  <c r="L5780"/>
  <c r="L5652"/>
  <c r="L5524"/>
  <c r="L5138"/>
  <c r="L5074"/>
  <c r="L5010"/>
  <c r="L4946"/>
  <c r="L4882"/>
  <c r="L4820"/>
  <c r="L4788"/>
  <c r="L4756"/>
  <c r="L4724"/>
  <c r="L4692"/>
  <c r="L4660"/>
  <c r="L7106"/>
  <c r="L6851"/>
  <c r="L5860"/>
  <c r="L5732"/>
  <c r="L5604"/>
  <c r="L5476"/>
  <c r="L5130"/>
  <c r="L5066"/>
  <c r="L5002"/>
  <c r="L4938"/>
  <c r="L4874"/>
  <c r="L5644"/>
  <c r="L5132"/>
  <c r="L5004"/>
  <c r="L4876"/>
  <c r="L4810"/>
  <c r="L4796"/>
  <c r="L4754"/>
  <c r="L4654"/>
  <c r="L4636"/>
  <c r="L4572"/>
  <c r="L4508"/>
  <c r="L6716"/>
  <c r="L6673"/>
  <c r="L6631"/>
  <c r="L6563"/>
  <c r="L6536"/>
  <c r="L6176"/>
  <c r="L6154"/>
  <c r="L6133"/>
  <c r="L6051"/>
  <c r="L6045"/>
  <c r="L6008"/>
  <c r="L5987"/>
  <c r="L5981"/>
  <c r="L5944"/>
  <c r="L5923"/>
  <c r="L5917"/>
  <c r="L5788"/>
  <c r="L5532"/>
  <c r="L5076"/>
  <c r="L4948"/>
  <c r="L4812"/>
  <c r="L4770"/>
  <c r="L4670"/>
  <c r="L4648"/>
  <c r="L4610"/>
  <c r="L4546"/>
  <c r="L4482"/>
  <c r="L4447"/>
  <c r="L4442"/>
  <c r="L4431"/>
  <c r="L4426"/>
  <c r="L4415"/>
  <c r="L4410"/>
  <c r="L4399"/>
  <c r="L4394"/>
  <c r="L4383"/>
  <c r="L4378"/>
  <c r="L4367"/>
  <c r="L4362"/>
  <c r="L4351"/>
  <c r="L4346"/>
  <c r="L4335"/>
  <c r="L4330"/>
  <c r="L4319"/>
  <c r="L4314"/>
  <c r="L4303"/>
  <c r="L4298"/>
  <c r="L4287"/>
  <c r="L4282"/>
  <c r="L4271"/>
  <c r="L4266"/>
  <c r="L4255"/>
  <c r="L4250"/>
  <c r="L4239"/>
  <c r="L4234"/>
  <c r="L4223"/>
  <c r="L4218"/>
  <c r="L4207"/>
  <c r="L4202"/>
  <c r="L4191"/>
  <c r="L4186"/>
  <c r="L4175"/>
  <c r="L4170"/>
  <c r="L4159"/>
  <c r="L4154"/>
  <c r="L4143"/>
  <c r="L4138"/>
  <c r="L4127"/>
  <c r="L4122"/>
  <c r="L4111"/>
  <c r="L4106"/>
  <c r="L4095"/>
  <c r="L4090"/>
  <c r="L4079"/>
  <c r="L4074"/>
  <c r="L4063"/>
  <c r="L4058"/>
  <c r="L4047"/>
  <c r="L5548"/>
  <c r="L4956"/>
  <c r="L4814"/>
  <c r="L4686"/>
  <c r="L4522"/>
  <c r="L4430"/>
  <c r="L4387"/>
  <c r="L4376"/>
  <c r="L4302"/>
  <c r="L4259"/>
  <c r="L4248"/>
  <c r="L4174"/>
  <c r="L4131"/>
  <c r="L4120"/>
  <c r="L4046"/>
  <c r="L4028"/>
  <c r="L4018"/>
  <c r="L4003"/>
  <c r="L3972"/>
  <c r="L3964"/>
  <c r="L3936"/>
  <c r="L3908"/>
  <c r="L3900"/>
  <c r="L3872"/>
  <c r="L3844"/>
  <c r="L3836"/>
  <c r="L3808"/>
  <c r="L3780"/>
  <c r="L3772"/>
  <c r="L3744"/>
  <c r="L3716"/>
  <c r="L3708"/>
  <c r="L3680"/>
  <c r="L3652"/>
  <c r="L3644"/>
  <c r="L3616"/>
  <c r="L3588"/>
  <c r="L3580"/>
  <c r="L4988"/>
  <c r="L4778"/>
  <c r="L4728"/>
  <c r="L4658"/>
  <c r="L4435"/>
  <c r="L4307"/>
  <c r="L4115"/>
  <c r="L4012"/>
  <c r="L4002"/>
  <c r="L3982"/>
  <c r="L3946"/>
  <c r="L3870"/>
  <c r="L3722"/>
  <c r="L3694"/>
  <c r="L3524"/>
  <c r="L3380"/>
  <c r="L3348"/>
  <c r="L3316"/>
  <c r="L3252"/>
  <c r="L3188"/>
  <c r="L3156"/>
  <c r="L3124"/>
  <c r="L3044"/>
  <c r="L3008"/>
  <c r="L6224"/>
  <c r="L6064"/>
  <c r="L6032"/>
  <c r="L5995"/>
  <c r="L5989"/>
  <c r="L5920"/>
  <c r="L4996"/>
  <c r="L4432"/>
  <c r="L4358"/>
  <c r="L4336"/>
  <c r="L4294"/>
  <c r="L4187"/>
  <c r="L4176"/>
  <c r="L4091"/>
  <c r="L4038"/>
  <c r="L5564"/>
  <c r="L4964"/>
  <c r="L4596"/>
  <c r="L4468"/>
  <c r="L4427"/>
  <c r="L4416"/>
  <c r="L4342"/>
  <c r="L4299"/>
  <c r="L4288"/>
  <c r="L4214"/>
  <c r="L4171"/>
  <c r="L4160"/>
  <c r="L4086"/>
  <c r="L4043"/>
  <c r="L4015"/>
  <c r="L5612"/>
  <c r="L4808"/>
  <c r="L4674"/>
  <c r="L4506"/>
  <c r="L4403"/>
  <c r="L4392"/>
  <c r="L4275"/>
  <c r="L4264"/>
  <c r="L4222"/>
  <c r="L4200"/>
  <c r="L4158"/>
  <c r="L4023"/>
  <c r="L3934"/>
  <c r="L3882"/>
  <c r="L3822"/>
  <c r="L3790"/>
  <c r="L3754"/>
  <c r="L3678"/>
  <c r="L3642"/>
  <c r="L3598"/>
  <c r="L3534"/>
  <c r="L3454"/>
  <c r="L3422"/>
  <c r="L3358"/>
  <c r="L3230"/>
  <c r="L3198"/>
  <c r="L3102"/>
  <c r="L3022"/>
  <c r="L2954"/>
  <c r="L6701"/>
  <c r="L6655"/>
  <c r="L6149"/>
  <c r="L6106"/>
  <c r="L5952"/>
  <c r="L5931"/>
  <c r="L5909"/>
  <c r="L5888"/>
  <c r="L4932"/>
  <c r="L4716"/>
  <c r="L4580"/>
  <c r="L4452"/>
  <c r="L4315"/>
  <c r="L4134"/>
  <c r="L4020"/>
  <c r="L4010"/>
  <c r="L3480"/>
  <c r="L3352"/>
  <c r="L3224"/>
  <c r="L3096"/>
  <c r="L2964"/>
  <c r="L2577"/>
  <c r="L2513"/>
  <c r="L2449"/>
  <c r="L2385"/>
  <c r="L2321"/>
  <c r="L3538"/>
  <c r="L3410"/>
  <c r="L3282"/>
  <c r="L3154"/>
  <c r="L3026"/>
  <c r="L2557"/>
  <c r="L2493"/>
  <c r="L2429"/>
  <c r="L2365"/>
  <c r="L2301"/>
  <c r="L3496"/>
  <c r="L3368"/>
  <c r="L3240"/>
  <c r="L3112"/>
  <c r="L2980"/>
  <c r="L2521"/>
  <c r="L2457"/>
  <c r="L2393"/>
  <c r="L2329"/>
  <c r="L2265"/>
  <c r="L3458"/>
  <c r="L3330"/>
  <c r="L3202"/>
  <c r="L3074"/>
  <c r="L2942"/>
  <c r="L2533"/>
  <c r="L2469"/>
  <c r="L2405"/>
  <c r="L2341"/>
  <c r="L2277"/>
</calcChain>
</file>

<file path=xl/sharedStrings.xml><?xml version="1.0" encoding="utf-8"?>
<sst xmlns="http://schemas.openxmlformats.org/spreadsheetml/2006/main" count="15097" uniqueCount="1977">
  <si>
    <t>DATE</t>
  </si>
  <si>
    <t xml:space="preserve">LOT </t>
  </si>
  <si>
    <t>ORDER</t>
  </si>
  <si>
    <t>COST LEVEL</t>
  </si>
  <si>
    <t>TARGETS</t>
  </si>
  <si>
    <t>AMOUNT(RS.)</t>
  </si>
  <si>
    <t>PROFIT/LOSS</t>
  </si>
  <si>
    <t>TG1</t>
  </si>
  <si>
    <t>TG2</t>
  </si>
  <si>
    <t>TG3</t>
  </si>
  <si>
    <t>WOCKPHARMA</t>
  </si>
  <si>
    <t>BUY</t>
  </si>
  <si>
    <t>SELL</t>
  </si>
  <si>
    <t>AMTEK AUTO</t>
  </si>
  <si>
    <t xml:space="preserve">       </t>
  </si>
  <si>
    <t>SCRIPT</t>
  </si>
  <si>
    <t>JK TYRE</t>
  </si>
  <si>
    <t>MAN INDUSTRIES</t>
  </si>
  <si>
    <t>ROLTA INDIA</t>
  </si>
  <si>
    <t>GITANJALI GEMS</t>
  </si>
  <si>
    <t>TATA SPONGE</t>
  </si>
  <si>
    <t>REDINGTON INDIA</t>
  </si>
  <si>
    <t>SPARC</t>
  </si>
  <si>
    <t>ONELIFE CAPITAL</t>
  </si>
  <si>
    <t>RS SOFTWARE</t>
  </si>
  <si>
    <t>VADILAL INDUSTRIES</t>
  </si>
  <si>
    <t>BINANI INDUSTRIES</t>
  </si>
  <si>
    <t>INFINITE</t>
  </si>
  <si>
    <t>SASKEN COMMUNICATION</t>
  </si>
  <si>
    <t>ESS DEE ALUMINIUM</t>
  </si>
  <si>
    <t>RAMKY INFRASTRUCTURE</t>
  </si>
  <si>
    <t>KIRI INDUSTRIES</t>
  </si>
  <si>
    <t>AXISCADES</t>
  </si>
  <si>
    <t>AMTEK INDIA</t>
  </si>
  <si>
    <t>MONNET ISPAT</t>
  </si>
  <si>
    <t xml:space="preserve">INDIA GLYCOLS </t>
  </si>
  <si>
    <t>RUSHIL DÉCOR</t>
  </si>
  <si>
    <t>MT EDUCARE</t>
  </si>
  <si>
    <t>KSK ENERGY</t>
  </si>
  <si>
    <t>NCC LTD</t>
  </si>
  <si>
    <t>SUNIL HITECH</t>
  </si>
  <si>
    <t>UTTAM GALVA STEELS</t>
  </si>
  <si>
    <t>FINOLEX CABLES</t>
  </si>
  <si>
    <t>FORTIS HEALTH CARE</t>
  </si>
  <si>
    <t>DEN NETWORKS</t>
  </si>
  <si>
    <t>SURYA ROSHNI</t>
  </si>
  <si>
    <t>AARTI INDUSTRIES</t>
  </si>
  <si>
    <t>BOMBAY BURMAH</t>
  </si>
  <si>
    <t>NUCLEUS SOFTWARE</t>
  </si>
  <si>
    <t>MCX</t>
  </si>
  <si>
    <t>BOMBAY DYEING</t>
  </si>
  <si>
    <t>GRUH FINANCE</t>
  </si>
  <si>
    <t>SREI INFRA</t>
  </si>
  <si>
    <t>NIIT TECH</t>
  </si>
  <si>
    <t>NBCC</t>
  </si>
  <si>
    <t>TATA ELXSI</t>
  </si>
  <si>
    <t>BFINVEST</t>
  </si>
  <si>
    <t>MTEDUCARE</t>
  </si>
  <si>
    <t>ASTRAMICRO</t>
  </si>
  <si>
    <t>AJMERA REALTY</t>
  </si>
  <si>
    <t>TEXRAIL</t>
  </si>
  <si>
    <t>ATLAS CYCLE</t>
  </si>
  <si>
    <t>SADBHAV ENGINEERING</t>
  </si>
  <si>
    <t>BGR ENERGY</t>
  </si>
  <si>
    <t>KAVERI SEED</t>
  </si>
  <si>
    <t>RADICO KHAITAN</t>
  </si>
  <si>
    <t>TATA METALIKS</t>
  </si>
  <si>
    <t>ATUL AUTO</t>
  </si>
  <si>
    <t>FRL</t>
  </si>
  <si>
    <t>DHFL</t>
  </si>
  <si>
    <t>RAJESH EXPORT</t>
  </si>
  <si>
    <t>DISHMAN PHARMA</t>
  </si>
  <si>
    <t>LIBERTY SHOE</t>
  </si>
  <si>
    <t>HITACHI HOMES</t>
  </si>
  <si>
    <t>TBZ</t>
  </si>
  <si>
    <t>NATCO PHARMA</t>
  </si>
  <si>
    <t>SHALIMAR PAINTS</t>
  </si>
  <si>
    <t>MAGMA FINCORP</t>
  </si>
  <si>
    <t>MUTHOOT FINANCE</t>
  </si>
  <si>
    <t>MARICO</t>
  </si>
  <si>
    <t>BRITANNIA</t>
  </si>
  <si>
    <t>VIDEOCON INDUSTRIES</t>
  </si>
  <si>
    <t xml:space="preserve">GEOMETRIC </t>
  </si>
  <si>
    <t>MARKSANS PHARMA</t>
  </si>
  <si>
    <t>JET AIRWAYS</t>
  </si>
  <si>
    <t>ZICOM ELECTRONIC</t>
  </si>
  <si>
    <t>JINDAL PHOTO</t>
  </si>
  <si>
    <t>NCC</t>
  </si>
  <si>
    <t>MAX INDIA</t>
  </si>
  <si>
    <t>GRANULES INDIA</t>
  </si>
  <si>
    <t>VAKRANGEE</t>
  </si>
  <si>
    <t>PC JEWELLERS</t>
  </si>
  <si>
    <t>JBF INDUSTRIES</t>
  </si>
  <si>
    <t>ATUL LTD</t>
  </si>
  <si>
    <t>AMARA RAJA BATTERIES</t>
  </si>
  <si>
    <t>PURAVANKARA PROJECTS</t>
  </si>
  <si>
    <t>BALRAMPUR CHINI</t>
  </si>
  <si>
    <t>JK CEMENT</t>
  </si>
  <si>
    <t>INOX LEISURE</t>
  </si>
  <si>
    <t>HSIL LTD</t>
  </si>
  <si>
    <t>VIP INDUSTRIES</t>
  </si>
  <si>
    <t>FINANCIAL TECH</t>
  </si>
  <si>
    <t>BAJAJ ELECTRICALS</t>
  </si>
  <si>
    <t>MANGALORE CHEMICALS</t>
  </si>
  <si>
    <t>BERGER PAINTS</t>
  </si>
  <si>
    <t>DOLPHIN OFFSHORE</t>
  </si>
  <si>
    <t>TATA COFFEE</t>
  </si>
  <si>
    <t>JINDAL SAW</t>
  </si>
  <si>
    <t>DELTA CORP</t>
  </si>
  <si>
    <t>UFLEX LIMITED</t>
  </si>
  <si>
    <t>ENGINEERS INDIA</t>
  </si>
  <si>
    <t>TV TODAY</t>
  </si>
  <si>
    <t>BRIGADE ENTERPRISES</t>
  </si>
  <si>
    <t>INDOCO REMEDIES</t>
  </si>
  <si>
    <t>CCL PRODUCTS</t>
  </si>
  <si>
    <t>PRAKASH INDUSTRIES</t>
  </si>
  <si>
    <t>BLUE STAR LTD</t>
  </si>
  <si>
    <t>STRIDES ARCOLAB</t>
  </si>
  <si>
    <t>KOLTE PATIL</t>
  </si>
  <si>
    <t>CITY UNION BANK</t>
  </si>
  <si>
    <t>ABAN OFFSHORE</t>
  </si>
  <si>
    <t>MASTEK LTD</t>
  </si>
  <si>
    <t>GPPL</t>
  </si>
  <si>
    <t>GOL OFFSHORE</t>
  </si>
  <si>
    <t>KPIT</t>
  </si>
  <si>
    <t>WELSPUNIND</t>
  </si>
  <si>
    <t>UPL</t>
  </si>
  <si>
    <t>TATA MOTORS</t>
  </si>
  <si>
    <t>DLF</t>
  </si>
  <si>
    <t>SUNPHARMA</t>
  </si>
  <si>
    <t>ASHOKLEY</t>
  </si>
  <si>
    <t>UNION BANK</t>
  </si>
  <si>
    <t>HIMATSEIDE</t>
  </si>
  <si>
    <t>CHENNPETRO</t>
  </si>
  <si>
    <t>LLOYDELENG</t>
  </si>
  <si>
    <t>BF UTILITIES</t>
  </si>
  <si>
    <t>NMDC</t>
  </si>
  <si>
    <t>VENUSREM</t>
  </si>
  <si>
    <t>TATA GLOBAL</t>
  </si>
  <si>
    <t>ONMOBILE GLOBAL</t>
  </si>
  <si>
    <t>MASTEK</t>
  </si>
  <si>
    <t>TATA CHEMICALS</t>
  </si>
  <si>
    <t>ABG SHIPYARD</t>
  </si>
  <si>
    <t>SUPREME INDUSTRIES</t>
  </si>
  <si>
    <t>FINANTECH</t>
  </si>
  <si>
    <t>JINDALSAW</t>
  </si>
  <si>
    <t>SAIL</t>
  </si>
  <si>
    <t>MMTC</t>
  </si>
  <si>
    <t>SRIPIPES</t>
  </si>
  <si>
    <t>ATLANTA</t>
  </si>
  <si>
    <t>ESSAROIL</t>
  </si>
  <si>
    <t>BGRENERGY</t>
  </si>
  <si>
    <t>SHIVAMAUTO</t>
  </si>
  <si>
    <t>BPCL</t>
  </si>
  <si>
    <t>LYKALABS</t>
  </si>
  <si>
    <t>HARRMALAYA</t>
  </si>
  <si>
    <t>ATLASCYCLE</t>
  </si>
  <si>
    <t>ORIENTBELL</t>
  </si>
  <si>
    <t>TWL</t>
  </si>
  <si>
    <t>ROHLTD</t>
  </si>
  <si>
    <t>IVP</t>
  </si>
  <si>
    <t>INDOTECH</t>
  </si>
  <si>
    <t>TVSELECT</t>
  </si>
  <si>
    <t>ZUARIGLOB</t>
  </si>
  <si>
    <t>KWALITY</t>
  </si>
  <si>
    <t>SHIVTEX</t>
  </si>
  <si>
    <t>RUSHIL</t>
  </si>
  <si>
    <t>DISHMAN</t>
  </si>
  <si>
    <t>JETAIRWAYS</t>
  </si>
  <si>
    <t>EROSMEDIA</t>
  </si>
  <si>
    <t>NUCLEUS</t>
  </si>
  <si>
    <t>BFUTILITIE</t>
  </si>
  <si>
    <t>SREINFRA</t>
  </si>
  <si>
    <t>ESSDEE</t>
  </si>
  <si>
    <t>RSSOFTWARE</t>
  </si>
  <si>
    <t>TRF</t>
  </si>
  <si>
    <t>RPPINFRA</t>
  </si>
  <si>
    <t>PGEL</t>
  </si>
  <si>
    <t>SUVEN</t>
  </si>
  <si>
    <t>JUBILANT</t>
  </si>
  <si>
    <t>TCI</t>
  </si>
  <si>
    <t>ESCORTS</t>
  </si>
  <si>
    <t>TALWALKARS</t>
  </si>
  <si>
    <t>VIDEOIND</t>
  </si>
  <si>
    <t>RAJESHEXPO</t>
  </si>
  <si>
    <t>IPAPPM</t>
  </si>
  <si>
    <t>BHUSANSTL</t>
  </si>
  <si>
    <t xml:space="preserve">LAMBODHARA </t>
  </si>
  <si>
    <t>LONG</t>
  </si>
  <si>
    <t xml:space="preserve">HEROMOTOCO LTD </t>
  </si>
  <si>
    <t xml:space="preserve">IGL LTD </t>
  </si>
  <si>
    <t xml:space="preserve">HEXAWARE LTD </t>
  </si>
  <si>
    <t xml:space="preserve">BEML LTD </t>
  </si>
  <si>
    <t>BERGEPAINT</t>
  </si>
  <si>
    <t>LAOPALA</t>
  </si>
  <si>
    <t>IDBI BANK</t>
  </si>
  <si>
    <t xml:space="preserve">NATCOPHARMA LTD </t>
  </si>
  <si>
    <t xml:space="preserve">UNION BANK </t>
  </si>
  <si>
    <t xml:space="preserve">HUL LTD </t>
  </si>
  <si>
    <t xml:space="preserve">BAJAJ FINANCE LTD </t>
  </si>
  <si>
    <t>NATCOPHARMA</t>
  </si>
  <si>
    <t>TATAELXSI</t>
  </si>
  <si>
    <t xml:space="preserve">CONCOR </t>
  </si>
  <si>
    <t>SHORT</t>
  </si>
  <si>
    <t>AUROPHARMA LTD</t>
  </si>
  <si>
    <t xml:space="preserve">ABIRLANUVO LTD </t>
  </si>
  <si>
    <t xml:space="preserve">IRB LTD </t>
  </si>
  <si>
    <t xml:space="preserve">NTPC LTD </t>
  </si>
  <si>
    <t xml:space="preserve">KATAK BANK </t>
  </si>
  <si>
    <t>GODREJCP</t>
  </si>
  <si>
    <t xml:space="preserve">VOLTAS LTD </t>
  </si>
  <si>
    <t xml:space="preserve">JSW STEEL LTD </t>
  </si>
  <si>
    <t>KAJARIACER</t>
  </si>
  <si>
    <t xml:space="preserve">TITAN LTD </t>
  </si>
  <si>
    <t>YES BANK</t>
  </si>
  <si>
    <t xml:space="preserve">SBIN </t>
  </si>
  <si>
    <t xml:space="preserve">JUST DIAL LTD </t>
  </si>
  <si>
    <t xml:space="preserve">HAVELLS LTD </t>
  </si>
  <si>
    <t xml:space="preserve">WIPRO LTD </t>
  </si>
  <si>
    <t>BAJAJ AUTO</t>
  </si>
  <si>
    <t xml:space="preserve">AJANTPHARM LTD </t>
  </si>
  <si>
    <t xml:space="preserve">CESC LTD </t>
  </si>
  <si>
    <t xml:space="preserve">CENTURYTEX LTD </t>
  </si>
  <si>
    <t>INDUSINDBANK</t>
  </si>
  <si>
    <t xml:space="preserve">ITC LTD </t>
  </si>
  <si>
    <t xml:space="preserve">M&amp;M FIN LTD </t>
  </si>
  <si>
    <t xml:space="preserve">SUNPHARMA LTD </t>
  </si>
  <si>
    <t>PETRONET</t>
  </si>
  <si>
    <t>ENGINERSIN</t>
  </si>
  <si>
    <t xml:space="preserve">IOC LTD </t>
  </si>
  <si>
    <t xml:space="preserve">WOCKPHARMA LTD </t>
  </si>
  <si>
    <t>ARVIND LTD</t>
  </si>
  <si>
    <t xml:space="preserve">APOLLO TYRE LTD </t>
  </si>
  <si>
    <t>IRB LTD</t>
  </si>
  <si>
    <t>ZEEL LTD</t>
  </si>
  <si>
    <t>IOC LTD</t>
  </si>
  <si>
    <t>RELIANCE CAPITAL</t>
  </si>
  <si>
    <t xml:space="preserve">CEAT LTD </t>
  </si>
  <si>
    <t xml:space="preserve">UPL LTD </t>
  </si>
  <si>
    <t>JUST DIAL</t>
  </si>
  <si>
    <t xml:space="preserve">MARUTI LTD </t>
  </si>
  <si>
    <t xml:space="preserve">PETRONET LTD </t>
  </si>
  <si>
    <t>MARUTI LTD</t>
  </si>
  <si>
    <t xml:space="preserve">JETAIRWAYS </t>
  </si>
  <si>
    <t xml:space="preserve">STAR LTD </t>
  </si>
  <si>
    <t xml:space="preserve">DRREDDY LTD </t>
  </si>
  <si>
    <t>ZYDUSWELL</t>
  </si>
  <si>
    <t xml:space="preserve">ITC </t>
  </si>
  <si>
    <t>SH KELKAR</t>
  </si>
  <si>
    <t xml:space="preserve">HINDPETRO LTD </t>
  </si>
  <si>
    <t xml:space="preserve">ALCARGO </t>
  </si>
  <si>
    <t>DR REDDY LAB</t>
  </si>
  <si>
    <t>INFRATEL</t>
  </si>
  <si>
    <t>MARUTI</t>
  </si>
  <si>
    <t>TATAMTRDVR</t>
  </si>
  <si>
    <t>MOTHERSUMI</t>
  </si>
  <si>
    <t>OFSS</t>
  </si>
  <si>
    <t>IOC</t>
  </si>
  <si>
    <t xml:space="preserve">BOSCH LTD </t>
  </si>
  <si>
    <t>ARVIND</t>
  </si>
  <si>
    <t xml:space="preserve">JUBLFOOD LTD </t>
  </si>
  <si>
    <t>AUROPHARMA</t>
  </si>
  <si>
    <t xml:space="preserve">ABAN </t>
  </si>
  <si>
    <t>HEXAWARE</t>
  </si>
  <si>
    <t>DLF TD</t>
  </si>
  <si>
    <t>NILKAMAL</t>
  </si>
  <si>
    <t>GEOMETRIC</t>
  </si>
  <si>
    <t xml:space="preserve">OBC </t>
  </si>
  <si>
    <t>WHEELS</t>
  </si>
  <si>
    <t>SRTRANSFIN</t>
  </si>
  <si>
    <t xml:space="preserve">KOTAK BANK LTD </t>
  </si>
  <si>
    <t xml:space="preserve">DIVISLAB LTD </t>
  </si>
  <si>
    <t xml:space="preserve">YES BANK LTD </t>
  </si>
  <si>
    <t>MOTHERSUMI LT</t>
  </si>
  <si>
    <t>ULTRACEMCO LTD</t>
  </si>
  <si>
    <t xml:space="preserve">DABUR LTD </t>
  </si>
  <si>
    <t xml:space="preserve">AMARAJABAT LTD </t>
  </si>
  <si>
    <t>BANK OF BARODA</t>
  </si>
  <si>
    <t>SIEMENS LTD</t>
  </si>
  <si>
    <t>TATACHEM</t>
  </si>
  <si>
    <t>IGL</t>
  </si>
  <si>
    <t>UBL</t>
  </si>
  <si>
    <t xml:space="preserve">COLPAL LTD </t>
  </si>
  <si>
    <t xml:space="preserve">BAJAJ-AUTO LTD </t>
  </si>
  <si>
    <t>AUROPHARMA LT</t>
  </si>
  <si>
    <t>IDEA LTD</t>
  </si>
  <si>
    <t>INFY LTD</t>
  </si>
  <si>
    <t xml:space="preserve">TCS LTD </t>
  </si>
  <si>
    <t xml:space="preserve">MECLEODRUSS LTD </t>
  </si>
  <si>
    <t xml:space="preserve">RELIANCE  LTD </t>
  </si>
  <si>
    <t xml:space="preserve">RELIANCE INFRA LTD </t>
  </si>
  <si>
    <t xml:space="preserve">TVS MOTOR LTD </t>
  </si>
  <si>
    <t xml:space="preserve">YES BANK </t>
  </si>
  <si>
    <t>PCJEWELLER</t>
  </si>
  <si>
    <t>GATI</t>
  </si>
  <si>
    <t xml:space="preserve">INDUSIND BANK </t>
  </si>
  <si>
    <t xml:space="preserve">JSW STEEL LTD  </t>
  </si>
  <si>
    <t>BANK INDIA</t>
  </si>
  <si>
    <t>LAMBODHARA</t>
  </si>
  <si>
    <t xml:space="preserve">MINDTREE LTD </t>
  </si>
  <si>
    <t>LUPIN LTD</t>
  </si>
  <si>
    <t xml:space="preserve">INFY </t>
  </si>
  <si>
    <t xml:space="preserve">TCS </t>
  </si>
  <si>
    <t xml:space="preserve">APOLLOHOSP LTD </t>
  </si>
  <si>
    <t xml:space="preserve">LUPIN LTD </t>
  </si>
  <si>
    <t>M&amp;M LTD</t>
  </si>
  <si>
    <t>MINDTREE</t>
  </si>
  <si>
    <t>STAR LTD</t>
  </si>
  <si>
    <t>CEAT LTD</t>
  </si>
  <si>
    <t>M&amp;M</t>
  </si>
  <si>
    <t>IRB</t>
  </si>
  <si>
    <t>KITEX</t>
  </si>
  <si>
    <t>ICICI BANK</t>
  </si>
  <si>
    <t xml:space="preserve">DLF LTD </t>
  </si>
  <si>
    <t>BPCL LTD</t>
  </si>
  <si>
    <t xml:space="preserve">IBULHSGFIN LTD </t>
  </si>
  <si>
    <t>CROMPGREAV</t>
  </si>
  <si>
    <t>EICHER MOT</t>
  </si>
  <si>
    <t>HINDPETRO</t>
  </si>
  <si>
    <t>JSW STEEL</t>
  </si>
  <si>
    <t>JUBLFOOD</t>
  </si>
  <si>
    <t xml:space="preserve">BANK 0F BARODA </t>
  </si>
  <si>
    <t xml:space="preserve">SUN TV </t>
  </si>
  <si>
    <t>SIEMENS</t>
  </si>
  <si>
    <t xml:space="preserve">HDFC LTD </t>
  </si>
  <si>
    <t>ACC</t>
  </si>
  <si>
    <t xml:space="preserve">RELIANCE LTD </t>
  </si>
  <si>
    <t>ABAN</t>
  </si>
  <si>
    <t>TORNTPHARM</t>
  </si>
  <si>
    <t>TATACOMM</t>
  </si>
  <si>
    <t>ZEEL</t>
  </si>
  <si>
    <t>ADANIPORTS</t>
  </si>
  <si>
    <t xml:space="preserve">IPCALAB </t>
  </si>
  <si>
    <t>AMARAJABAT</t>
  </si>
  <si>
    <t>BAJAJAUTO</t>
  </si>
  <si>
    <t>INFY</t>
  </si>
  <si>
    <t>L&amp;T</t>
  </si>
  <si>
    <t xml:space="preserve">BIOCON LTD </t>
  </si>
  <si>
    <t>SBIN</t>
  </si>
  <si>
    <t xml:space="preserve">LAOPALA </t>
  </si>
  <si>
    <t>PNB</t>
  </si>
  <si>
    <t xml:space="preserve">LUPIN </t>
  </si>
  <si>
    <t xml:space="preserve">AXIS BANK </t>
  </si>
  <si>
    <t>CIPLA</t>
  </si>
  <si>
    <t xml:space="preserve">BANK OF BARODA </t>
  </si>
  <si>
    <t>SKS MICROFIN</t>
  </si>
  <si>
    <t>CADILAHC</t>
  </si>
  <si>
    <t>AJANTPHARM</t>
  </si>
  <si>
    <t>IGL LTD</t>
  </si>
  <si>
    <t>BHEL</t>
  </si>
  <si>
    <t>BAJAJELEC</t>
  </si>
  <si>
    <t>APOLLOHOSP</t>
  </si>
  <si>
    <t xml:space="preserve">ROLTA INDIA </t>
  </si>
  <si>
    <t>IRB INFRA LTD</t>
  </si>
  <si>
    <t>DIVISLAB</t>
  </si>
  <si>
    <t>APOLLOTYRE</t>
  </si>
  <si>
    <t>AKZOINDIA</t>
  </si>
  <si>
    <t>DR REDDY</t>
  </si>
  <si>
    <t>ASIANPAINT</t>
  </si>
  <si>
    <t>JBCHEPHARM</t>
  </si>
  <si>
    <t>ZENSAR TECH</t>
  </si>
  <si>
    <t>BRITANNIA INDUSTRIES</t>
  </si>
  <si>
    <t>BIOCON</t>
  </si>
  <si>
    <t xml:space="preserve"> EMAMI LTD </t>
  </si>
  <si>
    <t>TIL</t>
  </si>
  <si>
    <t>IBULHSGFIN</t>
  </si>
  <si>
    <t>MRF</t>
  </si>
  <si>
    <t>GEOMETRIC LTD</t>
  </si>
  <si>
    <t>CENTURY TEXTILE</t>
  </si>
  <si>
    <t xml:space="preserve">SINTEX </t>
  </si>
  <si>
    <t xml:space="preserve">BLUE STAR INFOTECH </t>
  </si>
  <si>
    <t xml:space="preserve">PVR LTD </t>
  </si>
  <si>
    <t>WHIRLPOOL LTD</t>
  </si>
  <si>
    <t>ASTEC LIFESCIENCE</t>
  </si>
  <si>
    <t>AXIS BANK</t>
  </si>
  <si>
    <t>GMBREW</t>
  </si>
  <si>
    <t>KAJARIA CERAMICS</t>
  </si>
  <si>
    <t xml:space="preserve">NIIT TECH </t>
  </si>
  <si>
    <t xml:space="preserve">HPCL LTD </t>
  </si>
  <si>
    <t>COX &amp; KINGS</t>
  </si>
  <si>
    <t>INDUSIND BANK</t>
  </si>
  <si>
    <t>JUBILANT LIFE SCIENCES</t>
  </si>
  <si>
    <t>GAYAPROJ</t>
  </si>
  <si>
    <t>HPCL</t>
  </si>
  <si>
    <t>JUBLIANT LIFESCIENCE</t>
  </si>
  <si>
    <t>BHARTIARTL</t>
  </si>
  <si>
    <t>HAVELLS</t>
  </si>
  <si>
    <t>COAL INDIA</t>
  </si>
  <si>
    <t>AEGISCHEM</t>
  </si>
  <si>
    <t xml:space="preserve">JUBLFOOD </t>
  </si>
  <si>
    <t>KTK BANK</t>
  </si>
  <si>
    <t>VADILALIND</t>
  </si>
  <si>
    <t>HUL  LTD</t>
  </si>
  <si>
    <t>VISHNU</t>
  </si>
  <si>
    <t>AMBIKCO</t>
  </si>
  <si>
    <t>WHEELS INDIA LTD</t>
  </si>
  <si>
    <t>GRUH</t>
  </si>
  <si>
    <t>MOTHERSON SUMI SYSTEMS</t>
  </si>
  <si>
    <t>VEDL</t>
  </si>
  <si>
    <t>SELAN</t>
  </si>
  <si>
    <t>VOLTAS</t>
  </si>
  <si>
    <t>EICHER MOTOR</t>
  </si>
  <si>
    <t>RAJESH EXPORTS</t>
  </si>
  <si>
    <t>TVSSRICHAK</t>
  </si>
  <si>
    <t>VOLTAMP</t>
  </si>
  <si>
    <t>M&amp;M FINANCE</t>
  </si>
  <si>
    <t>IDEA</t>
  </si>
  <si>
    <t xml:space="preserve">RELIANCE </t>
  </si>
  <si>
    <t>BHARTI AIRTEL</t>
  </si>
  <si>
    <t>GLENMARK PHARMACEUTICALS</t>
  </si>
  <si>
    <t>PAGE INDUSTRIES</t>
  </si>
  <si>
    <t>DISH TV</t>
  </si>
  <si>
    <t>CAIRN INDIA</t>
  </si>
  <si>
    <t>RESPONIND</t>
  </si>
  <si>
    <t>TITAN</t>
  </si>
  <si>
    <t>RAYMONDS LTD</t>
  </si>
  <si>
    <t>BEML</t>
  </si>
  <si>
    <t>KECINT</t>
  </si>
  <si>
    <t>SUN TV</t>
  </si>
  <si>
    <t>EXCELCORP</t>
  </si>
  <si>
    <t>TATAMOTORS</t>
  </si>
  <si>
    <t xml:space="preserve">HINDALCO </t>
  </si>
  <si>
    <t>ENGINEERSNDIA</t>
  </si>
  <si>
    <t>CANBK</t>
  </si>
  <si>
    <t>MAX</t>
  </si>
  <si>
    <t>ESEEDE ALUMINIUM</t>
  </si>
  <si>
    <t>MPHASIS</t>
  </si>
  <si>
    <t>RUPA</t>
  </si>
  <si>
    <t>SHARDACROP</t>
  </si>
  <si>
    <t>NAUKRI</t>
  </si>
  <si>
    <t>BRIGADE</t>
  </si>
  <si>
    <t>THERMEX</t>
  </si>
  <si>
    <t>ADANIENT</t>
  </si>
  <si>
    <t>HDIL</t>
  </si>
  <si>
    <t>PUNJABCHEM</t>
  </si>
  <si>
    <t>CASTROLIND</t>
  </si>
  <si>
    <t>GUJRATGAS</t>
  </si>
  <si>
    <t>HUL</t>
  </si>
  <si>
    <t>HEROMOTOCO</t>
  </si>
  <si>
    <t>REPRO INDIA</t>
  </si>
  <si>
    <t xml:space="preserve">JUBILANT </t>
  </si>
  <si>
    <t xml:space="preserve">ABIRLANUVO </t>
  </si>
  <si>
    <t>LIC HOUSING LTD</t>
  </si>
  <si>
    <t>PFRL</t>
  </si>
  <si>
    <t>EXIDE INDUSTRIES</t>
  </si>
  <si>
    <t>SSLT</t>
  </si>
  <si>
    <t>ONGC</t>
  </si>
  <si>
    <t>APOLLO TYRE</t>
  </si>
  <si>
    <t>TVS MOTORS</t>
  </si>
  <si>
    <t xml:space="preserve">UPL </t>
  </si>
  <si>
    <t>THOMAS COOK LTD</t>
  </si>
  <si>
    <t>CESC LTD</t>
  </si>
  <si>
    <t>WIPRO LTD</t>
  </si>
  <si>
    <t>NTPC LTD</t>
  </si>
  <si>
    <t>HDIL LTD</t>
  </si>
  <si>
    <t>JSWSTEEL</t>
  </si>
  <si>
    <t>IGARASHI</t>
  </si>
  <si>
    <t xml:space="preserve">HDIL </t>
  </si>
  <si>
    <t xml:space="preserve">UNICHEMLAB </t>
  </si>
  <si>
    <t>ORIENTAL BANK</t>
  </si>
  <si>
    <t xml:space="preserve">RJI </t>
  </si>
  <si>
    <t>MAITHANALL</t>
  </si>
  <si>
    <t>RAMCOCEM</t>
  </si>
  <si>
    <t>KOTAK BANK</t>
  </si>
  <si>
    <t>AMRUTANJAN</t>
  </si>
  <si>
    <t>SKS MICRO FINANCE</t>
  </si>
  <si>
    <t>HEXAWARE LTD</t>
  </si>
  <si>
    <t>ADVANTA LTD</t>
  </si>
  <si>
    <t>FORTIS</t>
  </si>
  <si>
    <t>AJMERA</t>
  </si>
  <si>
    <t>WALCHANNAG</t>
  </si>
  <si>
    <t>GODREJIND LTD</t>
  </si>
  <si>
    <t>PETRONENGG</t>
  </si>
  <si>
    <t xml:space="preserve">IDEA </t>
  </si>
  <si>
    <t>LIBERTY SHOES</t>
  </si>
  <si>
    <t xml:space="preserve">L&amp;T FINANCES </t>
  </si>
  <si>
    <t>TAKE</t>
  </si>
  <si>
    <t>STAR</t>
  </si>
  <si>
    <t>WIPRO</t>
  </si>
  <si>
    <t>KSCL LTD</t>
  </si>
  <si>
    <t>JMCPROJECT</t>
  </si>
  <si>
    <t>DABUR</t>
  </si>
  <si>
    <t>FINCABLES</t>
  </si>
  <si>
    <t>SHILPAMED</t>
  </si>
  <si>
    <t>POLARIS FINANCIAL TECHNOLOGY</t>
  </si>
  <si>
    <t>GANESHHOUC</t>
  </si>
  <si>
    <t>IDFC</t>
  </si>
  <si>
    <t>BHARAT FORGE LTD</t>
  </si>
  <si>
    <t>IFBIND</t>
  </si>
  <si>
    <t>CONCOR</t>
  </si>
  <si>
    <t>NBCC LTD</t>
  </si>
  <si>
    <t>TATAELXI</t>
  </si>
  <si>
    <t>TATA INVESTMENT</t>
  </si>
  <si>
    <t>MANGLAM CEMENT</t>
  </si>
  <si>
    <t>PFC</t>
  </si>
  <si>
    <t>L&amp;T FINANCE</t>
  </si>
  <si>
    <t>JUBILLANT FOOD</t>
  </si>
  <si>
    <t>ITDCEM</t>
  </si>
  <si>
    <t>INFINITE COMPUTERS</t>
  </si>
  <si>
    <t>JUBILANTFOOD</t>
  </si>
  <si>
    <t>KSL</t>
  </si>
  <si>
    <t>ALSTOM T&amp;D</t>
  </si>
  <si>
    <t>SFCL</t>
  </si>
  <si>
    <t>REPRO</t>
  </si>
  <si>
    <t>GODREJIND</t>
  </si>
  <si>
    <t>UBL LTD</t>
  </si>
  <si>
    <t>SUNILHITECH</t>
  </si>
  <si>
    <t>ENIL</t>
  </si>
  <si>
    <t>BLISSGVS</t>
  </si>
  <si>
    <t>IPCALAB</t>
  </si>
  <si>
    <t>MAKE</t>
  </si>
  <si>
    <t>GSPL</t>
  </si>
  <si>
    <t>PRISMCEM</t>
  </si>
  <si>
    <t>CANARA BANK</t>
  </si>
  <si>
    <t>ASAHI INDIA GLASS LTD</t>
  </si>
  <si>
    <t>KOLTE PATIL DEVELOPERS</t>
  </si>
  <si>
    <t>TITAN INDUSTRIES</t>
  </si>
  <si>
    <t>TUBE INVESTMENT</t>
  </si>
  <si>
    <t>AIAENG</t>
  </si>
  <si>
    <t>GUJARAT FERTILIZERS</t>
  </si>
  <si>
    <t>JUBILLANT LIFESCIENCE</t>
  </si>
  <si>
    <t>JBFIND INDUSTRIES LTD</t>
  </si>
  <si>
    <t>HT MEDIA</t>
  </si>
  <si>
    <t>GATI LTD</t>
  </si>
  <si>
    <t>ATUL AUTO LTD</t>
  </si>
  <si>
    <t>PRESYIGE</t>
  </si>
  <si>
    <t>VGUARD</t>
  </si>
  <si>
    <t>SOBHA</t>
  </si>
  <si>
    <t>APLLTD</t>
  </si>
  <si>
    <t>HBFC BANK</t>
  </si>
  <si>
    <t>ASIAN PAINTS</t>
  </si>
  <si>
    <t>TECH MAHINDRA</t>
  </si>
  <si>
    <t>INDIA CEMENTS</t>
  </si>
  <si>
    <t>GE SHIPPING LTD</t>
  </si>
  <si>
    <t>GIC HOUSING</t>
  </si>
  <si>
    <t>HAVELLS INDIA</t>
  </si>
  <si>
    <t>ACC LTD</t>
  </si>
  <si>
    <t>TATA COMMUNICATION</t>
  </si>
  <si>
    <t>GUJARAT GAS LTD</t>
  </si>
  <si>
    <t>GAIL INDIA</t>
  </si>
  <si>
    <t>HDFC</t>
  </si>
  <si>
    <t>ITC</t>
  </si>
  <si>
    <t>TIMKEN INDIA</t>
  </si>
  <si>
    <t>OIL INDIA LTD</t>
  </si>
  <si>
    <t>BIOCON LTD</t>
  </si>
  <si>
    <t>GESHIPPING</t>
  </si>
  <si>
    <t>APOLLO HOSPITALS</t>
  </si>
  <si>
    <t>JK LAKSHMI CEMENT</t>
  </si>
  <si>
    <t>WOCKHARD LTD</t>
  </si>
  <si>
    <t>AJANTA PHARMACEUTICALS</t>
  </si>
  <si>
    <t>ALEMBIC PHARMA</t>
  </si>
  <si>
    <t>SHASUN PHARMACEUTICALS</t>
  </si>
  <si>
    <t>POWER GRID CORPORATION</t>
  </si>
  <si>
    <t>ALLAHABAD BANK</t>
  </si>
  <si>
    <t>JINDAL STEEL AND POWER</t>
  </si>
  <si>
    <t>ALLCARGO LOGISTICS</t>
  </si>
  <si>
    <t>CHAMBEL FERTILIZER</t>
  </si>
  <si>
    <t>IBREALEST</t>
  </si>
  <si>
    <t>HCL TECH</t>
  </si>
  <si>
    <t>BEML LTD</t>
  </si>
  <si>
    <t>LOVABLE LINGERIE</t>
  </si>
  <si>
    <t>SUNDARAM FASTNERS</t>
  </si>
  <si>
    <t>BEL LTD</t>
  </si>
  <si>
    <t>THERMAX LTD</t>
  </si>
  <si>
    <t>CAPITAL FIRST</t>
  </si>
  <si>
    <t>SRF LTD</t>
  </si>
  <si>
    <t>STATE BANK OF MYSORE</t>
  </si>
  <si>
    <t>INGERSOLL RAND</t>
  </si>
  <si>
    <t>SHOPPERS STOP</t>
  </si>
  <si>
    <t>KESORAM INSUSTRIES</t>
  </si>
  <si>
    <t>ESCORTS LTD</t>
  </si>
  <si>
    <t>SUVEN LIFE SCIENCE LTD</t>
  </si>
  <si>
    <t>PRAJ INDUSTRIES</t>
  </si>
  <si>
    <t>DIVIS LAB</t>
  </si>
  <si>
    <t>AMTEK AUTO LTD</t>
  </si>
  <si>
    <t>BANK OF INDIA</t>
  </si>
  <si>
    <t>SUVENLIFE SCIENCE</t>
  </si>
  <si>
    <t>JK TYRES</t>
  </si>
  <si>
    <t>IDBI</t>
  </si>
  <si>
    <t>CIPLA LTD</t>
  </si>
  <si>
    <t>GUJARAT STATE PETRONET</t>
  </si>
  <si>
    <t>RANBAXY</t>
  </si>
  <si>
    <t>TORRENT POWER</t>
  </si>
  <si>
    <t>TV TODAY NETWORK</t>
  </si>
  <si>
    <t>SUVEN LIFESCIENCE</t>
  </si>
  <si>
    <t>IPCA LAB</t>
  </si>
  <si>
    <t>APOLLO TYRES</t>
  </si>
  <si>
    <t>VOLTAS LTD</t>
  </si>
  <si>
    <t>UPL LTD</t>
  </si>
  <si>
    <t>JB CHEMICALS</t>
  </si>
  <si>
    <t>INDIAN OIL CORPORATION</t>
  </si>
  <si>
    <t>INDIAN OVERSEAS BANK</t>
  </si>
  <si>
    <t xml:space="preserve">DLF </t>
  </si>
  <si>
    <t>GREAVES COTTON</t>
  </si>
  <si>
    <t>TATA MOTORS DVR</t>
  </si>
  <si>
    <t>RALLIS INDIA</t>
  </si>
  <si>
    <t>JP ASSOCIATE</t>
  </si>
  <si>
    <t>HINDALCO INDUSTRIES</t>
  </si>
  <si>
    <t>AUROBINDO PHARMA</t>
  </si>
  <si>
    <t>EROS INTERNATIONAL</t>
  </si>
  <si>
    <t>JUBILANT FOODWORKS</t>
  </si>
  <si>
    <t>JAIN IRRIGATION</t>
  </si>
  <si>
    <t>AMBUJA CEMENT</t>
  </si>
  <si>
    <t>IRB INFRA</t>
  </si>
  <si>
    <t>RELIANCE INDUSTRIES</t>
  </si>
  <si>
    <t>TEXMACO RAIL</t>
  </si>
  <si>
    <t>HERCULES HOISTS</t>
  </si>
  <si>
    <t>KOTAK MAHINDRA BANK</t>
  </si>
  <si>
    <t>RURAL ELECTRIFICATION LTD</t>
  </si>
  <si>
    <t>SYNDICATE BANK</t>
  </si>
  <si>
    <t>CROMPTON GREAVES</t>
  </si>
  <si>
    <t>TCS</t>
  </si>
  <si>
    <t>ADANIPORT</t>
  </si>
  <si>
    <t xml:space="preserve">ADANIPORT </t>
  </si>
  <si>
    <t>DELTA CORPORATION</t>
  </si>
  <si>
    <t>IDFC LIMITED</t>
  </si>
  <si>
    <t>ADANI POWER</t>
  </si>
  <si>
    <t>TEXMO RAIL</t>
  </si>
  <si>
    <t>POLARIS INDUSTRIES</t>
  </si>
  <si>
    <t>CESC</t>
  </si>
  <si>
    <t>UCO BANK</t>
  </si>
  <si>
    <t>TATA MOTORSDVR</t>
  </si>
  <si>
    <t>MAHINDRA UGINE STEEL</t>
  </si>
  <si>
    <t>TATAMOTORS DVR</t>
  </si>
  <si>
    <t>RELIANCE INFRA</t>
  </si>
  <si>
    <t>BAJAJ CORPORATION</t>
  </si>
  <si>
    <t>MONSANTO INDIA</t>
  </si>
  <si>
    <t>STC INDIA</t>
  </si>
  <si>
    <t>STRIDES ACROLABS</t>
  </si>
  <si>
    <t>ANANT RAJ</t>
  </si>
  <si>
    <t>RPOWER</t>
  </si>
  <si>
    <t>DEWAN HSG FINANCE</t>
  </si>
  <si>
    <t>GUJARAT NARMDA VALLEY</t>
  </si>
  <si>
    <t>CHAMBAL FERTILIZERS</t>
  </si>
  <si>
    <t>SHIPPING CORPORATION</t>
  </si>
  <si>
    <t>HINDUSTAN PETROLEUM</t>
  </si>
  <si>
    <t>JYOTHY LABORATORIES</t>
  </si>
  <si>
    <t>SRI RAM TRANSPORT</t>
  </si>
  <si>
    <t>ZEE ENTERTAINMENT</t>
  </si>
  <si>
    <t>CHENNAI PETROLEUM</t>
  </si>
  <si>
    <t>MIND TREE</t>
  </si>
  <si>
    <t>ASAIN PAINTS</t>
  </si>
  <si>
    <t>FUTURE RETAIL</t>
  </si>
  <si>
    <t>TITAGARH WAGONS</t>
  </si>
  <si>
    <t>BAJAJ ELECTRICALS LTD</t>
  </si>
  <si>
    <t>VIJAYA BANK</t>
  </si>
  <si>
    <t>SESA STERLITE LTD</t>
  </si>
  <si>
    <t>DLF LTD</t>
  </si>
  <si>
    <t>ORIENTAL BANK OF COMMERCE</t>
  </si>
  <si>
    <t>JSW HOLDINGS</t>
  </si>
  <si>
    <t>VIMTA LAB</t>
  </si>
  <si>
    <t>KPIT LTD</t>
  </si>
  <si>
    <t>SUN PHARMA</t>
  </si>
  <si>
    <t>TATA STEEL</t>
  </si>
  <si>
    <t>ELDER PHARMACEUTICALS</t>
  </si>
  <si>
    <t>MCLEOD RUSSEL</t>
  </si>
  <si>
    <t>RANBAXY LTD</t>
  </si>
  <si>
    <t xml:space="preserve">RANBAXY </t>
  </si>
  <si>
    <t xml:space="preserve">ADANIENT </t>
  </si>
  <si>
    <t>ADANI ENTERPRISES</t>
  </si>
  <si>
    <t>RELIANCE INDUSTRIAL INFRA</t>
  </si>
  <si>
    <t>IDEA CELLULAR</t>
  </si>
  <si>
    <t>OBEROI REALITY</t>
  </si>
  <si>
    <t>BLUESTAR LTD</t>
  </si>
  <si>
    <t>SHREE RAM TRANSPORT</t>
  </si>
  <si>
    <t>TORRENT PHARMACEUTICALS</t>
  </si>
  <si>
    <t>FINOLEX INDUSTRIES</t>
  </si>
  <si>
    <t>M&amp;M FINANCIAL SERVICES</t>
  </si>
  <si>
    <t>RCOM</t>
  </si>
  <si>
    <t>PRESTIGE ESTATES PROJECTS</t>
  </si>
  <si>
    <t>ABB LTD</t>
  </si>
  <si>
    <t>ASTRANZENECA PHARMA</t>
  </si>
  <si>
    <t>JSW STEEL INDUSTRIES</t>
  </si>
  <si>
    <t>JINDAL SOUTHWEST HOLDINGS</t>
  </si>
  <si>
    <t xml:space="preserve">M&amp;M </t>
  </si>
  <si>
    <t>KALINDEE RAIL NIRMAN</t>
  </si>
  <si>
    <t>KERNEX MICROSYSTEMS</t>
  </si>
  <si>
    <t>ASTRAZENECA</t>
  </si>
  <si>
    <t>RAYMOND LTD</t>
  </si>
  <si>
    <t>WHIRLPOOL</t>
  </si>
  <si>
    <t>PIRAMAL ENTERPRISES</t>
  </si>
  <si>
    <t>KOTAK MAHINDRA</t>
  </si>
  <si>
    <t>GODREJ CONSUMER PRODUCTS</t>
  </si>
  <si>
    <t>DABUR INDIA LTD</t>
  </si>
  <si>
    <t>INFOSYS</t>
  </si>
  <si>
    <t xml:space="preserve">ALEMBIC PHARMA </t>
  </si>
  <si>
    <t xml:space="preserve">MAHINDRA &amp; MAHINDRA LTD </t>
  </si>
  <si>
    <t>SPECIALITY RESTAURANT</t>
  </si>
  <si>
    <t>RUSHIL LTD</t>
  </si>
  <si>
    <t>ABAN OFFSHORE RETAIL</t>
  </si>
  <si>
    <t>ALEMBIC PHARMACEUTICALS</t>
  </si>
  <si>
    <t>UNITED SPIRITS</t>
  </si>
  <si>
    <t>TATA POWER</t>
  </si>
  <si>
    <t>GODREJ INDUSTRIES</t>
  </si>
  <si>
    <t>NMDC LTD</t>
  </si>
  <si>
    <t>KARNATAKA BANK</t>
  </si>
  <si>
    <t>AMRUTANJAN LTD</t>
  </si>
  <si>
    <t>PFC LTD</t>
  </si>
  <si>
    <t>TATA GLOBAL LTD</t>
  </si>
  <si>
    <t>PIDILITE INDUSTRIES</t>
  </si>
  <si>
    <t>UNITED BREWERIES LTD</t>
  </si>
  <si>
    <t>SIEMENS INDIA</t>
  </si>
  <si>
    <t>SOBHA DEVELOPERS</t>
  </si>
  <si>
    <t>RCOM LTD</t>
  </si>
  <si>
    <t>ANDHRA BANK</t>
  </si>
  <si>
    <t>DISHMAN PHARMACEUTICALS</t>
  </si>
  <si>
    <t xml:space="preserve">M&amp;M FINANCIAL SERVICES </t>
  </si>
  <si>
    <t xml:space="preserve">M&amp;M  </t>
  </si>
  <si>
    <t>HINDUSTAN OIL EXPLORATION</t>
  </si>
  <si>
    <t>JP ASSOCIATE LTD</t>
  </si>
  <si>
    <t>TATA STEEL LTD</t>
  </si>
  <si>
    <t>ADANI PORT</t>
  </si>
  <si>
    <t>AMRA RAJA BATTERIES</t>
  </si>
  <si>
    <t>SESA GOA</t>
  </si>
  <si>
    <t>ZEE LTD</t>
  </si>
  <si>
    <t>BHEL LTD</t>
  </si>
  <si>
    <t>CADILLA HEALTH CARE</t>
  </si>
  <si>
    <t>SHRIRAM TRANSPORT FINANCE</t>
  </si>
  <si>
    <t>SESAGOA LTD</t>
  </si>
  <si>
    <t xml:space="preserve">BHEL </t>
  </si>
  <si>
    <t>MARUTI SUZUKI</t>
  </si>
  <si>
    <t>UNITED BREWERIES</t>
  </si>
  <si>
    <t>STATE TRADING CORPORATION</t>
  </si>
  <si>
    <t>MAHINDRA &amp; MAHINDRA FIN SER</t>
  </si>
  <si>
    <t>DREDGING CORPORATION</t>
  </si>
  <si>
    <t>TRIBHOVANDAS BHIMJI ZAVERI</t>
  </si>
  <si>
    <t>MAH &amp; MAH FIN SER</t>
  </si>
  <si>
    <t>KPIT CUMMINS</t>
  </si>
  <si>
    <t>ASTRAZENECA PHARMA</t>
  </si>
  <si>
    <t>VAKRANGEE SOFTWARE LTD.</t>
  </si>
  <si>
    <t>BEML LTD.</t>
  </si>
  <si>
    <t>MULTI COMMODITY EXCHANGE</t>
  </si>
  <si>
    <t>BGR ENERGY SYSTEMS</t>
  </si>
  <si>
    <t>IPCA LABORATORIES</t>
  </si>
  <si>
    <t>CENTRAL BANK</t>
  </si>
  <si>
    <t>VENUS REMEDIES</t>
  </si>
  <si>
    <t>NATCO PHARMACEUTICALS</t>
  </si>
  <si>
    <t xml:space="preserve">FRESENIUS KOBI ONCOLOGY </t>
  </si>
  <si>
    <t>DB CORP</t>
  </si>
  <si>
    <t>C MAHENDRA</t>
  </si>
  <si>
    <t>NESTLE INDIA</t>
  </si>
  <si>
    <t>EMAMI LTD</t>
  </si>
  <si>
    <t>REPCO HOME FINANCE</t>
  </si>
  <si>
    <t>RELIANCE MEDIAWORKS</t>
  </si>
  <si>
    <t>GULF OIL CORPORATION</t>
  </si>
  <si>
    <t>SATYAM COMPUTERS</t>
  </si>
  <si>
    <t>AUTOLINE INDUSTRIES</t>
  </si>
  <si>
    <t>C MAHENDRA EXPORTS</t>
  </si>
  <si>
    <t>SHASUN CHEMICALS AND DRUGS</t>
  </si>
  <si>
    <t>RELIGARE ENTERPRISES</t>
  </si>
  <si>
    <t>HATHWAY CABLES</t>
  </si>
  <si>
    <t>PANACEA BIOTECH</t>
  </si>
  <si>
    <t>HANUNG TOYS</t>
  </si>
  <si>
    <t>IL&amp;FS TRANSPORTATION</t>
  </si>
  <si>
    <t>MAHINDRA FORGINGS</t>
  </si>
  <si>
    <t>OIL INDIA</t>
  </si>
  <si>
    <t>SUN PHARMA ADVANCED RESEARCH</t>
  </si>
  <si>
    <t>BOMBAY RAYON</t>
  </si>
  <si>
    <t>CUMMINS INDIA</t>
  </si>
  <si>
    <t xml:space="preserve">GLAXOSMITHKLINE CONSUMER  </t>
  </si>
  <si>
    <t>CONTAINER CORPORATION</t>
  </si>
  <si>
    <t>UFLEX</t>
  </si>
  <si>
    <t>CASTROL INDIA</t>
  </si>
  <si>
    <t>ZYDUS WELLNESS</t>
  </si>
  <si>
    <t>AP PAPER MILLS</t>
  </si>
  <si>
    <t>TTK HEALTHCARE</t>
  </si>
  <si>
    <t>VOLTAMP TRANSFORMERS</t>
  </si>
  <si>
    <t>PVR</t>
  </si>
  <si>
    <t>ATLAS CYCLES</t>
  </si>
  <si>
    <t>GIC HOUSING FINANCE</t>
  </si>
  <si>
    <t>V-GUARD INDUSTRIES</t>
  </si>
  <si>
    <t>GUJARAT ALKALIES</t>
  </si>
  <si>
    <t>DLF LIMITED</t>
  </si>
  <si>
    <t>VENKY'S INDIA</t>
  </si>
  <si>
    <t>TALWALKARS BETTER VALUE FITNESS</t>
  </si>
  <si>
    <t>RELIANCE COMMUNICATION</t>
  </si>
  <si>
    <t>HEG</t>
  </si>
  <si>
    <t>JK TYRE AND INDUSTRIES</t>
  </si>
  <si>
    <t>JINDAL STAINLESS</t>
  </si>
  <si>
    <t>RELIANCE POWER</t>
  </si>
  <si>
    <t>FEDERAL BANK</t>
  </si>
  <si>
    <t>PANTALOON RETAIL</t>
  </si>
  <si>
    <t>SHRENUJ AND CO</t>
  </si>
  <si>
    <t>ATUL</t>
  </si>
  <si>
    <t>UNITED PHOSPHOROUS</t>
  </si>
  <si>
    <t>JSW ENERGY</t>
  </si>
  <si>
    <t>NATIONAL BUILDING CONSTRUCTION</t>
  </si>
  <si>
    <t>JAMMU AND KASHMIR BANK</t>
  </si>
  <si>
    <t>THINKSOFT GLOBAL SERVICES</t>
  </si>
  <si>
    <t>TILAKNAGAR INDUSTRIES</t>
  </si>
  <si>
    <t>NIIT TECHNOLOGIES</t>
  </si>
  <si>
    <t>MAHARASHTRA SEAMLESS</t>
  </si>
  <si>
    <t>PREMIER LTD</t>
  </si>
  <si>
    <t>SHIPPING CORP</t>
  </si>
  <si>
    <t>SADBHAV ENG</t>
  </si>
  <si>
    <t>EROS INTERNATIONAL MEDIA</t>
  </si>
  <si>
    <t>RUCHI SOYA</t>
  </si>
  <si>
    <t>LA OPALA RG LIMITED</t>
  </si>
  <si>
    <t>MADRAS CEMENT</t>
  </si>
  <si>
    <t>BALKRISHNA INDUSTRIES</t>
  </si>
  <si>
    <t>CERA SANITARYWARE</t>
  </si>
  <si>
    <t>TATA ELXSI INDIA</t>
  </si>
  <si>
    <t>AMBUJA CEMENTS</t>
  </si>
  <si>
    <t>INDIABULLS FINANCIAL SERVICES</t>
  </si>
  <si>
    <t>GAYATRI PROJECTS</t>
  </si>
  <si>
    <t>ORIENT BELL</t>
  </si>
  <si>
    <t>ORCHID CHEMICALS</t>
  </si>
  <si>
    <t>SYMPHONY LIMITED</t>
  </si>
  <si>
    <t>BRITANIA INDUSTRIES</t>
  </si>
  <si>
    <t>JINDAL POLY FILMS</t>
  </si>
  <si>
    <t>JP ASSOCIATES</t>
  </si>
  <si>
    <t>ESSAR OIL</t>
  </si>
  <si>
    <t>CORE EDUCATION</t>
  </si>
  <si>
    <t>FLEXITUFF INTERNATIONAL</t>
  </si>
  <si>
    <t>VIVIMED LABS</t>
  </si>
  <si>
    <t>POWERGRID CORPORATION</t>
  </si>
  <si>
    <t>TEXMACO RAIL ENGINEERING</t>
  </si>
  <si>
    <t>PG ELECTROPLAST</t>
  </si>
  <si>
    <t>SHRIRAM EPC</t>
  </si>
  <si>
    <t>SUNDARAM FINANCE</t>
  </si>
  <si>
    <t>SUDAR INDUSTRIES</t>
  </si>
  <si>
    <t>GREAT EASTERN SHIPPING COMPANY</t>
  </si>
  <si>
    <t>DB REALTY</t>
  </si>
  <si>
    <t xml:space="preserve">DB REALTY </t>
  </si>
  <si>
    <t>NATIONAL FERTILIZERS LIMITED</t>
  </si>
  <si>
    <t>CEAT</t>
  </si>
  <si>
    <t>APOOLLO HOSPITALS</t>
  </si>
  <si>
    <t>AMRUTANJAN HEALTHCARE</t>
  </si>
  <si>
    <t>CHROMATIC INDIA</t>
  </si>
  <si>
    <t>L&amp;T FINANCE HOLDINGS</t>
  </si>
  <si>
    <t>INDIA BULLS FINANCIAL SERVICES</t>
  </si>
  <si>
    <t>APL APOLLO TUBES</t>
  </si>
  <si>
    <t>SUPREME PETROCHEM</t>
  </si>
  <si>
    <t>ADF FOODS</t>
  </si>
  <si>
    <t>D.B. CORP</t>
  </si>
  <si>
    <t>GREENPLY INDUSTRIES</t>
  </si>
  <si>
    <t>EVERONN EDUCATION</t>
  </si>
  <si>
    <t>ZENSAR TECHNOLOGIES</t>
  </si>
  <si>
    <t>KOTHARI PRODUCTS</t>
  </si>
  <si>
    <t xml:space="preserve"> ESS DEE ALUMINIUM</t>
  </si>
  <si>
    <t>AANJANEYA LIFECARE</t>
  </si>
  <si>
    <t>TIMBORE HOMES</t>
  </si>
  <si>
    <t xml:space="preserve">JINDAL POLY </t>
  </si>
  <si>
    <t>ALKYL AMINES CHEMICALS</t>
  </si>
  <si>
    <t>NAHAR SPINNING MILLS</t>
  </si>
  <si>
    <t>BALRAMPUR CHINI MILLS</t>
  </si>
  <si>
    <t>BOMBAY BURMAH TRADING COMPANY</t>
  </si>
  <si>
    <t>HITACHI HOME AND LIFE SOLUTIONS</t>
  </si>
  <si>
    <t>SHREE GANESH JEWELLERY</t>
  </si>
  <si>
    <t>PENINSULA LAND</t>
  </si>
  <si>
    <t>DEWAN HOUSING FINANCE</t>
  </si>
  <si>
    <t>EVEREST INDUSTRIES</t>
  </si>
  <si>
    <t>PURVANKARA PROJECTS</t>
  </si>
  <si>
    <t>TREE HOUSE EDUCATION</t>
  </si>
  <si>
    <t>T.V. TODAY NETWORKS</t>
  </si>
  <si>
    <t>STATE BANK OF TRAVANCORE</t>
  </si>
  <si>
    <t>KARUR VYSYA BANK</t>
  </si>
  <si>
    <t>MANAKSIA LIMITED</t>
  </si>
  <si>
    <t>OMNITECH INFOSOLUTIONS</t>
  </si>
  <si>
    <t>VALECHA ENGINEERING</t>
  </si>
  <si>
    <t>NAVNEET PUBLICATIONS</t>
  </si>
  <si>
    <t>JUBILANT LIFESCIENCES</t>
  </si>
  <si>
    <t>ADVANTA INDIA</t>
  </si>
  <si>
    <t>JINDAL COTEX</t>
  </si>
  <si>
    <t>MOTHERSON SUMI SYSTEM</t>
  </si>
  <si>
    <t>BAJAJ HOLDING AND INVESTMENT</t>
  </si>
  <si>
    <t>ADITYA BIRLA CHEMICALS</t>
  </si>
  <si>
    <t>ELGI EQUIPMENTS</t>
  </si>
  <si>
    <t>MAHINDRA &amp; MAHINDRA FINANCIAL</t>
  </si>
  <si>
    <t>LAKSHMI VILAS BANK</t>
  </si>
  <si>
    <t>CORPORATION BANK LTD</t>
  </si>
  <si>
    <t>SWARAJ ENGINES</t>
  </si>
  <si>
    <t>MOTHERSON SUMI</t>
  </si>
  <si>
    <t>HEXAWARE TECHNOLOGIES</t>
  </si>
  <si>
    <t>MAHARASHTRA SCOOTERS</t>
  </si>
  <si>
    <t>ORBIT CORP LTD</t>
  </si>
  <si>
    <t>AEGIS LOGISTICS</t>
  </si>
  <si>
    <t>R S SOFTWARE</t>
  </si>
  <si>
    <t>ANDHRA PRADESH PAPER MILLS</t>
  </si>
  <si>
    <t>MAHINDRA HOLIDAYS AND RESORTS</t>
  </si>
  <si>
    <t>SAREGAMA INDIA</t>
  </si>
  <si>
    <t>COMMERCIAL ENGINEERS</t>
  </si>
  <si>
    <t>SCHNEIDER ELECTRIC INFRASTRUCTURE</t>
  </si>
  <si>
    <t>FORTIS HEALTHCARE</t>
  </si>
  <si>
    <t>FUTURE CAPITAL HOLDINGS</t>
  </si>
  <si>
    <t>AGROTECH FOODS</t>
  </si>
  <si>
    <t>PVR LTD</t>
  </si>
  <si>
    <t>OBEROI REALTY</t>
  </si>
  <si>
    <t>GEODESIC LTD</t>
  </si>
  <si>
    <t>KOTE PATIL DEVELOPRES</t>
  </si>
  <si>
    <t>CAREER POINT LTD</t>
  </si>
  <si>
    <t>FEDDER LLOYD CORPORATION</t>
  </si>
  <si>
    <t>THANGAMAYIL JEWELLERY</t>
  </si>
  <si>
    <t>PANACIA BIOTECH</t>
  </si>
  <si>
    <t>HERITAGE FOODS FUTURES</t>
  </si>
  <si>
    <t xml:space="preserve">JET AIRWAYS </t>
  </si>
  <si>
    <t>20 MICRONS</t>
  </si>
  <si>
    <t>BAJAJ CORP LTD</t>
  </si>
  <si>
    <t>HERITAGE FOODS</t>
  </si>
  <si>
    <t>VAIBHAV GEMS</t>
  </si>
  <si>
    <t>ZYLOG SYSTEMS</t>
  </si>
  <si>
    <t>HONEYWELL AUTOMATION</t>
  </si>
  <si>
    <t>INFOTECH ENTERPRISES</t>
  </si>
  <si>
    <t>SOMANY CERAMICS</t>
  </si>
  <si>
    <t>NATIONAL BUILDING CONSTRUCTIONS</t>
  </si>
  <si>
    <t>JAYSHREE TEA</t>
  </si>
  <si>
    <t>AARTI DRUGS</t>
  </si>
  <si>
    <t>INDIA GLYCOLS</t>
  </si>
  <si>
    <t>OMKAR SPECIALITY CHEMICALS</t>
  </si>
  <si>
    <t xml:space="preserve">APOLLO HOSPITALS </t>
  </si>
  <si>
    <t>JK CEMENT LTD</t>
  </si>
  <si>
    <t>COX AND KINGS</t>
  </si>
  <si>
    <t>GOA CARBON</t>
  </si>
  <si>
    <t>PHOENIX MILLS</t>
  </si>
  <si>
    <t>BHARTIYA INTERNATIONAL</t>
  </si>
  <si>
    <t>JINDALSAW LTD</t>
  </si>
  <si>
    <t>SHAKTI PUMPS</t>
  </si>
  <si>
    <t>EXCEL CROPCARE</t>
  </si>
  <si>
    <t>DE NORA INDIA</t>
  </si>
  <si>
    <t>TTK PRESTIGE LTD</t>
  </si>
  <si>
    <t>PAREKH ALUMINEX</t>
  </si>
  <si>
    <t>JINDAL POLYFILMS</t>
  </si>
  <si>
    <t>JK TYRE INDUSTRIES</t>
  </si>
  <si>
    <t>SOMANI CERAMICS</t>
  </si>
  <si>
    <t>WOCKHARDT LTD</t>
  </si>
  <si>
    <t>GUJARAT MINERAL DEVELOPMENT</t>
  </si>
  <si>
    <t>JAGRAN PRAKASHAN</t>
  </si>
  <si>
    <t>C. MAHINDRA EXPORTS</t>
  </si>
  <si>
    <t xml:space="preserve">HERITAGE FOODS </t>
  </si>
  <si>
    <t>TECHNO ELECTRIC AND ENGINEERING</t>
  </si>
  <si>
    <t>WEST COAST PAPER MILLS</t>
  </si>
  <si>
    <t>BASF</t>
  </si>
  <si>
    <t>THIRUMALAI CHEMICALS</t>
  </si>
  <si>
    <t>NILKAMAL LTD</t>
  </si>
  <si>
    <t>HIKAL LTD</t>
  </si>
  <si>
    <t>PHILLIPS CARBON BLACK</t>
  </si>
  <si>
    <t>DOLPHIN OFFSHORE ENTERPRISES</t>
  </si>
  <si>
    <t>GREAT OFFSHORE</t>
  </si>
  <si>
    <t>EID PARRY</t>
  </si>
  <si>
    <t>PRADIP OVERSEAS</t>
  </si>
  <si>
    <t>BOSCH LTD</t>
  </si>
  <si>
    <t>BS TRANSCOMM</t>
  </si>
  <si>
    <t>SYMPHONY LTD</t>
  </si>
  <si>
    <t xml:space="preserve">ESSAR OIL </t>
  </si>
  <si>
    <t>UFLEX LTD</t>
  </si>
  <si>
    <t>EMPEE DISTELLERIES</t>
  </si>
  <si>
    <t>VENKEY'S INDIA</t>
  </si>
  <si>
    <t>HITACHI HOME &amp; LIFE SOLUTIONS</t>
  </si>
  <si>
    <t>SPECIALITY RESTAURANTS</t>
  </si>
  <si>
    <t>TRF LTD</t>
  </si>
  <si>
    <t>HINDUJA VENTURES</t>
  </si>
  <si>
    <t xml:space="preserve">TTK HEALTHCARE </t>
  </si>
  <si>
    <t>BIRLA CORP LTD</t>
  </si>
  <si>
    <t>JINDAL DRILLING</t>
  </si>
  <si>
    <t>INDIABULLS FINANCIAL</t>
  </si>
  <si>
    <t>OCL INDIA</t>
  </si>
  <si>
    <t>BIRLA CORP</t>
  </si>
  <si>
    <t>DALMIA BHARAT</t>
  </si>
  <si>
    <t>UNITED BREWERIES HOLDINGS</t>
  </si>
  <si>
    <t>TALWALKER'S</t>
  </si>
  <si>
    <t>GUAJARAT GAS COMPANY</t>
  </si>
  <si>
    <t>ARSS INFRASTRUCTURE</t>
  </si>
  <si>
    <t>TALWALKERS</t>
  </si>
  <si>
    <t>TTK HEALTCARE</t>
  </si>
  <si>
    <t>TRIBHOVANDAS BHIMJI</t>
  </si>
  <si>
    <t xml:space="preserve">OBEROI REALTY </t>
  </si>
  <si>
    <t>R S SOFTWARE INDIA</t>
  </si>
  <si>
    <t>BAJAJ FINSERVE</t>
  </si>
  <si>
    <t>MOTILAL OSWAL FINANCIAL SERVICES</t>
  </si>
  <si>
    <t>ALTAS CYCLES</t>
  </si>
  <si>
    <t xml:space="preserve">MUTHOOT FINANCE </t>
  </si>
  <si>
    <t>THIBHOVANDAS BHIMJI ZAVERI</t>
  </si>
  <si>
    <t>ARSHIYA INTERNATIONAL</t>
  </si>
  <si>
    <t>STEEL STRIPS WHEELS</t>
  </si>
  <si>
    <t>SUDAR GARMENTS</t>
  </si>
  <si>
    <t>COX&amp;KINGS LTD</t>
  </si>
  <si>
    <t xml:space="preserve">ATUL LTD </t>
  </si>
  <si>
    <t>HATHWAY CABLE</t>
  </si>
  <si>
    <t>FRESENIUS KOBI ONCOLOGY</t>
  </si>
  <si>
    <t>CMC LTD</t>
  </si>
  <si>
    <t>ONELIFE CAPITAL ADVISORS</t>
  </si>
  <si>
    <t xml:space="preserve">SHALIMAR PAINTS </t>
  </si>
  <si>
    <t>IND SWIFT LABORATORIES</t>
  </si>
  <si>
    <t xml:space="preserve">VADILAL INDUSTRIES </t>
  </si>
  <si>
    <t>THINKSOFT GLOBAL</t>
  </si>
  <si>
    <t>MINDTREE LTD</t>
  </si>
  <si>
    <t>AGC NETWORK</t>
  </si>
  <si>
    <t xml:space="preserve">IL &amp; FS ENGINEERING </t>
  </si>
  <si>
    <t>PRAKASH CONSTROWELL</t>
  </si>
  <si>
    <t>STRIDES ACROLAB</t>
  </si>
  <si>
    <t>DEN NETWORK</t>
  </si>
  <si>
    <t xml:space="preserve">EMAMI LTD </t>
  </si>
  <si>
    <t>WEST COAST PAPER</t>
  </si>
  <si>
    <t>PLETHICO PHARMACEUTICALS</t>
  </si>
  <si>
    <t>MRF LTD</t>
  </si>
  <si>
    <t>RAJ TELEVISION NETWORK</t>
  </si>
  <si>
    <t>DISHAMAN PHARMACEUTICALS</t>
  </si>
  <si>
    <t>SANGAM INDIA</t>
  </si>
  <si>
    <t>SKS MICROFINANCE</t>
  </si>
  <si>
    <t>BAYER CROPSCIENCE</t>
  </si>
  <si>
    <t>BASF INDIA</t>
  </si>
  <si>
    <t>WHIRLPOOL OF INDIA</t>
  </si>
  <si>
    <t>UNITED BREWERIES HOLDINDS</t>
  </si>
  <si>
    <t>TECHNOCRAFT INDUSTRIES</t>
  </si>
  <si>
    <t>VENKEYS INDIA</t>
  </si>
  <si>
    <t xml:space="preserve">STRIDES ACROLABS </t>
  </si>
  <si>
    <t>LT FOODS</t>
  </si>
  <si>
    <t>JINDAL SOUTHWEST HOLDING</t>
  </si>
  <si>
    <t>SATYAM COMPUTER</t>
  </si>
  <si>
    <t>BAJAJ FINSERVE LTD</t>
  </si>
  <si>
    <t>HYDERABAD INDUSRTIES</t>
  </si>
  <si>
    <t>HINDUSTAN COPPER</t>
  </si>
  <si>
    <t>LAKSHMI MACHINE WORKS</t>
  </si>
  <si>
    <t xml:space="preserve">KPIT CUMMINS </t>
  </si>
  <si>
    <t xml:space="preserve">LAKSHMI MACHINE WORKS </t>
  </si>
  <si>
    <t>ORACLE FINANCIAL SERVICES</t>
  </si>
  <si>
    <t>PIRAMAL HEALTHCARE</t>
  </si>
  <si>
    <t xml:space="preserve">SYMPHONY LTD </t>
  </si>
  <si>
    <t>ZUARI INDUSTRIES</t>
  </si>
  <si>
    <t>GOENKA DIAMOND AND JEWELS</t>
  </si>
  <si>
    <t>SARDA ENERGY AND MINERALS</t>
  </si>
  <si>
    <t xml:space="preserve">COX AND KINGS </t>
  </si>
  <si>
    <t>BAYER CROPSCIENCES</t>
  </si>
  <si>
    <t>GRASIM INDUSTRIES</t>
  </si>
  <si>
    <t>KEMROCK INDUSTRIES</t>
  </si>
  <si>
    <t xml:space="preserve">ALLCARGO LOGISTICS </t>
  </si>
  <si>
    <t>INDIA MOTOR PARTS</t>
  </si>
  <si>
    <t>WOCKHARDT</t>
  </si>
  <si>
    <t>BAJAJ CORP</t>
  </si>
  <si>
    <t>JK LAXMI CEMENT</t>
  </si>
  <si>
    <t>HYDERABAD INDUSTRIES</t>
  </si>
  <si>
    <t>CADILA HEALTHCARE</t>
  </si>
  <si>
    <t>TTK HEATHCARE</t>
  </si>
  <si>
    <t>GARDEN SILK MILLS</t>
  </si>
  <si>
    <t>GRAVITA INDIA</t>
  </si>
  <si>
    <t>DEN NETWORK LTD</t>
  </si>
  <si>
    <t>NITIN FIRE PROTECTION</t>
  </si>
  <si>
    <t xml:space="preserve">ANDHRA PRADESH PAPER MILLS </t>
  </si>
  <si>
    <t>WALCHAND NAGAR INDUSTRIES</t>
  </si>
  <si>
    <t xml:space="preserve">UNITED BREWERIES HOLDINS </t>
  </si>
  <si>
    <t>ECLERX SERVICES</t>
  </si>
  <si>
    <t>HERCULES HOIST</t>
  </si>
  <si>
    <t>ONELIFECAPITAL ADVISORS</t>
  </si>
  <si>
    <t>MARICO LTD</t>
  </si>
  <si>
    <t>TTK PRESTIG</t>
  </si>
  <si>
    <t>ASTRA ZENECA PHARMA</t>
  </si>
  <si>
    <t>ANDHRA PRADESH PAPER MILL</t>
  </si>
  <si>
    <t>BATA INDIA</t>
  </si>
  <si>
    <t>PIRAMAL HEALTH CARE</t>
  </si>
  <si>
    <t>V GUARD</t>
  </si>
  <si>
    <t>ANDHRA PRADESH PAPER</t>
  </si>
  <si>
    <t>PRIME FOCUS</t>
  </si>
  <si>
    <t>TTK PRESTIGE</t>
  </si>
  <si>
    <t>RAJ TELEVISION NETWORKS</t>
  </si>
  <si>
    <t>THERMAX LTD.</t>
  </si>
  <si>
    <t>APOLLO HOSPITALS ENTERPRISES</t>
  </si>
  <si>
    <t>AJANTA PHARMA</t>
  </si>
  <si>
    <t>FUTURE CAPITAL HOLDING</t>
  </si>
  <si>
    <t>WHEELS INDIA</t>
  </si>
  <si>
    <t>GODREJ CONSUMER</t>
  </si>
  <si>
    <t>ZANDU REALITY</t>
  </si>
  <si>
    <t>APOLLO HOSPITAL</t>
  </si>
  <si>
    <t>APPOLO HOSPITAL</t>
  </si>
  <si>
    <t>INFINITE COMPUTER SOLUTIONS</t>
  </si>
  <si>
    <t>SHANTI GEARS</t>
  </si>
  <si>
    <t>FRESENIUS KABI</t>
  </si>
  <si>
    <t>FLEXITUFF</t>
  </si>
  <si>
    <t>PFIZER</t>
  </si>
  <si>
    <t>ASTRA ZENCA PHARMA</t>
  </si>
  <si>
    <t>SHRIRAM TRANSPORT</t>
  </si>
  <si>
    <t>GRAPHITE INDIA</t>
  </si>
  <si>
    <t>BERGER PAINT</t>
  </si>
  <si>
    <t>AANJANEYA</t>
  </si>
  <si>
    <t>AANJANIYA LIFECARE</t>
  </si>
  <si>
    <t>INDIAN HOTEL</t>
  </si>
  <si>
    <t>CUMMINS INDUSTRIES</t>
  </si>
  <si>
    <t>PERSISTANT SYSTEMS</t>
  </si>
  <si>
    <t>GLODYNE TECHNOSERVICES</t>
  </si>
  <si>
    <t>MIND TREE LTD</t>
  </si>
  <si>
    <t>BAJAJ FINANCIAL SERVICES</t>
  </si>
  <si>
    <t>SRIRAM TRANSPORT FINANCE LTD</t>
  </si>
  <si>
    <t>INVENTURE GROWTH AND CAPITAL</t>
  </si>
  <si>
    <t>HONDA SIEL POWER</t>
  </si>
  <si>
    <t>INVENTURE GROWTH CAPITAL</t>
  </si>
  <si>
    <t>JKTYRE LTD</t>
  </si>
  <si>
    <t>INVENTURES AND GROWTH</t>
  </si>
  <si>
    <t>APPOLO TYRE</t>
  </si>
  <si>
    <t xml:space="preserve">PATEL ENGINEERING </t>
  </si>
  <si>
    <t>INVENTURE GROWTH</t>
  </si>
  <si>
    <t>MERCK</t>
  </si>
  <si>
    <t>FRESENIUS KABY ONCOLOGY</t>
  </si>
  <si>
    <t>HITACHIHOME</t>
  </si>
  <si>
    <t xml:space="preserve">SASKEN COMMOUNICATIONS </t>
  </si>
  <si>
    <t>STRIDES ACRO LABS</t>
  </si>
  <si>
    <t>BOC INDIA</t>
  </si>
  <si>
    <t>WHIRLPOOL INDIA</t>
  </si>
  <si>
    <t>HSIL</t>
  </si>
  <si>
    <t xml:space="preserve">A2Z MAINTENANCE </t>
  </si>
  <si>
    <t>RAYMOND</t>
  </si>
  <si>
    <t>IVRCL LIMITED</t>
  </si>
  <si>
    <t>GANESH JWELLERY</t>
  </si>
  <si>
    <t>INVENTURE GROWTH AND SERVICES</t>
  </si>
  <si>
    <t>WOCKHARDT PHARMA</t>
  </si>
  <si>
    <t>PATNI COMPUTERS</t>
  </si>
  <si>
    <t>TTK PRESTIGAE</t>
  </si>
  <si>
    <t>CADILA HEALTH CARE</t>
  </si>
  <si>
    <t>CENTURY TEXTILES</t>
  </si>
  <si>
    <t>SASKEN COMMUNICATIONS</t>
  </si>
  <si>
    <t>HERCULESHOIST</t>
  </si>
  <si>
    <t>RCF</t>
  </si>
  <si>
    <t>GLODYNE TECHNOSERVE</t>
  </si>
  <si>
    <t>BSTRANSCOM</t>
  </si>
  <si>
    <t>TTKPRESTIGE</t>
  </si>
  <si>
    <t>TATAGLOBAL</t>
  </si>
  <si>
    <t>GUJRAT FLUORO</t>
  </si>
  <si>
    <t>ALFA LAVAL</t>
  </si>
  <si>
    <t>AJMERA REALTY &amp; INFRA</t>
  </si>
  <si>
    <t>INDIA BULL FINANCIAL SERVICES</t>
  </si>
  <si>
    <t>NESCO</t>
  </si>
  <si>
    <t>EVEREST KANTO CYLINDERS</t>
  </si>
  <si>
    <t>GUJRAT FLUROCHEMICALS</t>
  </si>
  <si>
    <t>VARUN INDUSTRIES</t>
  </si>
  <si>
    <t>EKC</t>
  </si>
  <si>
    <t>MANGALAM CEMENT</t>
  </si>
  <si>
    <t>STATE CORPORATION OF INDIA</t>
  </si>
  <si>
    <t>TATA ELXIS</t>
  </si>
  <si>
    <t>NITIN FIRE</t>
  </si>
  <si>
    <t>ZENSOR TECNOLOGIES</t>
  </si>
  <si>
    <t>BOMBAY DYING</t>
  </si>
  <si>
    <t xml:space="preserve"> IL &amp; FS TRANSPORTAION NETWORKS</t>
  </si>
  <si>
    <t>FINANCIAL TECHNOLOGY</t>
  </si>
  <si>
    <t xml:space="preserve">UNITED BREWERIES </t>
  </si>
  <si>
    <t xml:space="preserve">TTK PRESTIGE </t>
  </si>
  <si>
    <t>EVRONN EDUCATION</t>
  </si>
  <si>
    <t>GLODYN TECHNO</t>
  </si>
  <si>
    <t>RUSHIL DOCOR</t>
  </si>
  <si>
    <t>DEEWAN HOUSING FINANCE</t>
  </si>
  <si>
    <t>UNICHEM LABS</t>
  </si>
  <si>
    <t>FEDRAL BANK</t>
  </si>
  <si>
    <t>UNICHEM LABORATORIES</t>
  </si>
  <si>
    <t>ANJANEYA LIFE CARE</t>
  </si>
  <si>
    <t>PANTALOON</t>
  </si>
  <si>
    <t>OPTO CIRCUITS</t>
  </si>
  <si>
    <t>STEEL STRIPS WHEEL</t>
  </si>
  <si>
    <t> GLODYNE TECHNO SERVE </t>
  </si>
  <si>
    <t>ARSS INFRA</t>
  </si>
  <si>
    <t xml:space="preserve">ALSTOM PROJECTS </t>
  </si>
  <si>
    <t>VENKYS INDIA</t>
  </si>
  <si>
    <t>INDOTHAI SECURITIES</t>
  </si>
  <si>
    <t>CRISIL</t>
  </si>
  <si>
    <t>IPCA LABS</t>
  </si>
  <si>
    <t>31-0CT-2011</t>
  </si>
  <si>
    <t>M&amp;B SWITCH GEARS</t>
  </si>
  <si>
    <t>TAKSHEEL SOLUTIONS</t>
  </si>
  <si>
    <t>INDRAPRASTHA GAS</t>
  </si>
  <si>
    <t xml:space="preserve">APTEC </t>
  </si>
  <si>
    <t>STRIDES ARCOLABS</t>
  </si>
  <si>
    <t>DHANLAXMI BANK</t>
  </si>
  <si>
    <t>BEDMUTHA</t>
  </si>
  <si>
    <t>JUBLIANT FOOD</t>
  </si>
  <si>
    <t>KWALITY DAIRY</t>
  </si>
  <si>
    <t>PETRONET LNG</t>
  </si>
  <si>
    <t>KARUR VYAS BANK</t>
  </si>
  <si>
    <t xml:space="preserve">ARVIND </t>
  </si>
  <si>
    <t>EICHER MOTORS</t>
  </si>
  <si>
    <t xml:space="preserve">EVERON EDUCATION </t>
  </si>
  <si>
    <t>GUJRAT FLURO CHEMICALS</t>
  </si>
  <si>
    <t>PIPAVAV SHIPYARD</t>
  </si>
  <si>
    <t>GUJRATFLUORO CHEMICALS</t>
  </si>
  <si>
    <t>SHREERAM TRANSPORT</t>
  </si>
  <si>
    <t>TTK PRETIGE</t>
  </si>
  <si>
    <t xml:space="preserve">NITN FIRE PROTECTION </t>
  </si>
  <si>
    <t>IFB AGRO</t>
  </si>
  <si>
    <t xml:space="preserve">JINDAL PHOTO </t>
  </si>
  <si>
    <t xml:space="preserve">JB CHEMICALS </t>
  </si>
  <si>
    <t>ACKRUTI CITY</t>
  </si>
  <si>
    <t xml:space="preserve">APTECH </t>
  </si>
  <si>
    <t xml:space="preserve">SELAN EXPLORATION </t>
  </si>
  <si>
    <t>AGRO TECH</t>
  </si>
  <si>
    <t>LA OPALA</t>
  </si>
  <si>
    <t>ADVANTA</t>
  </si>
  <si>
    <t>ADITYA BIRLA NUVO</t>
  </si>
  <si>
    <t>V GUARD INDUSTRIES</t>
  </si>
  <si>
    <t>JAYBALAJI INDUSTRIES</t>
  </si>
  <si>
    <t>COAX AND KINGS</t>
  </si>
  <si>
    <t>SRF</t>
  </si>
  <si>
    <t>ANANTRAJ</t>
  </si>
  <si>
    <t>VST INDUSTRIES</t>
  </si>
  <si>
    <t xml:space="preserve">INGERSOLL RAND </t>
  </si>
  <si>
    <t>ALPHGEO</t>
  </si>
  <si>
    <t>SAVITA OIL</t>
  </si>
  <si>
    <t>EMAMI</t>
  </si>
  <si>
    <t>MANINFRACONSTRUCTION</t>
  </si>
  <si>
    <t xml:space="preserve">TRF </t>
  </si>
  <si>
    <t>ENTERTAINMENT NETWORK</t>
  </si>
  <si>
    <t>GUJRAT FLURO</t>
  </si>
  <si>
    <t>TIDE WATER</t>
  </si>
  <si>
    <t>CHOLAMANDAL INVESTMENT</t>
  </si>
  <si>
    <t>BLUE DART</t>
  </si>
  <si>
    <t>SUNPHARMA ADV. RESEARCH</t>
  </si>
  <si>
    <t>TTK  PRESTIGE</t>
  </si>
  <si>
    <t xml:space="preserve">TRENT LTD </t>
  </si>
  <si>
    <t>JINDAL WORLDWIDE</t>
  </si>
  <si>
    <t>GUJRAT ALKALIES CHEMICAL</t>
  </si>
  <si>
    <t xml:space="preserve">TIMBOR HOMES </t>
  </si>
  <si>
    <t>GUJARAT FLUORO CHEM</t>
  </si>
  <si>
    <t>UTV SOFTWARE</t>
  </si>
  <si>
    <t>AUTOLINE INDUSTRY</t>
  </si>
  <si>
    <t>GTL LTD</t>
  </si>
  <si>
    <t>JAI BALAJI INDUSTRIES</t>
  </si>
  <si>
    <t>JYOTHY LABS</t>
  </si>
  <si>
    <t>TUBEINVESTMENT</t>
  </si>
  <si>
    <t>MASTEC</t>
  </si>
  <si>
    <t xml:space="preserve">WALLCHANDRA INDUSTRIES </t>
  </si>
  <si>
    <t>FIRST LEASING</t>
  </si>
  <si>
    <t>VIL</t>
  </si>
  <si>
    <t>PREMIER</t>
  </si>
  <si>
    <t>ECLERX</t>
  </si>
  <si>
    <t>PAREKH ALLMINEX</t>
  </si>
  <si>
    <t>E CLERX</t>
  </si>
  <si>
    <t xml:space="preserve">AREVA T&amp;D </t>
  </si>
  <si>
    <t>PRAKASH STEELAGE</t>
  </si>
  <si>
    <t>SANGHVI FORGING</t>
  </si>
  <si>
    <t>DIVI'S LAB</t>
  </si>
  <si>
    <t>HIND COPPER</t>
  </si>
  <si>
    <t>SABERO ORGANICS</t>
  </si>
  <si>
    <t>JB CHEM &amp; PHARMA</t>
  </si>
  <si>
    <t>EDSERVE SOFT SYSTEMS</t>
  </si>
  <si>
    <t>SBI</t>
  </si>
  <si>
    <t>PURVANKAR PROJECTS</t>
  </si>
  <si>
    <t>RENAISSANCE JEWELLERY</t>
  </si>
  <si>
    <t>SUBEX</t>
  </si>
  <si>
    <t>TULIP IT</t>
  </si>
  <si>
    <t>GODREL CONSUMER</t>
  </si>
  <si>
    <t>KIRLOSKAR BROTHERS</t>
  </si>
  <si>
    <t xml:space="preserve">UFLEX </t>
  </si>
  <si>
    <t xml:space="preserve">MRF </t>
  </si>
  <si>
    <t>ING VYASYA</t>
  </si>
  <si>
    <t>CENTURY ENKA</t>
  </si>
  <si>
    <t>CAMLIN</t>
  </si>
  <si>
    <t>ZANDU REALTY</t>
  </si>
  <si>
    <t>BINANI CEMENTS</t>
  </si>
  <si>
    <t>JAI CORP</t>
  </si>
  <si>
    <t>TAJ GVK RESORTS</t>
  </si>
  <si>
    <t>ALOK INDUSTRIES</t>
  </si>
  <si>
    <t>SMART LINK</t>
  </si>
  <si>
    <t>ACROPETAL TECH</t>
  </si>
  <si>
    <t>CORPORATION BANK</t>
  </si>
  <si>
    <t>KIRI DYES</t>
  </si>
  <si>
    <t>SURYA JYOTI</t>
  </si>
  <si>
    <t>ANDHRAPRADESH PAPERS</t>
  </si>
  <si>
    <t>PIRAMAL LIFESCIENCES</t>
  </si>
  <si>
    <t>WALCHANDNAGAR</t>
  </si>
  <si>
    <t>GEODESIC</t>
  </si>
  <si>
    <t>AMRUTNJAN</t>
  </si>
  <si>
    <t>CADILLA</t>
  </si>
  <si>
    <t>S KUMARS</t>
  </si>
  <si>
    <t>NATIONAL FERTILIZERS</t>
  </si>
  <si>
    <t>A2Z MAINTENANCE</t>
  </si>
  <si>
    <t xml:space="preserve">TITAN </t>
  </si>
  <si>
    <t>ELCON ENGINEERING</t>
  </si>
  <si>
    <t>ALLIED DIGITAL</t>
  </si>
  <si>
    <t>BRIGADE ENTERPRISE</t>
  </si>
  <si>
    <t>RSWM</t>
  </si>
  <si>
    <t>JAI BALAGI</t>
  </si>
  <si>
    <t>GLENMARK PHARMA</t>
  </si>
  <si>
    <t>NELCAST</t>
  </si>
  <si>
    <t>MUDRA LIFESTYLE</t>
  </si>
  <si>
    <t>GEI INDUSTRIAL</t>
  </si>
  <si>
    <t>BLUE STAR</t>
  </si>
  <si>
    <t>BILPOWER</t>
  </si>
  <si>
    <t>NIRMA</t>
  </si>
  <si>
    <t>FAME INDIA</t>
  </si>
  <si>
    <t>KARUR VYASYA BANK</t>
  </si>
  <si>
    <t xml:space="preserve">INDOTECH TRANSF </t>
  </si>
  <si>
    <t>KEC INTERNATIONAL</t>
  </si>
  <si>
    <t>BINANI INDUSTRY</t>
  </si>
  <si>
    <t>TUBE INVESTMENTS</t>
  </si>
  <si>
    <t>TRANSPORT CORP. OF INDIA</t>
  </si>
  <si>
    <t>KLG SYSTEL</t>
  </si>
  <si>
    <t>JUPITER BIOSCIENCE</t>
  </si>
  <si>
    <t>ARCHIES</t>
  </si>
  <si>
    <t>NAVA BHARAT VENTURES</t>
  </si>
  <si>
    <t>KALYANI STEEL</t>
  </si>
  <si>
    <t>CORE PROJECTS</t>
  </si>
  <si>
    <t>GOGREJ CONSUMER PROD.</t>
  </si>
  <si>
    <t>AMAR REMEDIES</t>
  </si>
  <si>
    <t>CREW BOSS</t>
  </si>
  <si>
    <t>MARG</t>
  </si>
  <si>
    <t>GANESH HOUSING</t>
  </si>
  <si>
    <t>SBBJ</t>
  </si>
  <si>
    <t>ING VAISYA BANK</t>
  </si>
  <si>
    <t>GARWARE OFFSHORE</t>
  </si>
  <si>
    <t>DEEP INDUSTRIES</t>
  </si>
  <si>
    <t>EVEREST KANTO</t>
  </si>
  <si>
    <t>MURLI INDUSTRIES</t>
  </si>
  <si>
    <t>THERMAX</t>
  </si>
  <si>
    <t>MONEY MATTERS</t>
  </si>
  <si>
    <t>HINDUSTAN DORR OLIVER</t>
  </si>
  <si>
    <t>LUPIN</t>
  </si>
  <si>
    <t>KALE CONSULTANT</t>
  </si>
  <si>
    <t>EDUCOMP</t>
  </si>
  <si>
    <t>DCM</t>
  </si>
  <si>
    <t>NEHA INTERNATIONAL</t>
  </si>
  <si>
    <t>GMDC</t>
  </si>
  <si>
    <t>DEEPAK FERTILIZERS</t>
  </si>
  <si>
    <t>EXCEL CROP</t>
  </si>
  <si>
    <t>WOCKHARDTH</t>
  </si>
  <si>
    <t>BAJAJ AUTO FINANCE</t>
  </si>
  <si>
    <t>SRF LIMITED</t>
  </si>
  <si>
    <t>M &amp; M FINANCIAL SERV</t>
  </si>
  <si>
    <t>STEEL STRIPS</t>
  </si>
  <si>
    <t>FIEM INDUSTRIES</t>
  </si>
  <si>
    <t>BAJAJ HOLDINGS</t>
  </si>
  <si>
    <t xml:space="preserve">CEAT </t>
  </si>
  <si>
    <t>RASHTRIYA CHEM &amp; FERT</t>
  </si>
  <si>
    <t>KARUTURI GLOBAL</t>
  </si>
  <si>
    <t>CREW BOS</t>
  </si>
  <si>
    <t>JUBILANT ORGANOSYS</t>
  </si>
  <si>
    <t>KOTHARIPRO</t>
  </si>
  <si>
    <t>PIRPHYTO</t>
  </si>
  <si>
    <t>VIVIDHA</t>
  </si>
  <si>
    <t>V2RETAIL</t>
  </si>
  <si>
    <t>SMSPHARMA</t>
  </si>
  <si>
    <t>DOLPHINOFF</t>
  </si>
  <si>
    <t>RUCHIRA</t>
  </si>
  <si>
    <t>LINCOLN</t>
  </si>
  <si>
    <t>ARROWTEX</t>
  </si>
  <si>
    <t>RAJTV</t>
  </si>
  <si>
    <t>DATAMATICS</t>
  </si>
  <si>
    <t>SKIPPER</t>
  </si>
  <si>
    <t>ALLCARGO</t>
  </si>
  <si>
    <t>SHEMAROO</t>
  </si>
  <si>
    <t>DALMIASUG</t>
  </si>
  <si>
    <t>VETO</t>
  </si>
  <si>
    <t>JAICORP</t>
  </si>
  <si>
    <t>PDPL</t>
  </si>
  <si>
    <t>APTECHT</t>
  </si>
  <si>
    <t>NATHBIOGEN</t>
  </si>
  <si>
    <t>GOKEX</t>
  </si>
  <si>
    <t>JAGSNPHARM</t>
  </si>
  <si>
    <t>KILITCH</t>
  </si>
  <si>
    <t>JAICORPLTD</t>
  </si>
  <si>
    <t>JAYAGROGN</t>
  </si>
  <si>
    <t>RJL</t>
  </si>
  <si>
    <t>ASHAPURMIN</t>
  </si>
  <si>
    <t>MUKANDLTD</t>
  </si>
  <si>
    <t>ORIENTABRA</t>
  </si>
  <si>
    <t>JPOLYINVST</t>
  </si>
  <si>
    <t>PIPAVAVDOC</t>
  </si>
  <si>
    <t>ARCHIDPLY</t>
  </si>
  <si>
    <t>CORDSCABLE</t>
  </si>
  <si>
    <t>SALORAINTL</t>
  </si>
  <si>
    <t>AUTOLITIND</t>
  </si>
  <si>
    <t>ORCHIDPHAR</t>
  </si>
  <si>
    <t>INDLMETER</t>
  </si>
  <si>
    <t>NITINSPIN</t>
  </si>
  <si>
    <t>BOSCH</t>
  </si>
  <si>
    <t>COSMOFILM</t>
  </si>
  <si>
    <t>BODALCHEM</t>
  </si>
  <si>
    <t>MICROSEC</t>
  </si>
  <si>
    <t>HERCULES</t>
  </si>
  <si>
    <t>UTTAMSUGAR</t>
  </si>
  <si>
    <t>NAHARPOLY</t>
  </si>
  <si>
    <t>OUDHSUG</t>
  </si>
  <si>
    <t>GOACARBON</t>
  </si>
  <si>
    <t>NCLIND</t>
  </si>
  <si>
    <t>RAMCOIND</t>
  </si>
  <si>
    <t>KIRIINDUS</t>
  </si>
  <si>
    <t>KAKATCEM</t>
  </si>
  <si>
    <t>ADSL</t>
  </si>
  <si>
    <t>HEIDELBERG</t>
  </si>
  <si>
    <t>ASHOKA</t>
  </si>
  <si>
    <t>VIMTALABS</t>
  </si>
  <si>
    <t>RPGLIFE</t>
  </si>
  <si>
    <t>SUDARSCHEM</t>
  </si>
  <si>
    <t>RELAXO</t>
  </si>
  <si>
    <t>LIBERTSHOE</t>
  </si>
  <si>
    <t>RAJSREESUG</t>
  </si>
  <si>
    <t>MUKTAARTS</t>
  </si>
  <si>
    <t>DWARKESH</t>
  </si>
  <si>
    <t>DHAMPURSUG</t>
  </si>
  <si>
    <t>UPERGANGS</t>
  </si>
  <si>
    <t>ABGSHIP</t>
  </si>
  <si>
    <t>TRIVENI</t>
  </si>
  <si>
    <t>PRESTIGE</t>
  </si>
  <si>
    <t>ORICONENT</t>
  </si>
  <si>
    <t>SUPREMEINF</t>
  </si>
  <si>
    <t>GRAPHITE</t>
  </si>
  <si>
    <t>ENERGYDEV</t>
  </si>
  <si>
    <t>KALPATPOWR</t>
  </si>
  <si>
    <t>THIRUSUGAR</t>
  </si>
  <si>
    <t>CAREERP</t>
  </si>
  <si>
    <t>SANGHIIND</t>
  </si>
  <si>
    <t>DEEPIND</t>
  </si>
  <si>
    <t>NDTV</t>
  </si>
  <si>
    <t>BALAMINES</t>
  </si>
  <si>
    <t>INDIAGLYCO</t>
  </si>
  <si>
    <t>KOLTEPATIL</t>
  </si>
  <si>
    <t>ESTER</t>
  </si>
  <si>
    <t>PRABHAT</t>
  </si>
  <si>
    <t>GNFC</t>
  </si>
  <si>
    <t>INDSWFTLAB</t>
  </si>
  <si>
    <t>BALPHARMA</t>
  </si>
  <si>
    <t>HMT</t>
  </si>
  <si>
    <t>ZICOM</t>
  </si>
  <si>
    <t>TATAMETALI</t>
  </si>
  <si>
    <t>ADLABS</t>
  </si>
  <si>
    <t>BROOKS</t>
  </si>
  <si>
    <t>SHAKTIPUMP</t>
  </si>
  <si>
    <t>ELECON</t>
  </si>
  <si>
    <t>MADHUCON</t>
  </si>
  <si>
    <t>SMARTLINK</t>
  </si>
  <si>
    <t>ABFRL</t>
  </si>
  <si>
    <t>KALINDEE</t>
  </si>
  <si>
    <t>TREEHOUSE</t>
  </si>
  <si>
    <t>KEC</t>
  </si>
  <si>
    <t>QUICKHEAL</t>
  </si>
  <si>
    <t>STCINDIA</t>
  </si>
  <si>
    <t>CIMMCO</t>
  </si>
  <si>
    <t>RAMKY</t>
  </si>
  <si>
    <t>PRICOL</t>
  </si>
  <si>
    <t>DLINKINDIA</t>
  </si>
  <si>
    <t>SHALPAINTS</t>
  </si>
  <si>
    <t>BALAJITELE</t>
  </si>
  <si>
    <t>NDL</t>
  </si>
  <si>
    <t>COX&amp;KINGS</t>
  </si>
  <si>
    <t>DELTACORP</t>
  </si>
  <si>
    <t>BGREINERGY</t>
  </si>
  <si>
    <t>SCI</t>
  </si>
  <si>
    <t>NAHARSPING</t>
  </si>
  <si>
    <t>KSK</t>
  </si>
  <si>
    <t>AFL</t>
  </si>
  <si>
    <t>CENTRALBK</t>
  </si>
  <si>
    <t>HUBTOWN</t>
  </si>
  <si>
    <t>ZENTEC</t>
  </si>
  <si>
    <t>NIITLTD</t>
  </si>
  <si>
    <t>SNOWMAN</t>
  </si>
  <si>
    <t>PTL</t>
  </si>
  <si>
    <t>ASTEC</t>
  </si>
  <si>
    <t>FLFL</t>
  </si>
  <si>
    <t>WELCORP</t>
  </si>
  <si>
    <t>HITECHGEAR</t>
  </si>
  <si>
    <t>CGCL</t>
  </si>
  <si>
    <t>KESORAMIND</t>
  </si>
  <si>
    <t>SADBHIN</t>
  </si>
  <si>
    <t>TRIGYN</t>
  </si>
  <si>
    <t>VIVIMEDLAB</t>
  </si>
  <si>
    <t>ARIES</t>
  </si>
  <si>
    <t>JKTYRE</t>
  </si>
  <si>
    <t>WELENT</t>
  </si>
  <si>
    <t>CHEMFALKAL</t>
  </si>
  <si>
    <t>SARLAPOLY</t>
  </si>
  <si>
    <t>NITCO</t>
  </si>
  <si>
    <t>ILANDFSTRANS</t>
  </si>
  <si>
    <t>TIMETECHNO</t>
  </si>
  <si>
    <t>UBHOLDINGS</t>
  </si>
  <si>
    <t>TALBROAUTO</t>
  </si>
  <si>
    <t>NBVENTURES</t>
  </si>
  <si>
    <t>BPL</t>
  </si>
  <si>
    <t>TIRUMALCHM</t>
  </si>
  <si>
    <t>GITANJALI</t>
  </si>
  <si>
    <t>RML</t>
  </si>
  <si>
    <t>RANEENGINE</t>
  </si>
  <si>
    <t>GULFPETRO</t>
  </si>
  <si>
    <t>IGPL</t>
  </si>
  <si>
    <t>GAL</t>
  </si>
  <si>
    <t>EDELWEISS</t>
  </si>
  <si>
    <t>NAHARINDUS</t>
  </si>
  <si>
    <t>MANINDS</t>
  </si>
  <si>
    <t>AUTOIND</t>
  </si>
  <si>
    <t>SHREEPUSHK</t>
  </si>
  <si>
    <t>RSYSTEMS</t>
  </si>
  <si>
    <t>KOPRAN</t>
  </si>
  <si>
    <t>SUNILHITEC</t>
  </si>
  <si>
    <t>PSB</t>
  </si>
  <si>
    <t>NELCO</t>
  </si>
  <si>
    <t>JAGRAN</t>
  </si>
  <si>
    <t>RICOAUTO</t>
  </si>
  <si>
    <t>VIPIND</t>
  </si>
  <si>
    <t>JMFINANCIL</t>
  </si>
  <si>
    <t>TGBHOTELS</t>
  </si>
  <si>
    <t>TFCILTD</t>
  </si>
  <si>
    <t>CAMLINFINE</t>
  </si>
  <si>
    <t>XCHANGING</t>
  </si>
  <si>
    <t>DEEPAKNTR</t>
  </si>
  <si>
    <t>ILANDFSENGG</t>
  </si>
  <si>
    <t>MBLINFRA</t>
  </si>
  <si>
    <t>PFOCUS</t>
  </si>
  <si>
    <t>ARSSINFRA</t>
  </si>
  <si>
    <t>TDPOWERSYS</t>
  </si>
  <si>
    <t>VLSFINANCE</t>
  </si>
  <si>
    <t>AROGRANITE</t>
  </si>
  <si>
    <t>KECL</t>
  </si>
  <si>
    <t>KELLTONTEC</t>
  </si>
  <si>
    <t>ORIENTPPR</t>
  </si>
  <si>
    <t>MENONBE</t>
  </si>
  <si>
    <t>SARDAEN</t>
  </si>
  <si>
    <t>JBMA</t>
  </si>
  <si>
    <t>CINELINE</t>
  </si>
  <si>
    <t>CYBERTECH</t>
  </si>
  <si>
    <t>BUTTERFLY</t>
  </si>
  <si>
    <t>APTECH</t>
  </si>
  <si>
    <t>JUBLINDS</t>
  </si>
  <si>
    <t>UPERGANGES</t>
  </si>
  <si>
    <t>JKIL</t>
  </si>
  <si>
    <t>STOREONE</t>
  </si>
  <si>
    <t>PANACEABIO</t>
  </si>
  <si>
    <t>STARPAPER</t>
  </si>
  <si>
    <t>POLYPLEX</t>
  </si>
  <si>
    <t>SHREYAS</t>
  </si>
  <si>
    <t>AGCNET</t>
  </si>
  <si>
    <t>GLOBUSSPR</t>
  </si>
  <si>
    <t>IOLCP</t>
  </si>
  <si>
    <t>MRO-TEK</t>
  </si>
  <si>
    <t>TATACOFFEE</t>
  </si>
  <si>
    <t>INDIANB</t>
  </si>
  <si>
    <t>QUESS</t>
  </si>
  <si>
    <t>JMTAUTOLTD</t>
  </si>
  <si>
    <t>GOODLUCK</t>
  </si>
  <si>
    <t>GABRIEL</t>
  </si>
  <si>
    <t>BANCOINDIA</t>
  </si>
  <si>
    <t>GEECEE</t>
  </si>
  <si>
    <t>JMTAUTO</t>
  </si>
  <si>
    <t>ASAHISONG</t>
  </si>
  <si>
    <t>GANDHITUBE</t>
  </si>
  <si>
    <t>OMAXAUTO</t>
  </si>
  <si>
    <t>ADFFOODS</t>
  </si>
  <si>
    <t>METALFORGE</t>
  </si>
  <si>
    <t>RBL</t>
  </si>
  <si>
    <t>SATHAISPAT</t>
  </si>
  <si>
    <t>TINPLATE</t>
  </si>
  <si>
    <t>SPMLINFRA</t>
  </si>
  <si>
    <t>IFGLREFRAC</t>
  </si>
  <si>
    <t>TAJGVK</t>
  </si>
  <si>
    <t>LAKSHVILAS</t>
  </si>
  <si>
    <t>EMMBI</t>
  </si>
  <si>
    <t>KCP</t>
  </si>
  <si>
    <t>RAMASTEEL</t>
  </si>
  <si>
    <t>ONMOBILE</t>
  </si>
  <si>
    <t>SEAMEC</t>
  </si>
  <si>
    <t>HOVS</t>
  </si>
  <si>
    <t>MINDACORP</t>
  </si>
  <si>
    <t>SAKTHISUG</t>
  </si>
  <si>
    <t>ECEIND</t>
  </si>
  <si>
    <t>ASIANTILES</t>
  </si>
  <si>
    <t>JBFIND</t>
  </si>
  <si>
    <t>ALLSEC</t>
  </si>
  <si>
    <t>AARVEEDEN</t>
  </si>
  <si>
    <t>MAHINDRACIE</t>
  </si>
  <si>
    <t>GOLDIAM</t>
  </si>
  <si>
    <t>EMAMIINFRA</t>
  </si>
  <si>
    <t>MAXWELL</t>
  </si>
  <si>
    <t>WEBELSOLAR</t>
  </si>
  <si>
    <t>KANORICHEM</t>
  </si>
  <si>
    <t>SRHHYPOLTD</t>
  </si>
  <si>
    <t>SIMBHALS</t>
  </si>
  <si>
    <t>UGARSUGAR</t>
  </si>
  <si>
    <t>TOKYOPLAST</t>
  </si>
  <si>
    <t>VSSL</t>
  </si>
  <si>
    <t>KAMDHENU</t>
  </si>
  <si>
    <t>PATINTLOG</t>
  </si>
  <si>
    <t>GUFICBIO</t>
  </si>
  <si>
    <t>PHILIPCARB</t>
  </si>
  <si>
    <t>ALKALI</t>
  </si>
  <si>
    <t>DHARSUGAR</t>
  </si>
  <si>
    <t>REDINGTON</t>
  </si>
  <si>
    <t>MANAPPURAM</t>
  </si>
  <si>
    <t>SUBROS</t>
  </si>
  <si>
    <t>UNIENTER</t>
  </si>
  <si>
    <t>JINDALPHOT</t>
  </si>
  <si>
    <t>GUJALKALI</t>
  </si>
  <si>
    <t>TVTODAY</t>
  </si>
  <si>
    <t>VRLLOG</t>
  </si>
  <si>
    <t>BSL</t>
  </si>
  <si>
    <t>GSFC</t>
  </si>
  <si>
    <t>COXANDKINGS</t>
  </si>
  <si>
    <t>PATELENG</t>
  </si>
  <si>
    <t>VAIBHAVGBL</t>
  </si>
  <si>
    <t>MARKSANS</t>
  </si>
  <si>
    <t>SHILPI</t>
  </si>
  <si>
    <t>CREST</t>
  </si>
  <si>
    <t>PAPERPROD</t>
  </si>
  <si>
    <t>NETWORK18</t>
  </si>
  <si>
    <t>SIGNET</t>
  </si>
  <si>
    <t>EDL</t>
  </si>
  <si>
    <t>INOXWIND</t>
  </si>
  <si>
    <t>VARDMNPOLY</t>
  </si>
  <si>
    <t>ALANKIT</t>
  </si>
  <si>
    <t>MOHITIND</t>
  </si>
  <si>
    <t>INTELLECT</t>
  </si>
  <si>
    <t>DIAPOWER</t>
  </si>
  <si>
    <t>LUMAXAUTO</t>
  </si>
  <si>
    <t>JINDRILL</t>
  </si>
  <si>
    <t>FILATEX</t>
  </si>
  <si>
    <t>DBREALTY</t>
  </si>
  <si>
    <t>VINYLINDIA</t>
  </si>
  <si>
    <t>JKPAPER</t>
  </si>
  <si>
    <t>OMMETALS</t>
  </si>
  <si>
    <t>JAYBARMARU</t>
  </si>
  <si>
    <t>ELGIEQUIP</t>
  </si>
  <si>
    <t>TRIL</t>
  </si>
  <si>
    <t>PRAJIND</t>
  </si>
  <si>
    <t>SWANENERGY</t>
  </si>
  <si>
    <t>MGL</t>
  </si>
  <si>
    <t>BINANIIND</t>
  </si>
  <si>
    <t>CORPBANK</t>
  </si>
  <si>
    <t>VIJAYABANK</t>
  </si>
  <si>
    <t>SHREYANIND</t>
  </si>
  <si>
    <t>GIPCL</t>
  </si>
  <si>
    <t>GENESYS</t>
  </si>
  <si>
    <t>SESHAPAPER</t>
  </si>
  <si>
    <t>MUNJALAU</t>
  </si>
  <si>
    <t>MAGMA</t>
  </si>
  <si>
    <t>PRECOT</t>
  </si>
  <si>
    <t>XPROINDIA</t>
  </si>
  <si>
    <t>A2ZINFRA</t>
  </si>
  <si>
    <t>UMANGDAIRY</t>
  </si>
  <si>
    <t>INDHOTEL</t>
  </si>
  <si>
    <t>IIFL</t>
  </si>
  <si>
    <t>SAREGAMA</t>
  </si>
  <si>
    <t>ADORWELD</t>
  </si>
  <si>
    <t>TECHNO</t>
  </si>
  <si>
    <t>TARMAT</t>
  </si>
  <si>
    <t>GLOBALVECT</t>
  </si>
  <si>
    <t>MADHAV</t>
  </si>
  <si>
    <t>CAPLIPOINT</t>
  </si>
  <si>
    <t>JSLHISAR</t>
  </si>
  <si>
    <t>ZUARI</t>
  </si>
  <si>
    <t>STRTECH</t>
  </si>
  <si>
    <t>INDIANHUME</t>
  </si>
  <si>
    <t>PRAKASH</t>
  </si>
  <si>
    <t>IMFA</t>
  </si>
  <si>
    <t>JANDKBANK</t>
  </si>
  <si>
    <t>GHCL</t>
  </si>
  <si>
    <t>UCALFUEL</t>
  </si>
  <si>
    <t>BALKRISHNA</t>
  </si>
  <si>
    <t>AMTEKAUTO</t>
  </si>
  <si>
    <t>MANALIPETC</t>
  </si>
  <si>
    <t>WSTCSTPAPR</t>
  </si>
  <si>
    <t>RADICO</t>
  </si>
  <si>
    <t>PIONDIST</t>
  </si>
  <si>
    <t>MOTHERSUMI LTD</t>
  </si>
  <si>
    <t>HAVELLS LTD</t>
  </si>
  <si>
    <t>YES BANK LTD</t>
  </si>
  <si>
    <t>LICHSGFIN LTD</t>
  </si>
  <si>
    <t>TATAMOTORS LTD</t>
  </si>
  <si>
    <t>TCS  LTD</t>
  </si>
  <si>
    <t>ICICI BANK LTD</t>
  </si>
  <si>
    <t>INDUSIND BANK LTD</t>
  </si>
  <si>
    <t>DWARKESH LTD</t>
  </si>
  <si>
    <t>DISHMAN LTD</t>
  </si>
  <si>
    <t>JUST DIAL LTD</t>
  </si>
  <si>
    <t>TATASPONGE LTD</t>
  </si>
  <si>
    <t>JUSTDIAL LTD</t>
  </si>
  <si>
    <t>CHENNPETRO LTD</t>
  </si>
  <si>
    <t>INDIACEM LTD</t>
  </si>
  <si>
    <t>DATAMATICS LTD</t>
  </si>
  <si>
    <t>RATNAMANI LTD</t>
  </si>
  <si>
    <t>HIMATSEIDE LTD</t>
  </si>
  <si>
    <t>GODERYPHLP</t>
  </si>
  <si>
    <t xml:space="preserve">DLINKINDIA LTD </t>
  </si>
  <si>
    <t>RELCAPITAL</t>
  </si>
  <si>
    <t>BALKRISIND</t>
  </si>
  <si>
    <t xml:space="preserve">BEML </t>
  </si>
  <si>
    <t>CENTRUY TEX</t>
  </si>
  <si>
    <t xml:space="preserve">PC JEWELLERS </t>
  </si>
  <si>
    <t>DRREDDY</t>
  </si>
  <si>
    <t xml:space="preserve">BHARAT FIN </t>
  </si>
  <si>
    <t>TAINWALCHM</t>
  </si>
  <si>
    <t>RAMCOSYS</t>
  </si>
  <si>
    <t>UJJIVAN</t>
  </si>
  <si>
    <t>MUTHOOTFIN</t>
  </si>
  <si>
    <t>SONATSOFTW</t>
  </si>
  <si>
    <t>GLOBALOFFS</t>
  </si>
  <si>
    <t>ROLTA</t>
  </si>
  <si>
    <t>VIMALOIL</t>
  </si>
  <si>
    <t>GLOBOFFS</t>
  </si>
  <si>
    <t>POLARIS</t>
  </si>
  <si>
    <t>HBLPOWER</t>
  </si>
  <si>
    <t>MAXVIL</t>
  </si>
  <si>
    <t>SANGHVIFOR</t>
  </si>
  <si>
    <t>HINDCOPPER</t>
  </si>
  <si>
    <t>RAIN</t>
  </si>
  <si>
    <t>MRPL</t>
  </si>
  <si>
    <t>AURIONPRO</t>
  </si>
  <si>
    <t>SATIN</t>
  </si>
  <si>
    <t>MCDHOLDING</t>
  </si>
  <si>
    <t>HCL-INSYS</t>
  </si>
  <si>
    <t>TPLPLASTEH</t>
  </si>
  <si>
    <t>ADANITRANS</t>
  </si>
  <si>
    <t>OMKARCHEM</t>
  </si>
  <si>
    <t>PINCON</t>
  </si>
  <si>
    <t>KOHINOOR</t>
  </si>
  <si>
    <t>ARCOTECH</t>
  </si>
  <si>
    <t>NEUCLUES SOFTWARE</t>
  </si>
  <si>
    <t>DHANUKA AGRI</t>
  </si>
  <si>
    <t>STAR PAPER</t>
  </si>
  <si>
    <t>GODFREY</t>
  </si>
  <si>
    <t>TRTUBINE</t>
  </si>
  <si>
    <t>JUBILANT INDUSTRIES</t>
  </si>
  <si>
    <t>MHRIL</t>
  </si>
  <si>
    <t>MANPASAND</t>
  </si>
  <si>
    <t>BBTC</t>
  </si>
  <si>
    <t>LG BBROS</t>
  </si>
  <si>
    <t>KELLTON TECH</t>
  </si>
  <si>
    <t>KAYA</t>
  </si>
  <si>
    <t>ULTRATECH</t>
  </si>
  <si>
    <t>NEULAND LAB</t>
  </si>
  <si>
    <t>GLOBUS SPIRITS</t>
  </si>
  <si>
    <t>GM BREWRIES</t>
  </si>
  <si>
    <t>MAJESCO</t>
  </si>
  <si>
    <t>MONTE CARLO</t>
  </si>
  <si>
    <t>JK LAKSHMI</t>
  </si>
  <si>
    <t xml:space="preserve">DREGE CORP </t>
  </si>
  <si>
    <t>SICAL</t>
  </si>
  <si>
    <t>HERITAGE FOOD</t>
  </si>
  <si>
    <t>PARAG MILK</t>
  </si>
  <si>
    <t>EROS MEDIA</t>
  </si>
  <si>
    <t>DENORA</t>
  </si>
  <si>
    <t>KAKATIYA CEMENT</t>
  </si>
  <si>
    <t>LOAPALA</t>
  </si>
  <si>
    <t xml:space="preserve">VENKEYS </t>
  </si>
  <si>
    <t xml:space="preserve">8K MILES </t>
  </si>
  <si>
    <t>GREENPLY</t>
  </si>
  <si>
    <t>VADILAL</t>
  </si>
  <si>
    <t>ARROW GREEN</t>
  </si>
  <si>
    <t>TRIMUL CHEMICALS</t>
  </si>
  <si>
    <t>INOX WIND</t>
  </si>
  <si>
    <t>GRINDWELL</t>
  </si>
  <si>
    <t>SANGHVI MOVERS</t>
  </si>
  <si>
    <t>RAMCO SYSTEMS</t>
  </si>
  <si>
    <t>MONTECARLO</t>
  </si>
  <si>
    <t>ABNUVO</t>
  </si>
  <si>
    <t>HITECH PLAST</t>
  </si>
  <si>
    <t>COSMO FILMS</t>
  </si>
  <si>
    <t>LOVABLE</t>
  </si>
  <si>
    <t>POKARNA</t>
  </si>
  <si>
    <t>KSCL</t>
  </si>
  <si>
    <t>VRL LOGISTICS</t>
  </si>
  <si>
    <t>RUBY MILLS</t>
  </si>
  <si>
    <t>SUNTV</t>
  </si>
  <si>
    <t>BALKRISHNA INDUS</t>
  </si>
  <si>
    <t>PERSISTENT</t>
  </si>
  <si>
    <t>HPL</t>
  </si>
  <si>
    <t>CHENNAI PETRO</t>
  </si>
  <si>
    <t>HOVSERVICES</t>
  </si>
  <si>
    <t>VENKYS</t>
  </si>
  <si>
    <t>ASIAN HOTELS</t>
  </si>
  <si>
    <t>INDIA GLYCO</t>
  </si>
  <si>
    <t>DMART</t>
  </si>
  <si>
    <t>LUMAX INDUS</t>
  </si>
  <si>
    <t>RANE HOLDING</t>
  </si>
  <si>
    <t>HESTER BIO</t>
  </si>
  <si>
    <t>LUX INDUSTRIES</t>
  </si>
  <si>
    <t xml:space="preserve">KAJARIA CERAMICS </t>
  </si>
  <si>
    <t>UTTAM SUGAR</t>
  </si>
  <si>
    <t>BBL</t>
  </si>
  <si>
    <t>ABB</t>
  </si>
  <si>
    <t>CENTURY PLY</t>
  </si>
  <si>
    <t>VOLTA MP</t>
  </si>
  <si>
    <t>NAVIN FLUOR</t>
  </si>
  <si>
    <t>ALKYL AMINES</t>
  </si>
  <si>
    <t>SOMANYCERA</t>
  </si>
  <si>
    <t>EVEREADY</t>
  </si>
  <si>
    <t>INDIGO</t>
  </si>
  <si>
    <t>VIVIMED LAG</t>
  </si>
  <si>
    <t>SAGAR CEMENT</t>
  </si>
  <si>
    <t>GODREJ PROPERTIES</t>
  </si>
  <si>
    <t>DREDGE CORP</t>
  </si>
  <si>
    <t>SUPREME INFRA</t>
  </si>
  <si>
    <t>TD POWER SYSTEMS</t>
  </si>
  <si>
    <t>EVEREST IND</t>
  </si>
  <si>
    <t>ASIAN TILES</t>
  </si>
  <si>
    <t>SUPREME IND</t>
  </si>
  <si>
    <t>SRI PIPES</t>
  </si>
  <si>
    <t>SYNGENE</t>
  </si>
  <si>
    <t>LINDE INDIA</t>
  </si>
  <si>
    <t>AVANTI FEED</t>
  </si>
  <si>
    <t>RUSHILL</t>
  </si>
  <si>
    <t>OUDH SUGAR</t>
  </si>
  <si>
    <t>RIIL</t>
  </si>
  <si>
    <t>JINDAL POLY</t>
  </si>
  <si>
    <t>VTL</t>
  </si>
  <si>
    <t>VIP</t>
  </si>
  <si>
    <t>VMART</t>
  </si>
  <si>
    <t>PHILIP CARBON</t>
  </si>
  <si>
    <t>BYKE HOSPITALITY</t>
  </si>
  <si>
    <t xml:space="preserve">AIA ENGINEERING </t>
  </si>
  <si>
    <t>VAIBHAV GLOBAL</t>
  </si>
  <si>
    <t>SUNDRAM FAST</t>
  </si>
  <si>
    <t>MINDA INDUSTRIES</t>
  </si>
  <si>
    <t>REPCO HOME</t>
  </si>
  <si>
    <t>MFSL</t>
  </si>
  <si>
    <t>MYSORE BANK</t>
  </si>
  <si>
    <t>FIN CABLES</t>
  </si>
  <si>
    <t>SUPREME PETRO</t>
  </si>
  <si>
    <t>ZENTECH</t>
  </si>
  <si>
    <t>UFO</t>
  </si>
  <si>
    <t>ON MOBILE</t>
  </si>
  <si>
    <t>PANACEA BIO</t>
  </si>
  <si>
    <t xml:space="preserve">AIFL </t>
  </si>
  <si>
    <t>EMKAY</t>
  </si>
  <si>
    <t>BHAGERIA</t>
  </si>
  <si>
    <t xml:space="preserve">TIMETECHNO </t>
  </si>
  <si>
    <t xml:space="preserve">ADFFOODS </t>
  </si>
  <si>
    <t xml:space="preserve">VASCONEQ  </t>
  </si>
  <si>
    <t>MBECL</t>
  </si>
  <si>
    <t>ARIHANTSUP</t>
  </si>
  <si>
    <t>ELECTHERM</t>
  </si>
  <si>
    <t>CHAMBLFERT</t>
  </si>
  <si>
    <t>AVANTIFEED</t>
  </si>
  <si>
    <t>CEREBRAINT</t>
  </si>
  <si>
    <t>DPL</t>
  </si>
  <si>
    <t>MEP</t>
  </si>
  <si>
    <t>PENIND</t>
  </si>
  <si>
    <t>COALINDIA</t>
  </si>
  <si>
    <t>RECLTD</t>
  </si>
  <si>
    <t>ICIL</t>
  </si>
  <si>
    <t>LIBERTYSHOE</t>
  </si>
  <si>
    <t>L&amp;TFHG</t>
  </si>
  <si>
    <t>KTKBANK</t>
  </si>
  <si>
    <t>GAYAPROJ LTD</t>
  </si>
  <si>
    <t>KARURVYSYA</t>
  </si>
  <si>
    <t>EIDPARRY</t>
  </si>
  <si>
    <t>REC</t>
  </si>
  <si>
    <t>BBTC LTD</t>
  </si>
  <si>
    <t>JSWENERGY</t>
  </si>
  <si>
    <t>MANAPURAM</t>
  </si>
  <si>
    <t>L&amp;TFH</t>
  </si>
  <si>
    <t xml:space="preserve">OBEROIRLTY </t>
  </si>
  <si>
    <t>BAJAJ-AUTO</t>
  </si>
  <si>
    <t>EQUITAS</t>
  </si>
  <si>
    <t>BOMDYING</t>
  </si>
  <si>
    <t>TRIDENT</t>
  </si>
  <si>
    <t>CHNNPETRO</t>
  </si>
  <si>
    <t>BHARTIAIRTL</t>
  </si>
  <si>
    <t xml:space="preserve">TECHM </t>
  </si>
  <si>
    <t xml:space="preserve">GAIL INDIA LTD </t>
  </si>
  <si>
    <t>IBREALST</t>
  </si>
  <si>
    <t>VEDL LTD</t>
  </si>
  <si>
    <t>BATAINDIA</t>
  </si>
  <si>
    <t>ITDMCEM</t>
  </si>
  <si>
    <t>IBULLHSFIN</t>
  </si>
  <si>
    <t>M&amp;M FIN</t>
  </si>
  <si>
    <t>AMBUJACEM</t>
  </si>
  <si>
    <t xml:space="preserve">JINDAL STEEL </t>
  </si>
  <si>
    <t>RELINFRA</t>
  </si>
  <si>
    <t>TATAELEXI</t>
  </si>
  <si>
    <t>BHARATFIN</t>
  </si>
  <si>
    <t>FRETAIL</t>
  </si>
  <si>
    <t>INFIBEAM</t>
  </si>
  <si>
    <t>DEEPAK FARTILIZERS</t>
  </si>
  <si>
    <t>MANGLUM CEMENT</t>
  </si>
  <si>
    <t>PRAKSAH</t>
  </si>
  <si>
    <t>TVSMOTOR</t>
  </si>
  <si>
    <t>HINDUNILVR</t>
  </si>
  <si>
    <t>TATASTEEL</t>
  </si>
  <si>
    <t>ABIRLANUVO</t>
  </si>
  <si>
    <t>SUNTECK</t>
  </si>
  <si>
    <t>ICICI PRU</t>
  </si>
  <si>
    <t>KWALDAIRY</t>
  </si>
  <si>
    <t>RECAPITAL</t>
  </si>
  <si>
    <t>REL CAPITAL</t>
  </si>
  <si>
    <t>CENTURYTEX</t>
  </si>
  <si>
    <t>L&amp;T FIN</t>
  </si>
  <si>
    <t xml:space="preserve">ARCHIES </t>
  </si>
  <si>
    <t xml:space="preserve">MIRCELECTR </t>
  </si>
  <si>
    <t>VIPCLOTHNG</t>
  </si>
  <si>
    <t xml:space="preserve">GUFICBIO </t>
  </si>
  <si>
    <t>GPIL</t>
  </si>
  <si>
    <t xml:space="preserve">DAAWAT </t>
  </si>
  <si>
    <t xml:space="preserve">JAMNAAUTO </t>
  </si>
  <si>
    <t xml:space="preserve">AVTNPL </t>
  </si>
  <si>
    <t xml:space="preserve">VIMTALABS </t>
  </si>
  <si>
    <t xml:space="preserve">CAMLINFINE </t>
  </si>
  <si>
    <t>PURVA</t>
  </si>
  <si>
    <t xml:space="preserve">BOMDYEING </t>
  </si>
  <si>
    <t>SETCO</t>
  </si>
  <si>
    <t xml:space="preserve">STARPAPER </t>
  </si>
  <si>
    <t xml:space="preserve">MALUPAPER </t>
  </si>
  <si>
    <t xml:space="preserve">FCONSUMER </t>
  </si>
  <si>
    <t xml:space="preserve">RAIN </t>
  </si>
  <si>
    <t xml:space="preserve">ELECON </t>
  </si>
  <si>
    <t>WINDMACHIN</t>
  </si>
  <si>
    <t xml:space="preserve">KESORAMIND </t>
  </si>
  <si>
    <t>HATHWAY</t>
  </si>
  <si>
    <t>SECTO</t>
  </si>
  <si>
    <t xml:space="preserve">WEIZFOREX </t>
  </si>
  <si>
    <t>ISFT</t>
  </si>
  <si>
    <t>BHAGYANGR</t>
  </si>
  <si>
    <t>IVC</t>
  </si>
  <si>
    <t>VIPCLOTHING</t>
  </si>
  <si>
    <t>MCLEODRUSS</t>
  </si>
  <si>
    <t>JAYSREETEA</t>
  </si>
  <si>
    <t>VIKASECO</t>
  </si>
  <si>
    <t>HCLINSYS</t>
  </si>
  <si>
    <t>MIRCELECTR</t>
  </si>
  <si>
    <t>EVERESTIND</t>
  </si>
  <si>
    <t>MARATHON</t>
  </si>
  <si>
    <t>DONEAR</t>
  </si>
  <si>
    <t>BRFL</t>
  </si>
  <si>
    <t>SPECIALITY</t>
  </si>
  <si>
    <t xml:space="preserve">JAICORPLTD  </t>
  </si>
  <si>
    <t>PRECWIRE</t>
  </si>
  <si>
    <t xml:space="preserve">BFINVEST </t>
  </si>
  <si>
    <t>PITTILAM</t>
  </si>
  <si>
    <t>MOLDTECH</t>
  </si>
  <si>
    <t>ACE</t>
  </si>
  <si>
    <t>TRENT</t>
  </si>
  <si>
    <t>TEXMOPIPES</t>
  </si>
  <si>
    <t xml:space="preserve">KOLTEPATIL </t>
  </si>
  <si>
    <t>STERTOOLS</t>
  </si>
  <si>
    <t>TEXINFRA</t>
  </si>
  <si>
    <t>ESSELPACK</t>
  </si>
  <si>
    <t>AUTOAXLES</t>
  </si>
  <si>
    <t>HINDOILEXP</t>
  </si>
  <si>
    <t>UNIVCABLES</t>
  </si>
  <si>
    <t>NULEUS</t>
  </si>
  <si>
    <t>SORILINFRA</t>
  </si>
  <si>
    <t>BLKASHYAP</t>
  </si>
  <si>
    <t>LTI</t>
  </si>
  <si>
    <t>BALMLAWRIE</t>
  </si>
  <si>
    <t>SAKUMA</t>
  </si>
  <si>
    <t>AIFL</t>
  </si>
  <si>
    <t>SUTLEJTEX</t>
  </si>
  <si>
    <t>KELTONTEC</t>
  </si>
  <si>
    <t>8KMILES</t>
  </si>
  <si>
    <t xml:space="preserve">MARKSANS </t>
  </si>
  <si>
    <t xml:space="preserve">STRTECH </t>
  </si>
  <si>
    <t>ASHIMASYN</t>
  </si>
  <si>
    <t>PRICOLLTD</t>
  </si>
  <si>
    <t xml:space="preserve">SARDEAN </t>
  </si>
  <si>
    <t>BEPL</t>
  </si>
  <si>
    <t>ANDHRSUGAR</t>
  </si>
  <si>
    <t>GMDCLTD</t>
  </si>
  <si>
    <t>PNGGILTS</t>
  </si>
  <si>
    <t>DCW</t>
  </si>
  <si>
    <t>MOIL</t>
  </si>
  <si>
    <t>PENINLAND</t>
  </si>
  <si>
    <t xml:space="preserve">GUFICBIO  </t>
  </si>
  <si>
    <t>SHOPPERSTOP</t>
  </si>
  <si>
    <t>JM FINANCIAL</t>
  </si>
  <si>
    <t>JINDALWORLD</t>
  </si>
  <si>
    <t xml:space="preserve">SAREGAMA </t>
  </si>
  <si>
    <t xml:space="preserve">KIRIINDUS </t>
  </si>
  <si>
    <t>MUNJALAUTO</t>
  </si>
  <si>
    <t>MEGH</t>
  </si>
  <si>
    <t>ALKYLAMINE</t>
  </si>
  <si>
    <t>GMBGREW</t>
  </si>
  <si>
    <t xml:space="preserve">HSCL </t>
  </si>
  <si>
    <t>GRAVITA</t>
  </si>
  <si>
    <t>GNA</t>
  </si>
  <si>
    <t xml:space="preserve">JINDALSAW </t>
  </si>
  <si>
    <t>DEC MONTH PROFIT</t>
  </si>
  <si>
    <t>-</t>
  </si>
  <si>
    <t>KIRIIND</t>
  </si>
  <si>
    <t>VRLLOG(NO EXE )</t>
  </si>
  <si>
    <t>IPCALAB(HOLD)</t>
  </si>
  <si>
    <t>NAUKRI(HNI)</t>
  </si>
  <si>
    <t xml:space="preserve">CENTURYPLY </t>
  </si>
  <si>
    <t>TCIEXP</t>
  </si>
  <si>
    <t>AARTIIND</t>
  </si>
  <si>
    <t>PRESTIGE(SPR)</t>
  </si>
  <si>
    <t>RBLBANK(HOLD)</t>
  </si>
  <si>
    <t>HDFCLIFE</t>
  </si>
  <si>
    <t>PARAGMILK (HNI)</t>
  </si>
  <si>
    <t>JINDALPOLY(HNI)</t>
  </si>
  <si>
    <t>DBL(HNI)</t>
  </si>
  <si>
    <t>LTI (SPR)</t>
  </si>
  <si>
    <t>ASTRAL (SPR)</t>
  </si>
  <si>
    <t>ECLERX (SPR)</t>
  </si>
  <si>
    <t>NAUKRI (SPR)</t>
  </si>
  <si>
    <t>HEG (SPR)</t>
  </si>
  <si>
    <t>SUPREMENIND(SPR )</t>
  </si>
  <si>
    <t>DELTA CORP(HOLD)</t>
  </si>
  <si>
    <t>SUNDRMFAST</t>
  </si>
</sst>
</file>

<file path=xl/styles.xml><?xml version="1.0" encoding="utf-8"?>
<styleSheet xmlns="http://schemas.openxmlformats.org/spreadsheetml/2006/main">
  <numFmts count="5">
    <numFmt numFmtId="164" formatCode="d/mmm/yyyy;@"/>
    <numFmt numFmtId="165" formatCode="d\-mmm\-yy;@"/>
    <numFmt numFmtId="166" formatCode="[$-409]d\-mmm\-yyyy;@"/>
    <numFmt numFmtId="167" formatCode="0.0"/>
    <numFmt numFmtId="168" formatCode="[$-409]d\-mmm\-yy;@"/>
  </numFmts>
  <fonts count="2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6"/>
      <color indexed="9"/>
      <name val="Calibri"/>
      <family val="2"/>
    </font>
    <font>
      <b/>
      <sz val="14"/>
      <color indexed="9"/>
      <name val="Calibri"/>
      <family val="2"/>
    </font>
    <font>
      <sz val="11"/>
      <name val="Agency FB"/>
      <family val="2"/>
    </font>
    <font>
      <sz val="11"/>
      <color indexed="8"/>
      <name val="Agency FB"/>
      <family val="2"/>
    </font>
    <font>
      <sz val="11"/>
      <name val="Calibri"/>
      <family val="2"/>
    </font>
    <font>
      <sz val="11"/>
      <color indexed="8"/>
      <name val="Calibri"/>
      <family val="2"/>
      <charset val="1"/>
    </font>
    <font>
      <b/>
      <sz val="12"/>
      <color indexed="8"/>
      <name val="Calibri"/>
      <family val="2"/>
    </font>
    <font>
      <b/>
      <sz val="12"/>
      <color theme="3" tint="-0.499984740745262"/>
      <name val="Calibri"/>
      <family val="2"/>
    </font>
    <font>
      <sz val="12"/>
      <color indexed="8"/>
      <name val="Calibri"/>
      <family val="2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indexed="8"/>
      <name val="Sylfaen"/>
      <family val="1"/>
    </font>
    <font>
      <sz val="12"/>
      <color rgb="FF000000"/>
      <name val="Sylfaen"/>
      <family val="1"/>
    </font>
    <font>
      <sz val="12"/>
      <color theme="1"/>
      <name val="Sylfaen"/>
      <family val="1"/>
    </font>
    <font>
      <sz val="12"/>
      <name val="Sylfaen"/>
      <family val="1"/>
    </font>
    <font>
      <sz val="12"/>
      <color rgb="FFFF0000"/>
      <name val="Sylfaen"/>
      <family val="1"/>
    </font>
    <font>
      <sz val="12"/>
      <color indexed="10"/>
      <name val="Sylfaen"/>
      <family val="1"/>
    </font>
    <font>
      <sz val="12"/>
      <color indexed="8"/>
      <name val="Calibri"/>
      <family val="2"/>
      <charset val="1"/>
    </font>
    <font>
      <sz val="12"/>
      <name val="Arial"/>
      <family val="2"/>
    </font>
    <font>
      <sz val="12"/>
      <color indexed="8"/>
      <name val="Agency FB"/>
      <family val="2"/>
    </font>
    <font>
      <sz val="12"/>
      <name val="Calibri"/>
      <family val="2"/>
    </font>
    <font>
      <sz val="12"/>
      <name val="Agency FB"/>
      <family val="2"/>
    </font>
  </fonts>
  <fills count="8">
    <fill>
      <patternFill patternType="none"/>
    </fill>
    <fill>
      <patternFill patternType="gray125"/>
    </fill>
    <fill>
      <patternFill patternType="solid">
        <fgColor theme="4" tint="0.39997558519241921"/>
        <bgColor indexed="55"/>
      </patternFill>
    </fill>
    <fill>
      <patternFill patternType="solid">
        <fgColor indexed="9"/>
        <bgColor indexed="26"/>
      </patternFill>
    </fill>
    <fill>
      <patternFill patternType="solid">
        <fgColor theme="4" tint="-0.249977111117893"/>
        <bgColor theme="9" tint="0.39994506668294322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rgb="FF92D0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">
    <xf numFmtId="0" fontId="0" fillId="0" borderId="0"/>
    <xf numFmtId="0" fontId="3" fillId="0" borderId="0"/>
    <xf numFmtId="0" fontId="3" fillId="0" borderId="0"/>
    <xf numFmtId="0" fontId="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3" fillId="0" borderId="0"/>
    <xf numFmtId="0" fontId="3" fillId="0" borderId="0"/>
  </cellStyleXfs>
  <cellXfs count="128">
    <xf numFmtId="0" fontId="0" fillId="0" borderId="0" xfId="0"/>
    <xf numFmtId="164" fontId="3" fillId="0" borderId="0" xfId="1" applyNumberFormat="1"/>
    <xf numFmtId="0" fontId="3" fillId="0" borderId="0" xfId="1"/>
    <xf numFmtId="0" fontId="3" fillId="0" borderId="0" xfId="1" applyBorder="1"/>
    <xf numFmtId="0" fontId="7" fillId="0" borderId="0" xfId="1" applyFont="1" applyBorder="1" applyAlignment="1">
      <alignment horizontal="center"/>
    </xf>
    <xf numFmtId="0" fontId="7" fillId="0" borderId="0" xfId="1" applyFont="1" applyBorder="1" applyAlignment="1">
      <alignment horizontal="center" vertical="center"/>
    </xf>
    <xf numFmtId="0" fontId="7" fillId="0" borderId="0" xfId="1" applyFont="1" applyBorder="1"/>
    <xf numFmtId="0" fontId="3" fillId="0" borderId="0" xfId="1" applyBorder="1" applyAlignment="1">
      <alignment horizontal="center"/>
    </xf>
    <xf numFmtId="0" fontId="8" fillId="0" borderId="0" xfId="1" applyFont="1" applyBorder="1"/>
    <xf numFmtId="0" fontId="6" fillId="0" borderId="0" xfId="1" applyFont="1" applyBorder="1" applyAlignment="1">
      <alignment horizontal="center" vertical="center"/>
    </xf>
    <xf numFmtId="0" fontId="3" fillId="0" borderId="0" xfId="1" applyFill="1" applyBorder="1"/>
    <xf numFmtId="0" fontId="9" fillId="0" borderId="0" xfId="1" applyFont="1"/>
    <xf numFmtId="164" fontId="3" fillId="4" borderId="0" xfId="1" applyNumberFormat="1" applyFill="1"/>
    <xf numFmtId="0" fontId="3" fillId="4" borderId="0" xfId="1" applyFill="1"/>
    <xf numFmtId="0" fontId="5" fillId="4" borderId="0" xfId="1" applyFont="1" applyFill="1" applyBorder="1" applyAlignment="1">
      <alignment horizontal="center"/>
    </xf>
    <xf numFmtId="2" fontId="5" fillId="4" borderId="0" xfId="1" applyNumberFormat="1" applyFont="1" applyFill="1" applyBorder="1" applyAlignment="1">
      <alignment horizontal="center" vertical="center"/>
    </xf>
    <xf numFmtId="0" fontId="4" fillId="4" borderId="0" xfId="1" applyFont="1" applyFill="1" applyBorder="1" applyAlignment="1">
      <alignment horizontal="right"/>
    </xf>
    <xf numFmtId="0" fontId="10" fillId="7" borderId="1" xfId="1" applyFont="1" applyFill="1" applyBorder="1" applyAlignment="1">
      <alignment vertical="center"/>
    </xf>
    <xf numFmtId="0" fontId="10" fillId="7" borderId="2" xfId="1" applyFont="1" applyFill="1" applyBorder="1" applyAlignment="1">
      <alignment vertical="center"/>
    </xf>
    <xf numFmtId="0" fontId="4" fillId="4" borderId="0" xfId="1" applyFont="1" applyFill="1" applyBorder="1" applyAlignment="1">
      <alignment horizontal="right" vertical="center"/>
    </xf>
    <xf numFmtId="0" fontId="5" fillId="4" borderId="0" xfId="1" applyFont="1" applyFill="1" applyBorder="1" applyAlignment="1">
      <alignment horizontal="center"/>
    </xf>
    <xf numFmtId="0" fontId="4" fillId="4" borderId="0" xfId="1" applyFont="1" applyFill="1" applyBorder="1" applyAlignment="1">
      <alignment horizontal="right"/>
    </xf>
    <xf numFmtId="164" fontId="11" fillId="2" borderId="1" xfId="1" applyNumberFormat="1" applyFont="1" applyFill="1" applyBorder="1" applyAlignment="1">
      <alignment horizontal="center" vertical="center"/>
    </xf>
    <xf numFmtId="0" fontId="11" fillId="2" borderId="1" xfId="1" applyFont="1" applyFill="1" applyBorder="1" applyAlignment="1">
      <alignment horizontal="center" vertical="center"/>
    </xf>
    <xf numFmtId="0" fontId="11" fillId="2" borderId="1" xfId="1" applyFont="1" applyFill="1" applyBorder="1" applyAlignment="1">
      <alignment horizontal="center"/>
    </xf>
    <xf numFmtId="0" fontId="12" fillId="0" borderId="1" xfId="1" applyFont="1" applyBorder="1"/>
    <xf numFmtId="0" fontId="11" fillId="2" borderId="1" xfId="1" applyFont="1" applyFill="1" applyBorder="1" applyAlignment="1">
      <alignment horizontal="center"/>
    </xf>
    <xf numFmtId="165" fontId="15" fillId="5" borderId="1" xfId="9" applyNumberFormat="1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/>
    </xf>
    <xf numFmtId="1" fontId="17" fillId="0" borderId="1" xfId="0" applyNumberFormat="1" applyFont="1" applyBorder="1" applyAlignment="1">
      <alignment horizontal="center" vertical="center"/>
    </xf>
    <xf numFmtId="0" fontId="15" fillId="3" borderId="1" xfId="0" applyFont="1" applyFill="1" applyBorder="1" applyAlignment="1">
      <alignment horizontal="center"/>
    </xf>
    <xf numFmtId="2" fontId="15" fillId="3" borderId="1" xfId="0" applyNumberFormat="1" applyFont="1" applyFill="1" applyBorder="1" applyAlignment="1">
      <alignment horizontal="center"/>
    </xf>
    <xf numFmtId="2" fontId="18" fillId="3" borderId="1" xfId="0" applyNumberFormat="1" applyFont="1" applyFill="1" applyBorder="1" applyAlignment="1">
      <alignment horizontal="center"/>
    </xf>
    <xf numFmtId="0" fontId="15" fillId="0" borderId="1" xfId="10" applyFont="1" applyFill="1" applyBorder="1" applyAlignment="1">
      <alignment horizontal="center"/>
    </xf>
    <xf numFmtId="165" fontId="15" fillId="0" borderId="1" xfId="4" applyNumberFormat="1" applyFont="1" applyBorder="1" applyAlignment="1">
      <alignment horizontal="center" vertical="center"/>
    </xf>
    <xf numFmtId="0" fontId="15" fillId="0" borderId="1" xfId="11" applyFont="1" applyBorder="1" applyAlignment="1">
      <alignment horizontal="center" vertical="center"/>
    </xf>
    <xf numFmtId="0" fontId="15" fillId="0" borderId="1" xfId="0" applyFont="1" applyBorder="1" applyAlignment="1">
      <alignment horizontal="center"/>
    </xf>
    <xf numFmtId="1" fontId="15" fillId="0" borderId="1" xfId="11" applyNumberFormat="1" applyFont="1" applyFill="1" applyBorder="1" applyAlignment="1">
      <alignment horizontal="center" vertical="center"/>
    </xf>
    <xf numFmtId="2" fontId="15" fillId="0" borderId="1" xfId="11" applyNumberFormat="1" applyFont="1" applyBorder="1" applyAlignment="1">
      <alignment horizontal="center" vertical="center"/>
    </xf>
    <xf numFmtId="2" fontId="18" fillId="0" borderId="1" xfId="0" applyNumberFormat="1" applyFont="1" applyBorder="1" applyAlignment="1">
      <alignment horizontal="center" vertical="center"/>
    </xf>
    <xf numFmtId="168" fontId="15" fillId="3" borderId="1" xfId="0" applyNumberFormat="1" applyFont="1" applyFill="1" applyBorder="1" applyAlignment="1">
      <alignment horizontal="center"/>
    </xf>
    <xf numFmtId="0" fontId="15" fillId="3" borderId="1" xfId="0" applyFont="1" applyFill="1" applyBorder="1" applyAlignment="1">
      <alignment horizontal="center" vertical="center"/>
    </xf>
    <xf numFmtId="1" fontId="15" fillId="0" borderId="1" xfId="0" applyNumberFormat="1" applyFont="1" applyBorder="1" applyAlignment="1">
      <alignment horizontal="center" vertical="center"/>
    </xf>
    <xf numFmtId="2" fontId="17" fillId="0" borderId="1" xfId="0" applyNumberFormat="1" applyFont="1" applyBorder="1" applyAlignment="1">
      <alignment horizontal="center" vertical="center"/>
    </xf>
    <xf numFmtId="2" fontId="19" fillId="0" borderId="1" xfId="0" applyNumberFormat="1" applyFont="1" applyBorder="1" applyAlignment="1">
      <alignment horizontal="center" vertical="center"/>
    </xf>
    <xf numFmtId="168" fontId="15" fillId="6" borderId="1" xfId="0" applyNumberFormat="1" applyFont="1" applyFill="1" applyBorder="1" applyAlignment="1">
      <alignment horizontal="center"/>
    </xf>
    <xf numFmtId="0" fontId="15" fillId="6" borderId="1" xfId="0" applyFont="1" applyFill="1" applyBorder="1" applyAlignment="1">
      <alignment horizontal="center" vertical="center"/>
    </xf>
    <xf numFmtId="166" fontId="18" fillId="0" borderId="1" xfId="0" applyNumberFormat="1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  <xf numFmtId="1" fontId="18" fillId="0" borderId="1" xfId="0" applyNumberFormat="1" applyFont="1" applyFill="1" applyBorder="1" applyAlignment="1">
      <alignment horizontal="center" vertical="center"/>
    </xf>
    <xf numFmtId="2" fontId="18" fillId="0" borderId="1" xfId="0" applyNumberFormat="1" applyFont="1" applyFill="1" applyBorder="1" applyAlignment="1">
      <alignment horizontal="center" vertical="center"/>
    </xf>
    <xf numFmtId="2" fontId="18" fillId="0" borderId="1" xfId="0" applyNumberFormat="1" applyFont="1" applyFill="1" applyBorder="1" applyAlignment="1">
      <alignment horizontal="center"/>
    </xf>
    <xf numFmtId="168" fontId="17" fillId="0" borderId="1" xfId="0" applyNumberFormat="1" applyFont="1" applyBorder="1" applyAlignment="1">
      <alignment horizontal="center" vertical="center"/>
    </xf>
    <xf numFmtId="2" fontId="15" fillId="3" borderId="1" xfId="0" applyNumberFormat="1" applyFont="1" applyFill="1" applyBorder="1" applyAlignment="1">
      <alignment horizontal="center" vertical="center"/>
    </xf>
    <xf numFmtId="0" fontId="17" fillId="0" borderId="1" xfId="0" applyFont="1" applyBorder="1" applyAlignment="1">
      <alignment horizontal="center"/>
    </xf>
    <xf numFmtId="166" fontId="18" fillId="0" borderId="1" xfId="0" applyNumberFormat="1" applyFont="1" applyBorder="1" applyAlignment="1">
      <alignment horizontal="center" vertical="center"/>
    </xf>
    <xf numFmtId="0" fontId="18" fillId="0" borderId="1" xfId="0" applyFont="1" applyBorder="1" applyAlignment="1">
      <alignment horizontal="center"/>
    </xf>
    <xf numFmtId="2" fontId="18" fillId="0" borderId="1" xfId="0" applyNumberFormat="1" applyFont="1" applyBorder="1" applyAlignment="1">
      <alignment horizontal="center"/>
    </xf>
    <xf numFmtId="2" fontId="19" fillId="0" borderId="1" xfId="0" applyNumberFormat="1" applyFont="1" applyFill="1" applyBorder="1" applyAlignment="1">
      <alignment horizontal="center" vertical="center"/>
    </xf>
    <xf numFmtId="2" fontId="18" fillId="0" borderId="1" xfId="0" applyNumberFormat="1" applyFont="1" applyBorder="1" applyAlignment="1">
      <alignment horizontal="center" wrapText="1"/>
    </xf>
    <xf numFmtId="0" fontId="15" fillId="0" borderId="1" xfId="2" applyFont="1" applyBorder="1" applyAlignment="1">
      <alignment horizontal="center" vertical="center"/>
    </xf>
    <xf numFmtId="1" fontId="15" fillId="0" borderId="1" xfId="2" applyNumberFormat="1" applyFont="1" applyFill="1" applyBorder="1" applyAlignment="1">
      <alignment horizontal="center" vertical="center"/>
    </xf>
    <xf numFmtId="0" fontId="15" fillId="0" borderId="1" xfId="1" applyFont="1" applyBorder="1" applyAlignment="1">
      <alignment horizontal="center" vertical="center"/>
    </xf>
    <xf numFmtId="2" fontId="15" fillId="0" borderId="1" xfId="2" applyNumberFormat="1" applyFont="1" applyBorder="1" applyAlignment="1">
      <alignment horizontal="center" vertical="center"/>
    </xf>
    <xf numFmtId="2" fontId="20" fillId="0" borderId="1" xfId="1" applyNumberFormat="1" applyFont="1" applyBorder="1" applyAlignment="1">
      <alignment horizontal="center" vertical="center"/>
    </xf>
    <xf numFmtId="2" fontId="15" fillId="0" borderId="1" xfId="1" applyNumberFormat="1" applyFont="1" applyBorder="1" applyAlignment="1">
      <alignment horizontal="center" vertical="center"/>
    </xf>
    <xf numFmtId="2" fontId="15" fillId="0" borderId="1" xfId="0" applyNumberFormat="1" applyFont="1" applyBorder="1" applyAlignment="1">
      <alignment horizontal="center" vertical="center"/>
    </xf>
    <xf numFmtId="2" fontId="15" fillId="0" borderId="1" xfId="2" applyNumberFormat="1" applyFont="1" applyFill="1" applyBorder="1" applyAlignment="1">
      <alignment horizontal="center" vertical="center"/>
    </xf>
    <xf numFmtId="0" fontId="15" fillId="0" borderId="1" xfId="5" applyFont="1" applyBorder="1" applyAlignment="1">
      <alignment horizontal="center" vertical="center"/>
    </xf>
    <xf numFmtId="0" fontId="15" fillId="0" borderId="1" xfId="6" applyFont="1" applyBorder="1" applyAlignment="1">
      <alignment horizontal="center" vertical="center"/>
    </xf>
    <xf numFmtId="0" fontId="15" fillId="0" borderId="1" xfId="7" applyFont="1" applyBorder="1" applyAlignment="1">
      <alignment horizontal="center" vertical="center"/>
    </xf>
    <xf numFmtId="2" fontId="15" fillId="0" borderId="1" xfId="8" applyNumberFormat="1" applyFont="1" applyBorder="1" applyAlignment="1">
      <alignment horizontal="center" vertical="center"/>
    </xf>
    <xf numFmtId="2" fontId="18" fillId="0" borderId="1" xfId="8" applyNumberFormat="1" applyFont="1" applyBorder="1" applyAlignment="1">
      <alignment horizontal="center" vertical="center"/>
    </xf>
    <xf numFmtId="165" fontId="15" fillId="0" borderId="1" xfId="1" applyNumberFormat="1" applyFont="1" applyFill="1" applyBorder="1" applyAlignment="1">
      <alignment horizontal="center" vertical="center"/>
    </xf>
    <xf numFmtId="0" fontId="15" fillId="3" borderId="1" xfId="6" applyFont="1" applyFill="1" applyBorder="1" applyAlignment="1">
      <alignment horizontal="center" vertical="center"/>
    </xf>
    <xf numFmtId="0" fontId="15" fillId="3" borderId="1" xfId="7" applyFont="1" applyFill="1" applyBorder="1" applyAlignment="1">
      <alignment horizontal="center" vertical="center"/>
    </xf>
    <xf numFmtId="1" fontId="15" fillId="0" borderId="1" xfId="1" applyNumberFormat="1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165" fontId="18" fillId="0" borderId="1" xfId="1" applyNumberFormat="1" applyFont="1" applyFill="1" applyBorder="1" applyAlignment="1">
      <alignment horizontal="center" vertical="center"/>
    </xf>
    <xf numFmtId="1" fontId="18" fillId="0" borderId="1" xfId="1" applyNumberFormat="1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1" fontId="18" fillId="3" borderId="1" xfId="1" applyNumberFormat="1" applyFont="1" applyFill="1" applyBorder="1" applyAlignment="1">
      <alignment horizontal="center" vertical="center"/>
    </xf>
    <xf numFmtId="165" fontId="18" fillId="0" borderId="1" xfId="2" applyNumberFormat="1" applyFont="1" applyFill="1" applyBorder="1" applyAlignment="1">
      <alignment horizontal="center" vertical="center"/>
    </xf>
    <xf numFmtId="1" fontId="18" fillId="0" borderId="1" xfId="2" applyNumberFormat="1" applyFont="1" applyFill="1" applyBorder="1" applyAlignment="1">
      <alignment horizontal="center" vertical="center"/>
    </xf>
    <xf numFmtId="165" fontId="18" fillId="3" borderId="1" xfId="1" applyNumberFormat="1" applyFont="1" applyFill="1" applyBorder="1" applyAlignment="1">
      <alignment horizontal="center" vertical="center"/>
    </xf>
    <xf numFmtId="2" fontId="18" fillId="3" borderId="1" xfId="0" applyNumberFormat="1" applyFont="1" applyFill="1" applyBorder="1" applyAlignment="1">
      <alignment horizontal="center" vertical="center"/>
    </xf>
    <xf numFmtId="165" fontId="15" fillId="0" borderId="1" xfId="0" applyNumberFormat="1" applyFont="1" applyBorder="1" applyAlignment="1">
      <alignment horizontal="center" vertical="center"/>
    </xf>
    <xf numFmtId="2" fontId="18" fillId="0" borderId="1" xfId="1" applyNumberFormat="1" applyFont="1" applyBorder="1" applyAlignment="1">
      <alignment horizontal="center" vertical="center"/>
    </xf>
    <xf numFmtId="2" fontId="20" fillId="0" borderId="1" xfId="0" applyNumberFormat="1" applyFont="1" applyBorder="1" applyAlignment="1">
      <alignment horizontal="center" vertical="center"/>
    </xf>
    <xf numFmtId="165" fontId="15" fillId="0" borderId="1" xfId="1" applyNumberFormat="1" applyFont="1" applyBorder="1" applyAlignment="1">
      <alignment horizontal="center" vertical="center"/>
    </xf>
    <xf numFmtId="165" fontId="15" fillId="0" borderId="1" xfId="3" applyNumberFormat="1" applyFont="1" applyBorder="1" applyAlignment="1">
      <alignment horizontal="center" vertical="center"/>
    </xf>
    <xf numFmtId="2" fontId="15" fillId="0" borderId="1" xfId="1" applyNumberFormat="1" applyFont="1" applyFill="1" applyBorder="1" applyAlignment="1">
      <alignment horizontal="center" vertical="center"/>
    </xf>
    <xf numFmtId="0" fontId="21" fillId="0" borderId="1" xfId="1" applyFont="1" applyBorder="1"/>
    <xf numFmtId="0" fontId="15" fillId="0" borderId="1" xfId="3" applyFont="1" applyBorder="1" applyAlignment="1">
      <alignment horizontal="center" vertical="center"/>
    </xf>
    <xf numFmtId="2" fontId="15" fillId="0" borderId="1" xfId="3" applyNumberFormat="1" applyFont="1" applyBorder="1" applyAlignment="1">
      <alignment horizontal="center" vertical="center"/>
    </xf>
    <xf numFmtId="2" fontId="18" fillId="0" borderId="1" xfId="3" applyNumberFormat="1" applyFont="1" applyBorder="1" applyAlignment="1">
      <alignment horizontal="center" vertical="center"/>
    </xf>
    <xf numFmtId="2" fontId="20" fillId="0" borderId="1" xfId="3" applyNumberFormat="1" applyFont="1" applyBorder="1" applyAlignment="1">
      <alignment horizontal="center" vertical="center"/>
    </xf>
    <xf numFmtId="0" fontId="12" fillId="0" borderId="1" xfId="1" applyFont="1" applyFill="1" applyBorder="1"/>
    <xf numFmtId="0" fontId="18" fillId="0" borderId="1" xfId="0" applyFont="1" applyFill="1" applyBorder="1" applyAlignment="1">
      <alignment horizontal="center"/>
    </xf>
    <xf numFmtId="165" fontId="17" fillId="0" borderId="1" xfId="0" applyNumberFormat="1" applyFont="1" applyBorder="1" applyAlignment="1">
      <alignment horizontal="center" vertical="center"/>
    </xf>
    <xf numFmtId="0" fontId="17" fillId="0" borderId="1" xfId="1" applyFont="1" applyBorder="1" applyAlignment="1">
      <alignment horizontal="center" vertical="center"/>
    </xf>
    <xf numFmtId="1" fontId="17" fillId="0" borderId="1" xfId="1" applyNumberFormat="1" applyFont="1" applyFill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2" fontId="17" fillId="0" borderId="1" xfId="1" applyNumberFormat="1" applyFont="1" applyBorder="1" applyAlignment="1">
      <alignment horizontal="center" vertical="center"/>
    </xf>
    <xf numFmtId="2" fontId="17" fillId="0" borderId="1" xfId="1" applyNumberFormat="1" applyFont="1" applyFill="1" applyBorder="1" applyAlignment="1">
      <alignment horizontal="center" vertical="center"/>
    </xf>
    <xf numFmtId="165" fontId="17" fillId="0" borderId="1" xfId="1" applyNumberFormat="1" applyFont="1" applyFill="1" applyBorder="1" applyAlignment="1">
      <alignment horizontal="center" vertical="center"/>
    </xf>
    <xf numFmtId="166" fontId="17" fillId="0" borderId="1" xfId="0" applyNumberFormat="1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/>
    </xf>
    <xf numFmtId="1" fontId="17" fillId="0" borderId="1" xfId="0" applyNumberFormat="1" applyFont="1" applyFill="1" applyBorder="1" applyAlignment="1">
      <alignment horizontal="center" vertical="center"/>
    </xf>
    <xf numFmtId="2" fontId="17" fillId="0" borderId="1" xfId="0" applyNumberFormat="1" applyFont="1" applyFill="1" applyBorder="1" applyAlignment="1">
      <alignment horizontal="center"/>
    </xf>
    <xf numFmtId="2" fontId="17" fillId="0" borderId="1" xfId="0" applyNumberFormat="1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2" fontId="17" fillId="0" borderId="1" xfId="0" applyNumberFormat="1" applyFont="1" applyBorder="1" applyAlignment="1">
      <alignment horizontal="center"/>
    </xf>
    <xf numFmtId="0" fontId="22" fillId="0" borderId="1" xfId="0" applyFont="1" applyBorder="1"/>
    <xf numFmtId="166" fontId="17" fillId="0" borderId="1" xfId="0" applyNumberFormat="1" applyFont="1" applyBorder="1" applyAlignment="1">
      <alignment horizontal="center" vertical="center"/>
    </xf>
    <xf numFmtId="0" fontId="23" fillId="0" borderId="1" xfId="1" applyFont="1" applyBorder="1" applyAlignment="1">
      <alignment horizontal="center" vertical="center"/>
    </xf>
    <xf numFmtId="0" fontId="23" fillId="0" borderId="1" xfId="1" applyFont="1" applyBorder="1" applyAlignment="1">
      <alignment horizontal="center"/>
    </xf>
    <xf numFmtId="0" fontId="23" fillId="0" borderId="1" xfId="1" applyFont="1" applyBorder="1"/>
    <xf numFmtId="166" fontId="17" fillId="0" borderId="1" xfId="0" applyNumberFormat="1" applyFont="1" applyBorder="1" applyAlignment="1">
      <alignment horizontal="center"/>
    </xf>
    <xf numFmtId="167" fontId="17" fillId="0" borderId="1" xfId="0" applyNumberFormat="1" applyFont="1" applyBorder="1" applyAlignment="1">
      <alignment horizontal="center"/>
    </xf>
    <xf numFmtId="0" fontId="12" fillId="0" borderId="1" xfId="1" applyFont="1" applyBorder="1" applyAlignment="1">
      <alignment horizontal="center"/>
    </xf>
    <xf numFmtId="0" fontId="24" fillId="0" borderId="1" xfId="1" applyFont="1" applyBorder="1"/>
    <xf numFmtId="0" fontId="25" fillId="0" borderId="1" xfId="1" applyFont="1" applyBorder="1" applyAlignment="1">
      <alignment horizontal="center" vertical="center"/>
    </xf>
    <xf numFmtId="15" fontId="13" fillId="0" borderId="1" xfId="0" applyNumberFormat="1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167" fontId="14" fillId="0" borderId="1" xfId="0" applyNumberFormat="1" applyFont="1" applyBorder="1" applyAlignment="1">
      <alignment horizontal="center" vertical="center"/>
    </xf>
    <xf numFmtId="168" fontId="14" fillId="0" borderId="1" xfId="0" applyNumberFormat="1" applyFont="1" applyBorder="1" applyAlignment="1">
      <alignment horizontal="center" vertical="center"/>
    </xf>
    <xf numFmtId="167" fontId="13" fillId="0" borderId="1" xfId="0" applyNumberFormat="1" applyFont="1" applyBorder="1" applyAlignment="1">
      <alignment horizontal="center" vertical="center"/>
    </xf>
  </cellXfs>
  <cellStyles count="12">
    <cellStyle name="Excel Built-in Normal" xfId="1"/>
    <cellStyle name="Excel Built-in Normal 1" xfId="2"/>
    <cellStyle name="Excel Built-in Normal 1 2" xfId="11"/>
    <cellStyle name="Excel Built-in Normal 2" xfId="10"/>
    <cellStyle name="Normal" xfId="0" builtinId="0"/>
    <cellStyle name="Normal 2" xfId="3"/>
    <cellStyle name="Normal 3" xfId="4"/>
    <cellStyle name="Normal 3 3" xfId="9"/>
    <cellStyle name="Normal 4" xfId="7"/>
    <cellStyle name="Normal 5" xfId="6"/>
    <cellStyle name="Normal 6" xfId="5"/>
    <cellStyle name="Normal 7" xfId="8"/>
  </cellStyles>
  <dxfs count="528"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f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</xdr:row>
      <xdr:rowOff>152400</xdr:rowOff>
    </xdr:from>
    <xdr:to>
      <xdr:col>1</xdr:col>
      <xdr:colOff>581025</xdr:colOff>
      <xdr:row>3</xdr:row>
      <xdr:rowOff>171450</xdr:rowOff>
    </xdr:to>
    <xdr:sp macro="" textlink="">
      <xdr:nvSpPr>
        <xdr:cNvPr id="1037" name="TextBox 1"/>
        <xdr:cNvSpPr>
          <a:spLocks noChangeArrowheads="1"/>
        </xdr:cNvSpPr>
      </xdr:nvSpPr>
      <xdr:spPr bwMode="auto">
        <a:xfrm>
          <a:off x="28575" y="533400"/>
          <a:ext cx="1581150" cy="2095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433917</xdr:colOff>
      <xdr:row>9</xdr:row>
      <xdr:rowOff>10582</xdr:rowOff>
    </xdr:to>
    <xdr:pic>
      <xdr:nvPicPr>
        <xdr:cNvPr id="5" name="Picture 4" descr="mylogo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053667" cy="210608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O7518"/>
  <sheetViews>
    <sheetView tabSelected="1" topLeftCell="A19" zoomScale="90" zoomScaleNormal="90" workbookViewId="0">
      <selection activeCell="C41" sqref="C41"/>
    </sheetView>
  </sheetViews>
  <sheetFormatPr defaultRowHeight="15"/>
  <cols>
    <col min="1" max="1" width="21" style="1" customWidth="1"/>
    <col min="2" max="2" width="25.140625" style="2" customWidth="1"/>
    <col min="3" max="3" width="14.28515625" style="2" customWidth="1"/>
    <col min="4" max="4" width="11.28515625" style="2" customWidth="1"/>
    <col min="5" max="5" width="12.7109375" style="2" customWidth="1"/>
    <col min="6" max="6" width="12" style="2" customWidth="1"/>
    <col min="7" max="7" width="11.5703125" style="2" customWidth="1"/>
    <col min="8" max="8" width="11.7109375" style="2" customWidth="1"/>
    <col min="9" max="9" width="11" style="2" customWidth="1"/>
    <col min="10" max="10" width="10.28515625" style="2" customWidth="1"/>
    <col min="11" max="11" width="11.5703125" style="2" customWidth="1"/>
    <col min="12" max="12" width="11.85546875" style="2" customWidth="1"/>
    <col min="13" max="13" width="10" style="3" bestFit="1" customWidth="1"/>
    <col min="14" max="14" width="10.5703125" style="3" customWidth="1"/>
    <col min="15" max="16384" width="9.140625" style="3"/>
  </cols>
  <sheetData>
    <row r="1" spans="1:15">
      <c r="A1" s="12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</row>
    <row r="2" spans="1:15">
      <c r="A2" s="12"/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</row>
    <row r="3" spans="1:15">
      <c r="A3" s="12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</row>
    <row r="4" spans="1:15" ht="21">
      <c r="A4" s="12"/>
      <c r="B4" s="13"/>
      <c r="C4" s="13"/>
      <c r="D4" s="19" t="s">
        <v>14</v>
      </c>
      <c r="E4" s="19"/>
      <c r="F4" s="19"/>
      <c r="G4" s="19"/>
      <c r="H4" s="19"/>
      <c r="I4" s="13"/>
      <c r="J4" s="13"/>
      <c r="K4" s="13"/>
      <c r="L4" s="13"/>
    </row>
    <row r="5" spans="1:15" ht="18.75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</row>
    <row r="6" spans="1:15" ht="18.75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</row>
    <row r="7" spans="1:15" ht="18.75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</row>
    <row r="8" spans="1:15" ht="21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15"/>
    </row>
    <row r="9" spans="1:15" ht="21">
      <c r="A9" s="16"/>
      <c r="B9" s="16"/>
      <c r="C9" s="16"/>
      <c r="D9" s="16"/>
      <c r="E9" s="16"/>
      <c r="F9" s="16"/>
      <c r="G9" s="16"/>
      <c r="H9" s="16"/>
      <c r="I9" s="16"/>
      <c r="J9" s="16"/>
      <c r="K9" s="16"/>
      <c r="L9" s="15"/>
    </row>
    <row r="10" spans="1:15" ht="15.75">
      <c r="A10" s="22" t="s">
        <v>0</v>
      </c>
      <c r="B10" s="23" t="s">
        <v>15</v>
      </c>
      <c r="C10" s="23" t="s">
        <v>1</v>
      </c>
      <c r="D10" s="23" t="s">
        <v>2</v>
      </c>
      <c r="E10" s="23" t="s">
        <v>3</v>
      </c>
      <c r="F10" s="24" t="s">
        <v>4</v>
      </c>
      <c r="G10" s="24"/>
      <c r="H10" s="24"/>
      <c r="I10" s="24" t="s">
        <v>5</v>
      </c>
      <c r="J10" s="24"/>
      <c r="K10" s="24"/>
      <c r="L10" s="23" t="s">
        <v>6</v>
      </c>
      <c r="M10" s="25"/>
      <c r="N10" s="25"/>
    </row>
    <row r="11" spans="1:15" ht="14.25" customHeight="1">
      <c r="A11" s="22"/>
      <c r="B11" s="23"/>
      <c r="C11" s="23"/>
      <c r="D11" s="23"/>
      <c r="E11" s="23"/>
      <c r="F11" s="26" t="s">
        <v>7</v>
      </c>
      <c r="G11" s="26" t="s">
        <v>8</v>
      </c>
      <c r="H11" s="26" t="s">
        <v>9</v>
      </c>
      <c r="I11" s="26" t="s">
        <v>7</v>
      </c>
      <c r="J11" s="26" t="s">
        <v>8</v>
      </c>
      <c r="K11" s="26" t="s">
        <v>9</v>
      </c>
      <c r="L11" s="23"/>
      <c r="M11" s="25"/>
      <c r="N11" s="25"/>
    </row>
    <row r="12" spans="1:15" ht="22.5" customHeight="1">
      <c r="A12" s="25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25"/>
      <c r="M12" s="17">
        <v>174266</v>
      </c>
      <c r="N12" s="17" t="s">
        <v>1954</v>
      </c>
      <c r="O12" s="18"/>
    </row>
    <row r="13" spans="1:15" ht="14.25" customHeight="1">
      <c r="A13" s="123">
        <v>43280</v>
      </c>
      <c r="B13" s="124" t="s">
        <v>1398</v>
      </c>
      <c r="C13" s="125">
        <f t="shared" ref="C13:C49" si="0">300000/E13</f>
        <v>1204.8192771084337</v>
      </c>
      <c r="D13" s="126" t="s">
        <v>11</v>
      </c>
      <c r="E13" s="127">
        <v>249</v>
      </c>
      <c r="F13" s="127">
        <v>255</v>
      </c>
      <c r="G13" s="127">
        <v>260</v>
      </c>
      <c r="H13" s="127" t="s">
        <v>1955</v>
      </c>
      <c r="I13" s="127">
        <f t="shared" ref="I13:I49" si="1">IF(D13="SELL", E13-F13, F13-E13)*C13</f>
        <v>7228.9156626506019</v>
      </c>
      <c r="J13" s="127">
        <f t="shared" ref="J13:J49" si="2">IF(D13="SELL",IF(G13="-","0",F13-G13),IF(D13="BUY",IF(G13="-","0",G13-F13)))*C13</f>
        <v>6024.0963855421687</v>
      </c>
      <c r="K13" s="127">
        <f t="shared" ref="K13:K49" si="3">IF(D13="SELL",IF(H13="-","0",G13-H13),IF(D13="BUY",IF(H13="-","0",H13-G13)))*C13</f>
        <v>0</v>
      </c>
      <c r="L13" s="127">
        <f t="shared" ref="L13:L49" si="4">(K13+J13+I13)/C13</f>
        <v>11</v>
      </c>
      <c r="M13" s="127">
        <f t="shared" ref="M13:M49" si="5">L13*C13</f>
        <v>13253.01204819277</v>
      </c>
      <c r="N13" s="25"/>
    </row>
    <row r="14" spans="1:15" ht="14.25" customHeight="1">
      <c r="A14" s="123">
        <v>43279</v>
      </c>
      <c r="B14" s="124" t="s">
        <v>1957</v>
      </c>
      <c r="C14" s="125">
        <f t="shared" si="0"/>
        <v>923.07692307692309</v>
      </c>
      <c r="D14" s="126" t="s">
        <v>11</v>
      </c>
      <c r="E14" s="127">
        <v>325</v>
      </c>
      <c r="F14" s="127">
        <v>325</v>
      </c>
      <c r="G14" s="127" t="s">
        <v>1955</v>
      </c>
      <c r="H14" s="127" t="s">
        <v>1955</v>
      </c>
      <c r="I14" s="127">
        <f t="shared" si="1"/>
        <v>0</v>
      </c>
      <c r="J14" s="127">
        <f t="shared" si="2"/>
        <v>0</v>
      </c>
      <c r="K14" s="127">
        <f t="shared" si="3"/>
        <v>0</v>
      </c>
      <c r="L14" s="127">
        <f t="shared" si="4"/>
        <v>0</v>
      </c>
      <c r="M14" s="127">
        <f t="shared" si="5"/>
        <v>0</v>
      </c>
      <c r="N14" s="25"/>
    </row>
    <row r="15" spans="1:15" ht="14.25" customHeight="1">
      <c r="A15" s="123">
        <v>43277</v>
      </c>
      <c r="B15" s="124" t="s">
        <v>1958</v>
      </c>
      <c r="C15" s="125">
        <f t="shared" si="0"/>
        <v>447.76119402985074</v>
      </c>
      <c r="D15" s="126" t="s">
        <v>11</v>
      </c>
      <c r="E15" s="127">
        <v>670</v>
      </c>
      <c r="F15" s="127">
        <v>675</v>
      </c>
      <c r="G15" s="127" t="s">
        <v>1955</v>
      </c>
      <c r="H15" s="127" t="s">
        <v>1955</v>
      </c>
      <c r="I15" s="127">
        <f t="shared" si="1"/>
        <v>2238.8059701492539</v>
      </c>
      <c r="J15" s="127">
        <f t="shared" si="2"/>
        <v>0</v>
      </c>
      <c r="K15" s="127">
        <f t="shared" si="3"/>
        <v>0</v>
      </c>
      <c r="L15" s="127">
        <f t="shared" si="4"/>
        <v>5</v>
      </c>
      <c r="M15" s="127">
        <f t="shared" si="5"/>
        <v>2238.8059701492539</v>
      </c>
      <c r="N15" s="25"/>
    </row>
    <row r="16" spans="1:15" ht="14.25" customHeight="1">
      <c r="A16" s="123">
        <v>43276</v>
      </c>
      <c r="B16" s="124" t="s">
        <v>1416</v>
      </c>
      <c r="C16" s="125">
        <f t="shared" si="0"/>
        <v>854.70085470085473</v>
      </c>
      <c r="D16" s="126" t="s">
        <v>11</v>
      </c>
      <c r="E16" s="127">
        <v>351</v>
      </c>
      <c r="F16" s="127">
        <v>356</v>
      </c>
      <c r="G16" s="127" t="s">
        <v>1955</v>
      </c>
      <c r="H16" s="127" t="s">
        <v>1955</v>
      </c>
      <c r="I16" s="127">
        <f t="shared" si="1"/>
        <v>4273.5042735042734</v>
      </c>
      <c r="J16" s="127">
        <f t="shared" si="2"/>
        <v>0</v>
      </c>
      <c r="K16" s="127">
        <f t="shared" si="3"/>
        <v>0</v>
      </c>
      <c r="L16" s="127">
        <f t="shared" si="4"/>
        <v>5</v>
      </c>
      <c r="M16" s="127">
        <f t="shared" si="5"/>
        <v>4273.5042735042734</v>
      </c>
      <c r="N16" s="25"/>
    </row>
    <row r="17" spans="1:14" ht="14.25" customHeight="1">
      <c r="A17" s="123">
        <v>43276</v>
      </c>
      <c r="B17" s="124" t="s">
        <v>1959</v>
      </c>
      <c r="C17" s="125">
        <f t="shared" si="0"/>
        <v>248.75621890547265</v>
      </c>
      <c r="D17" s="126" t="s">
        <v>11</v>
      </c>
      <c r="E17" s="127">
        <v>1206</v>
      </c>
      <c r="F17" s="127">
        <v>1220</v>
      </c>
      <c r="G17" s="127" t="s">
        <v>1955</v>
      </c>
      <c r="H17" s="127" t="s">
        <v>1955</v>
      </c>
      <c r="I17" s="127">
        <f t="shared" si="1"/>
        <v>3482.587064676617</v>
      </c>
      <c r="J17" s="127">
        <f t="shared" si="2"/>
        <v>0</v>
      </c>
      <c r="K17" s="127">
        <f t="shared" si="3"/>
        <v>0</v>
      </c>
      <c r="L17" s="127">
        <f t="shared" si="4"/>
        <v>14</v>
      </c>
      <c r="M17" s="127">
        <f t="shared" si="5"/>
        <v>3482.587064676617</v>
      </c>
      <c r="N17" s="25"/>
    </row>
    <row r="18" spans="1:14" ht="14.25" customHeight="1">
      <c r="A18" s="123">
        <v>43273</v>
      </c>
      <c r="B18" s="124" t="s">
        <v>1497</v>
      </c>
      <c r="C18" s="125">
        <f t="shared" si="0"/>
        <v>724.63768115942025</v>
      </c>
      <c r="D18" s="126" t="s">
        <v>11</v>
      </c>
      <c r="E18" s="127">
        <v>414</v>
      </c>
      <c r="F18" s="127">
        <v>409</v>
      </c>
      <c r="G18" s="127" t="s">
        <v>1955</v>
      </c>
      <c r="H18" s="127" t="s">
        <v>1955</v>
      </c>
      <c r="I18" s="127">
        <f t="shared" si="1"/>
        <v>-3623.188405797101</v>
      </c>
      <c r="J18" s="127">
        <f t="shared" si="2"/>
        <v>0</v>
      </c>
      <c r="K18" s="127">
        <f t="shared" si="3"/>
        <v>0</v>
      </c>
      <c r="L18" s="127">
        <f t="shared" si="4"/>
        <v>-5</v>
      </c>
      <c r="M18" s="127">
        <f t="shared" si="5"/>
        <v>-3623.188405797101</v>
      </c>
      <c r="N18" s="25"/>
    </row>
    <row r="19" spans="1:14" ht="14.25" customHeight="1">
      <c r="A19" s="123">
        <v>43272</v>
      </c>
      <c r="B19" s="124" t="s">
        <v>1960</v>
      </c>
      <c r="C19" s="125">
        <f t="shared" si="0"/>
        <v>1107.0110701107012</v>
      </c>
      <c r="D19" s="126" t="s">
        <v>11</v>
      </c>
      <c r="E19" s="127">
        <v>271</v>
      </c>
      <c r="F19" s="127">
        <v>274.5</v>
      </c>
      <c r="G19" s="127" t="s">
        <v>1955</v>
      </c>
      <c r="H19" s="127" t="s">
        <v>1955</v>
      </c>
      <c r="I19" s="127">
        <f t="shared" si="1"/>
        <v>3874.5387453874541</v>
      </c>
      <c r="J19" s="127">
        <f t="shared" si="2"/>
        <v>0</v>
      </c>
      <c r="K19" s="127">
        <f t="shared" si="3"/>
        <v>0</v>
      </c>
      <c r="L19" s="127">
        <f t="shared" si="4"/>
        <v>3.5</v>
      </c>
      <c r="M19" s="127">
        <f t="shared" si="5"/>
        <v>3874.5387453874541</v>
      </c>
      <c r="N19" s="25"/>
    </row>
    <row r="20" spans="1:14" ht="14.25" customHeight="1">
      <c r="A20" s="123">
        <v>43271</v>
      </c>
      <c r="B20" s="124" t="s">
        <v>528</v>
      </c>
      <c r="C20" s="125">
        <f t="shared" si="0"/>
        <v>580.27079303675043</v>
      </c>
      <c r="D20" s="126" t="s">
        <v>11</v>
      </c>
      <c r="E20" s="127">
        <v>517</v>
      </c>
      <c r="F20" s="127">
        <v>520</v>
      </c>
      <c r="G20" s="127" t="s">
        <v>1955</v>
      </c>
      <c r="H20" s="127" t="s">
        <v>1955</v>
      </c>
      <c r="I20" s="127">
        <f t="shared" si="1"/>
        <v>1740.8123791102512</v>
      </c>
      <c r="J20" s="127">
        <f t="shared" si="2"/>
        <v>0</v>
      </c>
      <c r="K20" s="127">
        <f t="shared" si="3"/>
        <v>0</v>
      </c>
      <c r="L20" s="127">
        <f t="shared" si="4"/>
        <v>3</v>
      </c>
      <c r="M20" s="127">
        <f t="shared" si="5"/>
        <v>1740.8123791102512</v>
      </c>
      <c r="N20" s="25"/>
    </row>
    <row r="21" spans="1:14" ht="14.25" customHeight="1">
      <c r="A21" s="123">
        <v>43270</v>
      </c>
      <c r="B21" s="124" t="s">
        <v>1377</v>
      </c>
      <c r="C21" s="125">
        <f t="shared" si="0"/>
        <v>1369.8630136986301</v>
      </c>
      <c r="D21" s="126" t="s">
        <v>11</v>
      </c>
      <c r="E21" s="127">
        <v>219</v>
      </c>
      <c r="F21" s="127">
        <v>215</v>
      </c>
      <c r="G21" s="127" t="s">
        <v>1955</v>
      </c>
      <c r="H21" s="127" t="s">
        <v>1955</v>
      </c>
      <c r="I21" s="127">
        <f t="shared" si="1"/>
        <v>-5479.4520547945203</v>
      </c>
      <c r="J21" s="127">
        <f t="shared" si="2"/>
        <v>0</v>
      </c>
      <c r="K21" s="127">
        <f t="shared" si="3"/>
        <v>0</v>
      </c>
      <c r="L21" s="127">
        <f t="shared" si="4"/>
        <v>-4</v>
      </c>
      <c r="M21" s="127">
        <f t="shared" si="5"/>
        <v>-5479.4520547945203</v>
      </c>
      <c r="N21" s="25"/>
    </row>
    <row r="22" spans="1:14" ht="14.25" customHeight="1">
      <c r="A22" s="123">
        <v>43269</v>
      </c>
      <c r="B22" s="124" t="s">
        <v>1961</v>
      </c>
      <c r="C22" s="125">
        <f t="shared" si="0"/>
        <v>495.04950495049508</v>
      </c>
      <c r="D22" s="126" t="s">
        <v>11</v>
      </c>
      <c r="E22" s="127">
        <v>606</v>
      </c>
      <c r="F22" s="127">
        <v>592</v>
      </c>
      <c r="G22" s="127" t="s">
        <v>1955</v>
      </c>
      <c r="H22" s="127" t="s">
        <v>1955</v>
      </c>
      <c r="I22" s="127">
        <f t="shared" si="1"/>
        <v>-6930.6930693069307</v>
      </c>
      <c r="J22" s="127">
        <f t="shared" si="2"/>
        <v>0</v>
      </c>
      <c r="K22" s="127">
        <f t="shared" si="3"/>
        <v>0</v>
      </c>
      <c r="L22" s="127">
        <f t="shared" si="4"/>
        <v>-14</v>
      </c>
      <c r="M22" s="127">
        <f t="shared" si="5"/>
        <v>-6930.6930693069307</v>
      </c>
      <c r="N22" s="25"/>
    </row>
    <row r="23" spans="1:14" ht="14.25" customHeight="1">
      <c r="A23" s="123">
        <v>43266</v>
      </c>
      <c r="B23" s="124" t="s">
        <v>1962</v>
      </c>
      <c r="C23" s="125">
        <f t="shared" si="0"/>
        <v>232.55813953488371</v>
      </c>
      <c r="D23" s="126" t="s">
        <v>11</v>
      </c>
      <c r="E23" s="127">
        <v>1290</v>
      </c>
      <c r="F23" s="127">
        <v>1298</v>
      </c>
      <c r="G23" s="127" t="s">
        <v>1955</v>
      </c>
      <c r="H23" s="127" t="s">
        <v>1955</v>
      </c>
      <c r="I23" s="127">
        <f t="shared" si="1"/>
        <v>1860.4651162790697</v>
      </c>
      <c r="J23" s="127">
        <f t="shared" si="2"/>
        <v>0</v>
      </c>
      <c r="K23" s="127">
        <f t="shared" si="3"/>
        <v>0</v>
      </c>
      <c r="L23" s="127">
        <f t="shared" si="4"/>
        <v>8</v>
      </c>
      <c r="M23" s="127">
        <f t="shared" si="5"/>
        <v>1860.4651162790697</v>
      </c>
      <c r="N23" s="25"/>
    </row>
    <row r="24" spans="1:14" ht="14.25" customHeight="1">
      <c r="A24" s="123">
        <v>43265</v>
      </c>
      <c r="B24" s="124" t="s">
        <v>1963</v>
      </c>
      <c r="C24" s="125">
        <f t="shared" si="0"/>
        <v>1090.909090909091</v>
      </c>
      <c r="D24" s="126" t="s">
        <v>11</v>
      </c>
      <c r="E24" s="127">
        <v>275</v>
      </c>
      <c r="F24" s="127">
        <v>280</v>
      </c>
      <c r="G24" s="127" t="s">
        <v>1955</v>
      </c>
      <c r="H24" s="127" t="s">
        <v>1955</v>
      </c>
      <c r="I24" s="127">
        <f t="shared" si="1"/>
        <v>5454.545454545455</v>
      </c>
      <c r="J24" s="127">
        <f t="shared" si="2"/>
        <v>0</v>
      </c>
      <c r="K24" s="127">
        <f t="shared" si="3"/>
        <v>0</v>
      </c>
      <c r="L24" s="127">
        <f t="shared" si="4"/>
        <v>5</v>
      </c>
      <c r="M24" s="127">
        <f t="shared" si="5"/>
        <v>5454.545454545455</v>
      </c>
      <c r="N24" s="25"/>
    </row>
    <row r="25" spans="1:14" ht="14.25" customHeight="1">
      <c r="A25" s="123">
        <v>43264</v>
      </c>
      <c r="B25" s="124" t="s">
        <v>1964</v>
      </c>
      <c r="C25" s="125">
        <f t="shared" si="0"/>
        <v>530.97345132743362</v>
      </c>
      <c r="D25" s="126" t="s">
        <v>11</v>
      </c>
      <c r="E25" s="127">
        <v>565</v>
      </c>
      <c r="F25" s="127">
        <v>565</v>
      </c>
      <c r="G25" s="127" t="s">
        <v>1955</v>
      </c>
      <c r="H25" s="127" t="s">
        <v>1955</v>
      </c>
      <c r="I25" s="127">
        <f t="shared" si="1"/>
        <v>0</v>
      </c>
      <c r="J25" s="127">
        <f t="shared" si="2"/>
        <v>0</v>
      </c>
      <c r="K25" s="127">
        <f t="shared" si="3"/>
        <v>0</v>
      </c>
      <c r="L25" s="127">
        <f t="shared" si="4"/>
        <v>0</v>
      </c>
      <c r="M25" s="127">
        <f t="shared" si="5"/>
        <v>0</v>
      </c>
      <c r="N25" s="25"/>
    </row>
    <row r="26" spans="1:14" ht="14.25" customHeight="1">
      <c r="A26" s="123">
        <v>43263</v>
      </c>
      <c r="B26" s="124" t="s">
        <v>1965</v>
      </c>
      <c r="C26" s="125">
        <f t="shared" si="0"/>
        <v>595.23809523809518</v>
      </c>
      <c r="D26" s="126" t="s">
        <v>11</v>
      </c>
      <c r="E26" s="127">
        <v>504</v>
      </c>
      <c r="F26" s="127">
        <v>502</v>
      </c>
      <c r="G26" s="127" t="s">
        <v>1955</v>
      </c>
      <c r="H26" s="127" t="s">
        <v>1955</v>
      </c>
      <c r="I26" s="127">
        <f t="shared" si="1"/>
        <v>-1190.4761904761904</v>
      </c>
      <c r="J26" s="127">
        <f t="shared" si="2"/>
        <v>0</v>
      </c>
      <c r="K26" s="127">
        <f t="shared" si="3"/>
        <v>0</v>
      </c>
      <c r="L26" s="127">
        <f t="shared" si="4"/>
        <v>-2</v>
      </c>
      <c r="M26" s="127">
        <f t="shared" si="5"/>
        <v>-1190.4761904761904</v>
      </c>
      <c r="N26" s="25"/>
    </row>
    <row r="27" spans="1:14" ht="14.25" customHeight="1">
      <c r="A27" s="123">
        <v>43262</v>
      </c>
      <c r="B27" s="124" t="s">
        <v>22</v>
      </c>
      <c r="C27" s="125">
        <f t="shared" si="0"/>
        <v>710.90047393364932</v>
      </c>
      <c r="D27" s="126" t="s">
        <v>11</v>
      </c>
      <c r="E27" s="127">
        <v>422</v>
      </c>
      <c r="F27" s="127">
        <v>421</v>
      </c>
      <c r="G27" s="127" t="s">
        <v>1955</v>
      </c>
      <c r="H27" s="127" t="s">
        <v>1955</v>
      </c>
      <c r="I27" s="127">
        <f t="shared" si="1"/>
        <v>-710.90047393364932</v>
      </c>
      <c r="J27" s="127">
        <f t="shared" si="2"/>
        <v>0</v>
      </c>
      <c r="K27" s="127">
        <f t="shared" si="3"/>
        <v>0</v>
      </c>
      <c r="L27" s="127">
        <f t="shared" si="4"/>
        <v>-1</v>
      </c>
      <c r="M27" s="127">
        <f t="shared" si="5"/>
        <v>-710.90047393364932</v>
      </c>
      <c r="N27" s="25"/>
    </row>
    <row r="28" spans="1:14" ht="14.25" customHeight="1">
      <c r="A28" s="123">
        <v>43259</v>
      </c>
      <c r="B28" s="124" t="s">
        <v>22</v>
      </c>
      <c r="C28" s="125">
        <f t="shared" si="0"/>
        <v>775.19379844961236</v>
      </c>
      <c r="D28" s="126" t="s">
        <v>11</v>
      </c>
      <c r="E28" s="127">
        <v>387</v>
      </c>
      <c r="F28" s="127">
        <v>393</v>
      </c>
      <c r="G28" s="127">
        <v>405</v>
      </c>
      <c r="H28" s="127" t="s">
        <v>1955</v>
      </c>
      <c r="I28" s="127">
        <f t="shared" si="1"/>
        <v>4651.1627906976737</v>
      </c>
      <c r="J28" s="127">
        <f t="shared" si="2"/>
        <v>9302.3255813953474</v>
      </c>
      <c r="K28" s="127">
        <f t="shared" si="3"/>
        <v>0</v>
      </c>
      <c r="L28" s="127">
        <f t="shared" si="4"/>
        <v>18</v>
      </c>
      <c r="M28" s="127">
        <f t="shared" si="5"/>
        <v>13953.488372093023</v>
      </c>
      <c r="N28" s="25"/>
    </row>
    <row r="29" spans="1:14" ht="14.25" customHeight="1">
      <c r="A29" s="123">
        <v>43258</v>
      </c>
      <c r="B29" s="124" t="s">
        <v>1375</v>
      </c>
      <c r="C29" s="125">
        <f t="shared" si="0"/>
        <v>646.55172413793105</v>
      </c>
      <c r="D29" s="126" t="s">
        <v>11</v>
      </c>
      <c r="E29" s="127">
        <v>464</v>
      </c>
      <c r="F29" s="127">
        <v>469</v>
      </c>
      <c r="G29" s="127" t="s">
        <v>1955</v>
      </c>
      <c r="H29" s="127" t="s">
        <v>1955</v>
      </c>
      <c r="I29" s="127">
        <f t="shared" si="1"/>
        <v>3232.7586206896553</v>
      </c>
      <c r="J29" s="127">
        <f t="shared" si="2"/>
        <v>0</v>
      </c>
      <c r="K29" s="127">
        <f t="shared" si="3"/>
        <v>0</v>
      </c>
      <c r="L29" s="127">
        <f t="shared" si="4"/>
        <v>5</v>
      </c>
      <c r="M29" s="127">
        <f t="shared" si="5"/>
        <v>3232.7586206896553</v>
      </c>
      <c r="N29" s="25"/>
    </row>
    <row r="30" spans="1:14" ht="14.25" customHeight="1">
      <c r="A30" s="123">
        <v>43257</v>
      </c>
      <c r="B30" s="124" t="s">
        <v>1628</v>
      </c>
      <c r="C30" s="125">
        <f t="shared" si="0"/>
        <v>845.07042253521126</v>
      </c>
      <c r="D30" s="126" t="s">
        <v>11</v>
      </c>
      <c r="E30" s="127">
        <v>355</v>
      </c>
      <c r="F30" s="127">
        <v>360</v>
      </c>
      <c r="G30" s="127">
        <v>365</v>
      </c>
      <c r="H30" s="127" t="s">
        <v>1955</v>
      </c>
      <c r="I30" s="127">
        <f t="shared" si="1"/>
        <v>4225.3521126760561</v>
      </c>
      <c r="J30" s="127">
        <f t="shared" si="2"/>
        <v>4225.3521126760561</v>
      </c>
      <c r="K30" s="127">
        <f t="shared" si="3"/>
        <v>0</v>
      </c>
      <c r="L30" s="127">
        <f t="shared" si="4"/>
        <v>10</v>
      </c>
      <c r="M30" s="127">
        <f t="shared" si="5"/>
        <v>8450.7042253521122</v>
      </c>
      <c r="N30" s="25"/>
    </row>
    <row r="31" spans="1:14" ht="14.25" customHeight="1">
      <c r="A31" s="123">
        <v>43257</v>
      </c>
      <c r="B31" s="124" t="s">
        <v>1966</v>
      </c>
      <c r="C31" s="125">
        <f t="shared" si="0"/>
        <v>961.53846153846155</v>
      </c>
      <c r="D31" s="126" t="s">
        <v>11</v>
      </c>
      <c r="E31" s="127">
        <v>312</v>
      </c>
      <c r="F31" s="127">
        <v>318</v>
      </c>
      <c r="G31" s="127" t="s">
        <v>1955</v>
      </c>
      <c r="H31" s="127" t="s">
        <v>1955</v>
      </c>
      <c r="I31" s="127">
        <f t="shared" si="1"/>
        <v>5769.2307692307695</v>
      </c>
      <c r="J31" s="127">
        <f t="shared" si="2"/>
        <v>0</v>
      </c>
      <c r="K31" s="127">
        <f t="shared" si="3"/>
        <v>0</v>
      </c>
      <c r="L31" s="127">
        <f t="shared" si="4"/>
        <v>6</v>
      </c>
      <c r="M31" s="127">
        <f t="shared" si="5"/>
        <v>5769.2307692307695</v>
      </c>
      <c r="N31" s="25"/>
    </row>
    <row r="32" spans="1:14" ht="14.25" customHeight="1">
      <c r="A32" s="123">
        <v>43256</v>
      </c>
      <c r="B32" s="124" t="s">
        <v>1590</v>
      </c>
      <c r="C32" s="125">
        <f t="shared" si="0"/>
        <v>1612.9032258064517</v>
      </c>
      <c r="D32" s="126" t="s">
        <v>11</v>
      </c>
      <c r="E32" s="127">
        <v>186</v>
      </c>
      <c r="F32" s="127">
        <v>184</v>
      </c>
      <c r="G32" s="127" t="s">
        <v>1955</v>
      </c>
      <c r="H32" s="127" t="s">
        <v>1955</v>
      </c>
      <c r="I32" s="127">
        <f t="shared" si="1"/>
        <v>-3225.8064516129034</v>
      </c>
      <c r="J32" s="127">
        <f t="shared" si="2"/>
        <v>0</v>
      </c>
      <c r="K32" s="127">
        <f t="shared" si="3"/>
        <v>0</v>
      </c>
      <c r="L32" s="127">
        <f t="shared" si="4"/>
        <v>-2</v>
      </c>
      <c r="M32" s="127">
        <f t="shared" si="5"/>
        <v>-3225.8064516129034</v>
      </c>
      <c r="N32" s="25"/>
    </row>
    <row r="33" spans="1:14" ht="14.25" customHeight="1">
      <c r="A33" s="123">
        <v>43256</v>
      </c>
      <c r="B33" s="124" t="s">
        <v>1967</v>
      </c>
      <c r="C33" s="125">
        <f t="shared" si="0"/>
        <v>1369.8630136986301</v>
      </c>
      <c r="D33" s="126" t="s">
        <v>12</v>
      </c>
      <c r="E33" s="127">
        <v>219</v>
      </c>
      <c r="F33" s="127">
        <v>216</v>
      </c>
      <c r="G33" s="127" t="s">
        <v>1955</v>
      </c>
      <c r="H33" s="127" t="s">
        <v>1955</v>
      </c>
      <c r="I33" s="127">
        <f t="shared" si="1"/>
        <v>4109.58904109589</v>
      </c>
      <c r="J33" s="127">
        <f t="shared" si="2"/>
        <v>0</v>
      </c>
      <c r="K33" s="127">
        <f t="shared" si="3"/>
        <v>0</v>
      </c>
      <c r="L33" s="127">
        <f t="shared" si="4"/>
        <v>3</v>
      </c>
      <c r="M33" s="127">
        <f t="shared" si="5"/>
        <v>4109.58904109589</v>
      </c>
      <c r="N33" s="25"/>
    </row>
    <row r="34" spans="1:14" ht="14.25" customHeight="1">
      <c r="A34" s="123">
        <v>43252</v>
      </c>
      <c r="B34" s="124" t="s">
        <v>1968</v>
      </c>
      <c r="C34" s="125">
        <f t="shared" si="0"/>
        <v>348.02784222737819</v>
      </c>
      <c r="D34" s="126" t="s">
        <v>11</v>
      </c>
      <c r="E34" s="127">
        <v>862</v>
      </c>
      <c r="F34" s="127">
        <v>873</v>
      </c>
      <c r="G34" s="127" t="s">
        <v>1955</v>
      </c>
      <c r="H34" s="127" t="s">
        <v>1955</v>
      </c>
      <c r="I34" s="127">
        <f t="shared" si="1"/>
        <v>3828.3062645011601</v>
      </c>
      <c r="J34" s="127">
        <f t="shared" si="2"/>
        <v>0</v>
      </c>
      <c r="K34" s="127">
        <f t="shared" si="3"/>
        <v>0</v>
      </c>
      <c r="L34" s="127">
        <f t="shared" si="4"/>
        <v>11</v>
      </c>
      <c r="M34" s="127">
        <f t="shared" si="5"/>
        <v>3828.3062645011601</v>
      </c>
      <c r="N34" s="25"/>
    </row>
    <row r="35" spans="1:14" ht="14.25" customHeight="1">
      <c r="A35" s="123">
        <v>43301</v>
      </c>
      <c r="B35" s="124" t="s">
        <v>1969</v>
      </c>
      <c r="C35" s="125">
        <f t="shared" si="0"/>
        <v>172.21584385763489</v>
      </c>
      <c r="D35" s="126" t="s">
        <v>11</v>
      </c>
      <c r="E35" s="127">
        <v>1742</v>
      </c>
      <c r="F35" s="127">
        <v>1764</v>
      </c>
      <c r="G35" s="127" t="s">
        <v>1955</v>
      </c>
      <c r="H35" s="127" t="s">
        <v>1955</v>
      </c>
      <c r="I35" s="127">
        <f t="shared" si="1"/>
        <v>3788.7485648679676</v>
      </c>
      <c r="J35" s="127">
        <f t="shared" si="2"/>
        <v>0</v>
      </c>
      <c r="K35" s="127">
        <f t="shared" si="3"/>
        <v>0</v>
      </c>
      <c r="L35" s="127">
        <f t="shared" si="4"/>
        <v>22</v>
      </c>
      <c r="M35" s="127">
        <f t="shared" si="5"/>
        <v>3788.7485648679676</v>
      </c>
      <c r="N35" s="25"/>
    </row>
    <row r="36" spans="1:14" ht="14.25" customHeight="1">
      <c r="A36" s="123">
        <v>43298</v>
      </c>
      <c r="B36" s="124" t="s">
        <v>1970</v>
      </c>
      <c r="C36" s="125">
        <f t="shared" si="0"/>
        <v>281.42589118198873</v>
      </c>
      <c r="D36" s="126" t="s">
        <v>11</v>
      </c>
      <c r="E36" s="127">
        <v>1066</v>
      </c>
      <c r="F36" s="127">
        <v>1080</v>
      </c>
      <c r="G36" s="127" t="s">
        <v>1955</v>
      </c>
      <c r="H36" s="127" t="s">
        <v>1955</v>
      </c>
      <c r="I36" s="127">
        <f t="shared" si="1"/>
        <v>3939.962476547842</v>
      </c>
      <c r="J36" s="127">
        <f t="shared" si="2"/>
        <v>0</v>
      </c>
      <c r="K36" s="127">
        <f t="shared" si="3"/>
        <v>0</v>
      </c>
      <c r="L36" s="127">
        <f t="shared" si="4"/>
        <v>14</v>
      </c>
      <c r="M36" s="127">
        <f t="shared" si="5"/>
        <v>3939.962476547842</v>
      </c>
      <c r="N36" s="25"/>
    </row>
    <row r="37" spans="1:14" ht="14.25" customHeight="1">
      <c r="A37" s="123">
        <v>43297</v>
      </c>
      <c r="B37" s="124" t="s">
        <v>1956</v>
      </c>
      <c r="C37" s="125">
        <f t="shared" si="0"/>
        <v>566.03773584905662</v>
      </c>
      <c r="D37" s="126" t="s">
        <v>12</v>
      </c>
      <c r="E37" s="127">
        <v>530</v>
      </c>
      <c r="F37" s="127">
        <v>525.5</v>
      </c>
      <c r="G37" s="127" t="s">
        <v>1955</v>
      </c>
      <c r="H37" s="127" t="s">
        <v>1955</v>
      </c>
      <c r="I37" s="127">
        <f t="shared" si="1"/>
        <v>2547.1698113207549</v>
      </c>
      <c r="J37" s="127">
        <f t="shared" si="2"/>
        <v>0</v>
      </c>
      <c r="K37" s="127">
        <f t="shared" si="3"/>
        <v>0</v>
      </c>
      <c r="L37" s="127">
        <f t="shared" si="4"/>
        <v>4.5</v>
      </c>
      <c r="M37" s="127">
        <f t="shared" si="5"/>
        <v>2547.1698113207549</v>
      </c>
      <c r="N37" s="25"/>
    </row>
    <row r="38" spans="1:14" ht="14.25" customHeight="1">
      <c r="A38" s="123">
        <v>43297</v>
      </c>
      <c r="B38" s="124" t="s">
        <v>1971</v>
      </c>
      <c r="C38" s="125">
        <f t="shared" si="0"/>
        <v>234.375</v>
      </c>
      <c r="D38" s="126" t="s">
        <v>12</v>
      </c>
      <c r="E38" s="127">
        <v>1280</v>
      </c>
      <c r="F38" s="127">
        <v>1255</v>
      </c>
      <c r="G38" s="127">
        <v>1225</v>
      </c>
      <c r="H38" s="127" t="s">
        <v>1955</v>
      </c>
      <c r="I38" s="127">
        <f t="shared" si="1"/>
        <v>5859.375</v>
      </c>
      <c r="J38" s="127">
        <f t="shared" si="2"/>
        <v>7031.25</v>
      </c>
      <c r="K38" s="127">
        <f t="shared" si="3"/>
        <v>0</v>
      </c>
      <c r="L38" s="127">
        <f t="shared" si="4"/>
        <v>55</v>
      </c>
      <c r="M38" s="127">
        <f t="shared" si="5"/>
        <v>12890.625</v>
      </c>
      <c r="N38" s="25"/>
    </row>
    <row r="39" spans="1:14" ht="14.25" customHeight="1">
      <c r="A39" s="123">
        <v>43294</v>
      </c>
      <c r="B39" s="124" t="s">
        <v>426</v>
      </c>
      <c r="C39" s="125">
        <f t="shared" si="0"/>
        <v>246.91358024691357</v>
      </c>
      <c r="D39" s="126" t="s">
        <v>11</v>
      </c>
      <c r="E39" s="127">
        <v>1215</v>
      </c>
      <c r="F39" s="127">
        <v>1205</v>
      </c>
      <c r="G39" s="127" t="s">
        <v>1955</v>
      </c>
      <c r="H39" s="127" t="s">
        <v>1955</v>
      </c>
      <c r="I39" s="127">
        <f t="shared" si="1"/>
        <v>-2469.1358024691358</v>
      </c>
      <c r="J39" s="127">
        <f t="shared" si="2"/>
        <v>0</v>
      </c>
      <c r="K39" s="127">
        <f t="shared" si="3"/>
        <v>0</v>
      </c>
      <c r="L39" s="127">
        <f t="shared" si="4"/>
        <v>-10</v>
      </c>
      <c r="M39" s="127">
        <f t="shared" si="5"/>
        <v>-2469.1358024691358</v>
      </c>
      <c r="N39" s="25"/>
    </row>
    <row r="40" spans="1:14" ht="14.25" customHeight="1">
      <c r="A40" s="123">
        <v>43292</v>
      </c>
      <c r="B40" s="124" t="s">
        <v>783</v>
      </c>
      <c r="C40" s="125">
        <f t="shared" si="0"/>
        <v>107.14285714285714</v>
      </c>
      <c r="D40" s="126" t="s">
        <v>11</v>
      </c>
      <c r="E40" s="127">
        <v>2800</v>
      </c>
      <c r="F40" s="127">
        <v>2848</v>
      </c>
      <c r="G40" s="127" t="s">
        <v>1955</v>
      </c>
      <c r="H40" s="127" t="s">
        <v>1955</v>
      </c>
      <c r="I40" s="127">
        <f t="shared" si="1"/>
        <v>5142.8571428571431</v>
      </c>
      <c r="J40" s="127">
        <f t="shared" si="2"/>
        <v>0</v>
      </c>
      <c r="K40" s="127">
        <f t="shared" si="3"/>
        <v>0</v>
      </c>
      <c r="L40" s="127">
        <f t="shared" si="4"/>
        <v>48.000000000000007</v>
      </c>
      <c r="M40" s="127">
        <f t="shared" si="5"/>
        <v>5142.8571428571431</v>
      </c>
      <c r="N40" s="25"/>
    </row>
    <row r="41" spans="1:14" ht="14.25" customHeight="1">
      <c r="A41" s="123">
        <v>43291</v>
      </c>
      <c r="B41" s="124" t="s">
        <v>1972</v>
      </c>
      <c r="C41" s="125">
        <f t="shared" si="0"/>
        <v>231.66023166023166</v>
      </c>
      <c r="D41" s="126" t="s">
        <v>11</v>
      </c>
      <c r="E41" s="127">
        <v>1295</v>
      </c>
      <c r="F41" s="127">
        <v>1325</v>
      </c>
      <c r="G41" s="127" t="s">
        <v>1955</v>
      </c>
      <c r="H41" s="127" t="s">
        <v>1955</v>
      </c>
      <c r="I41" s="127">
        <f t="shared" si="1"/>
        <v>6949.8069498069499</v>
      </c>
      <c r="J41" s="127">
        <f t="shared" si="2"/>
        <v>0</v>
      </c>
      <c r="K41" s="127">
        <f t="shared" si="3"/>
        <v>0</v>
      </c>
      <c r="L41" s="127">
        <f t="shared" si="4"/>
        <v>30</v>
      </c>
      <c r="M41" s="127">
        <f t="shared" si="5"/>
        <v>6949.8069498069499</v>
      </c>
      <c r="N41" s="25"/>
    </row>
    <row r="42" spans="1:14" ht="14.25" customHeight="1">
      <c r="A42" s="123">
        <v>43290</v>
      </c>
      <c r="B42" s="124" t="s">
        <v>1620</v>
      </c>
      <c r="C42" s="125">
        <f t="shared" si="0"/>
        <v>406.5040650406504</v>
      </c>
      <c r="D42" s="126" t="s">
        <v>11</v>
      </c>
      <c r="E42" s="127">
        <v>738</v>
      </c>
      <c r="F42" s="127">
        <v>720</v>
      </c>
      <c r="G42" s="127" t="s">
        <v>1955</v>
      </c>
      <c r="H42" s="127" t="s">
        <v>1955</v>
      </c>
      <c r="I42" s="127">
        <f t="shared" si="1"/>
        <v>-7317.0731707317073</v>
      </c>
      <c r="J42" s="127">
        <f t="shared" si="2"/>
        <v>0</v>
      </c>
      <c r="K42" s="127">
        <f t="shared" si="3"/>
        <v>0</v>
      </c>
      <c r="L42" s="127">
        <f t="shared" si="4"/>
        <v>-18</v>
      </c>
      <c r="M42" s="127">
        <f t="shared" si="5"/>
        <v>-7317.0731707317073</v>
      </c>
      <c r="N42" s="25"/>
    </row>
    <row r="43" spans="1:14" ht="14.25" customHeight="1">
      <c r="A43" s="123">
        <v>43290</v>
      </c>
      <c r="B43" s="124" t="s">
        <v>1973</v>
      </c>
      <c r="C43" s="125">
        <f t="shared" si="0"/>
        <v>80.862533692722366</v>
      </c>
      <c r="D43" s="126" t="s">
        <v>11</v>
      </c>
      <c r="E43" s="127">
        <v>3710</v>
      </c>
      <c r="F43" s="127">
        <v>3767</v>
      </c>
      <c r="G43" s="127" t="s">
        <v>1955</v>
      </c>
      <c r="H43" s="127" t="s">
        <v>1955</v>
      </c>
      <c r="I43" s="127">
        <f t="shared" si="1"/>
        <v>4609.1644204851746</v>
      </c>
      <c r="J43" s="127">
        <f t="shared" si="2"/>
        <v>0</v>
      </c>
      <c r="K43" s="127">
        <f t="shared" si="3"/>
        <v>0</v>
      </c>
      <c r="L43" s="127">
        <f t="shared" si="4"/>
        <v>57</v>
      </c>
      <c r="M43" s="127">
        <f t="shared" si="5"/>
        <v>4609.1644204851746</v>
      </c>
      <c r="N43" s="25"/>
    </row>
    <row r="44" spans="1:14" ht="14.25" customHeight="1">
      <c r="A44" s="123">
        <v>43287</v>
      </c>
      <c r="B44" s="124" t="s">
        <v>1509</v>
      </c>
      <c r="C44" s="125">
        <f t="shared" si="0"/>
        <v>678.73303167420818</v>
      </c>
      <c r="D44" s="126" t="s">
        <v>11</v>
      </c>
      <c r="E44" s="127">
        <v>442</v>
      </c>
      <c r="F44" s="127">
        <v>448</v>
      </c>
      <c r="G44" s="127">
        <v>460</v>
      </c>
      <c r="H44" s="127" t="s">
        <v>1955</v>
      </c>
      <c r="I44" s="127">
        <f t="shared" si="1"/>
        <v>4072.3981900452491</v>
      </c>
      <c r="J44" s="127">
        <f t="shared" si="2"/>
        <v>8144.7963800904981</v>
      </c>
      <c r="K44" s="127">
        <f t="shared" si="3"/>
        <v>0</v>
      </c>
      <c r="L44" s="127">
        <f t="shared" si="4"/>
        <v>18</v>
      </c>
      <c r="M44" s="127">
        <f t="shared" si="5"/>
        <v>12217.194570135747</v>
      </c>
      <c r="N44" s="25"/>
    </row>
    <row r="45" spans="1:14" ht="14.25" customHeight="1">
      <c r="A45" s="123">
        <v>43287</v>
      </c>
      <c r="B45" s="124" t="s">
        <v>1974</v>
      </c>
      <c r="C45" s="125">
        <f t="shared" si="0"/>
        <v>257.51072961373393</v>
      </c>
      <c r="D45" s="126" t="s">
        <v>11</v>
      </c>
      <c r="E45" s="127">
        <v>1165</v>
      </c>
      <c r="F45" s="127">
        <v>1185</v>
      </c>
      <c r="G45" s="127" t="s">
        <v>1955</v>
      </c>
      <c r="H45" s="127" t="s">
        <v>1955</v>
      </c>
      <c r="I45" s="127">
        <f t="shared" si="1"/>
        <v>5150.2145922746786</v>
      </c>
      <c r="J45" s="127">
        <f t="shared" si="2"/>
        <v>0</v>
      </c>
      <c r="K45" s="127">
        <f t="shared" si="3"/>
        <v>0</v>
      </c>
      <c r="L45" s="127">
        <f t="shared" si="4"/>
        <v>20</v>
      </c>
      <c r="M45" s="127">
        <f t="shared" si="5"/>
        <v>5150.2145922746786</v>
      </c>
      <c r="N45" s="25"/>
    </row>
    <row r="46" spans="1:14" ht="14.25" customHeight="1">
      <c r="A46" s="123">
        <v>43286</v>
      </c>
      <c r="B46" s="124" t="s">
        <v>1620</v>
      </c>
      <c r="C46" s="125">
        <f t="shared" si="0"/>
        <v>432.27665706051874</v>
      </c>
      <c r="D46" s="126" t="s">
        <v>11</v>
      </c>
      <c r="E46" s="127">
        <v>694</v>
      </c>
      <c r="F46" s="127">
        <v>705</v>
      </c>
      <c r="G46" s="127">
        <v>725</v>
      </c>
      <c r="H46" s="127" t="s">
        <v>1955</v>
      </c>
      <c r="I46" s="127">
        <f t="shared" si="1"/>
        <v>4755.0432276657066</v>
      </c>
      <c r="J46" s="127">
        <f t="shared" si="2"/>
        <v>8645.5331412103751</v>
      </c>
      <c r="K46" s="127">
        <f t="shared" si="3"/>
        <v>0</v>
      </c>
      <c r="L46" s="127">
        <f t="shared" si="4"/>
        <v>31</v>
      </c>
      <c r="M46" s="127">
        <f t="shared" si="5"/>
        <v>13400.576368876082</v>
      </c>
      <c r="N46" s="25"/>
    </row>
    <row r="47" spans="1:14" ht="14.25" customHeight="1">
      <c r="A47" s="123">
        <v>43285</v>
      </c>
      <c r="B47" s="124" t="s">
        <v>527</v>
      </c>
      <c r="C47" s="125">
        <f t="shared" si="0"/>
        <v>639.65884861407244</v>
      </c>
      <c r="D47" s="126" t="s">
        <v>11</v>
      </c>
      <c r="E47" s="127">
        <v>469</v>
      </c>
      <c r="F47" s="127">
        <v>476</v>
      </c>
      <c r="G47" s="127">
        <v>485</v>
      </c>
      <c r="H47" s="127" t="s">
        <v>1955</v>
      </c>
      <c r="I47" s="127">
        <f t="shared" si="1"/>
        <v>4477.6119402985069</v>
      </c>
      <c r="J47" s="127">
        <f t="shared" si="2"/>
        <v>5756.9296375266522</v>
      </c>
      <c r="K47" s="127">
        <f t="shared" si="3"/>
        <v>0</v>
      </c>
      <c r="L47" s="127">
        <f t="shared" si="4"/>
        <v>16</v>
      </c>
      <c r="M47" s="127">
        <f t="shared" si="5"/>
        <v>10234.541577825159</v>
      </c>
      <c r="N47" s="25"/>
    </row>
    <row r="48" spans="1:14" ht="14.25" customHeight="1">
      <c r="A48" s="123">
        <v>43284</v>
      </c>
      <c r="B48" s="124" t="s">
        <v>1975</v>
      </c>
      <c r="C48" s="125">
        <f t="shared" si="0"/>
        <v>1333.3333333333333</v>
      </c>
      <c r="D48" s="126" t="s">
        <v>11</v>
      </c>
      <c r="E48" s="127">
        <v>225</v>
      </c>
      <c r="F48" s="127">
        <v>227</v>
      </c>
      <c r="G48" s="127" t="s">
        <v>1955</v>
      </c>
      <c r="H48" s="127" t="s">
        <v>1955</v>
      </c>
      <c r="I48" s="127">
        <f t="shared" si="1"/>
        <v>2666.6666666666665</v>
      </c>
      <c r="J48" s="127">
        <f t="shared" si="2"/>
        <v>0</v>
      </c>
      <c r="K48" s="127">
        <f t="shared" si="3"/>
        <v>0</v>
      </c>
      <c r="L48" s="127">
        <f t="shared" si="4"/>
        <v>2</v>
      </c>
      <c r="M48" s="127">
        <f t="shared" si="5"/>
        <v>2666.6666666666665</v>
      </c>
      <c r="N48" s="25"/>
    </row>
    <row r="49" spans="1:14" ht="14.25" customHeight="1">
      <c r="A49" s="123">
        <v>43283</v>
      </c>
      <c r="B49" s="124" t="s">
        <v>1976</v>
      </c>
      <c r="C49" s="125">
        <f t="shared" si="0"/>
        <v>470.2194357366771</v>
      </c>
      <c r="D49" s="126" t="s">
        <v>11</v>
      </c>
      <c r="E49" s="127">
        <v>638</v>
      </c>
      <c r="F49" s="127">
        <v>646</v>
      </c>
      <c r="G49" s="127" t="s">
        <v>1955</v>
      </c>
      <c r="H49" s="127" t="s">
        <v>1955</v>
      </c>
      <c r="I49" s="127">
        <f t="shared" si="1"/>
        <v>3761.7554858934168</v>
      </c>
      <c r="J49" s="127">
        <f t="shared" si="2"/>
        <v>0</v>
      </c>
      <c r="K49" s="127">
        <f t="shared" si="3"/>
        <v>0</v>
      </c>
      <c r="L49" s="127">
        <f t="shared" si="4"/>
        <v>8</v>
      </c>
      <c r="M49" s="127">
        <f t="shared" si="5"/>
        <v>3761.7554858934168</v>
      </c>
      <c r="N49" s="25"/>
    </row>
    <row r="50" spans="1:14" ht="14.25" customHeight="1">
      <c r="A50" s="27">
        <v>43089</v>
      </c>
      <c r="B50" s="28" t="s">
        <v>1866</v>
      </c>
      <c r="C50" s="29" t="s">
        <v>11</v>
      </c>
      <c r="D50" s="29">
        <f t="shared" ref="D50:D102" si="6">200000/E50</f>
        <v>4115.2263374485592</v>
      </c>
      <c r="E50" s="30">
        <v>48.6</v>
      </c>
      <c r="F50" s="31">
        <v>49</v>
      </c>
      <c r="G50" s="31">
        <v>49.4</v>
      </c>
      <c r="H50" s="31">
        <v>49.8</v>
      </c>
      <c r="I50" s="31">
        <f t="shared" ref="I50:I113" si="7">IF(C50="BUY",(F50-E50)*D50,(E50-F50)*D50)</f>
        <v>1646.0905349794177</v>
      </c>
      <c r="J50" s="32">
        <f t="shared" ref="J50:J113" si="8">IF(G50=0,"0.00",IF(C50="BUY",(G50-F50)*D50,(F50-G50)*D50))</f>
        <v>1646.0905349794177</v>
      </c>
      <c r="K50" s="32">
        <f t="shared" ref="K50:K113" si="9">IF(H50=0,"0.00",IF(C50="BUY",(H50-G50)*D50,(G50-H50)*D50))</f>
        <v>1646.0905349794177</v>
      </c>
      <c r="L50" s="32">
        <f t="shared" ref="L50:L113" si="10">K50+J50+I50</f>
        <v>4938.2716049382534</v>
      </c>
      <c r="M50" s="25"/>
      <c r="N50" s="25"/>
    </row>
    <row r="51" spans="1:14" ht="14.25" customHeight="1">
      <c r="A51" s="27">
        <v>43089</v>
      </c>
      <c r="B51" s="33" t="s">
        <v>1562</v>
      </c>
      <c r="C51" s="29" t="s">
        <v>11</v>
      </c>
      <c r="D51" s="29">
        <f t="shared" si="6"/>
        <v>1470.5882352941176</v>
      </c>
      <c r="E51" s="30">
        <v>136</v>
      </c>
      <c r="F51" s="31">
        <v>137.1</v>
      </c>
      <c r="G51" s="31">
        <v>0</v>
      </c>
      <c r="H51" s="31">
        <v>0</v>
      </c>
      <c r="I51" s="31">
        <f t="shared" si="7"/>
        <v>1617.6470588235209</v>
      </c>
      <c r="J51" s="32" t="str">
        <f t="shared" si="8"/>
        <v>0.00</v>
      </c>
      <c r="K51" s="32" t="str">
        <f t="shared" si="9"/>
        <v>0.00</v>
      </c>
      <c r="L51" s="32">
        <f t="shared" si="10"/>
        <v>1617.6470588235209</v>
      </c>
      <c r="M51" s="25"/>
      <c r="N51" s="25"/>
    </row>
    <row r="52" spans="1:14" ht="14.25" customHeight="1">
      <c r="A52" s="27">
        <v>43089</v>
      </c>
      <c r="B52" s="33" t="s">
        <v>1459</v>
      </c>
      <c r="C52" s="29" t="s">
        <v>11</v>
      </c>
      <c r="D52" s="29">
        <f t="shared" si="6"/>
        <v>1687.7637130801688</v>
      </c>
      <c r="E52" s="30">
        <v>118.5</v>
      </c>
      <c r="F52" s="31">
        <v>115.3</v>
      </c>
      <c r="G52" s="31">
        <v>0</v>
      </c>
      <c r="H52" s="31">
        <v>0</v>
      </c>
      <c r="I52" s="31">
        <f t="shared" si="7"/>
        <v>-5400.8438818565446</v>
      </c>
      <c r="J52" s="32" t="str">
        <f t="shared" si="8"/>
        <v>0.00</v>
      </c>
      <c r="K52" s="32" t="str">
        <f t="shared" si="9"/>
        <v>0.00</v>
      </c>
      <c r="L52" s="32">
        <f t="shared" si="10"/>
        <v>-5400.8438818565446</v>
      </c>
      <c r="M52" s="25"/>
      <c r="N52" s="25"/>
    </row>
    <row r="53" spans="1:14" ht="14.25" customHeight="1">
      <c r="A53" s="27">
        <v>43088</v>
      </c>
      <c r="B53" s="28" t="s">
        <v>1459</v>
      </c>
      <c r="C53" s="29" t="s">
        <v>11</v>
      </c>
      <c r="D53" s="29">
        <f t="shared" si="6"/>
        <v>1793.7219730941704</v>
      </c>
      <c r="E53" s="30">
        <v>111.5</v>
      </c>
      <c r="F53" s="31">
        <v>112.5</v>
      </c>
      <c r="G53" s="31">
        <v>113.5</v>
      </c>
      <c r="H53" s="31">
        <v>114.5</v>
      </c>
      <c r="I53" s="31">
        <f t="shared" si="7"/>
        <v>1793.7219730941704</v>
      </c>
      <c r="J53" s="32">
        <f t="shared" si="8"/>
        <v>1793.7219730941704</v>
      </c>
      <c r="K53" s="32">
        <f t="shared" si="9"/>
        <v>1793.7219730941704</v>
      </c>
      <c r="L53" s="32">
        <f t="shared" si="10"/>
        <v>5381.1659192825109</v>
      </c>
      <c r="M53" s="25"/>
      <c r="N53" s="25"/>
    </row>
    <row r="54" spans="1:14" ht="14.25" customHeight="1">
      <c r="A54" s="27">
        <v>43088</v>
      </c>
      <c r="B54" s="28" t="s">
        <v>1867</v>
      </c>
      <c r="C54" s="29" t="s">
        <v>11</v>
      </c>
      <c r="D54" s="29">
        <f t="shared" si="6"/>
        <v>3527.3368606701938</v>
      </c>
      <c r="E54" s="30">
        <v>56.7</v>
      </c>
      <c r="F54" s="31">
        <v>57.2</v>
      </c>
      <c r="G54" s="31">
        <v>57.7</v>
      </c>
      <c r="H54" s="31">
        <v>58.2</v>
      </c>
      <c r="I54" s="31">
        <f t="shared" si="7"/>
        <v>1763.6684303350969</v>
      </c>
      <c r="J54" s="32">
        <f t="shared" si="8"/>
        <v>1763.6684303350969</v>
      </c>
      <c r="K54" s="32">
        <f t="shared" si="9"/>
        <v>1763.6684303350969</v>
      </c>
      <c r="L54" s="32">
        <f t="shared" si="10"/>
        <v>5291.0052910052909</v>
      </c>
      <c r="M54" s="25"/>
      <c r="N54" s="25"/>
    </row>
    <row r="55" spans="1:14" ht="14.25" customHeight="1">
      <c r="A55" s="27">
        <v>43088</v>
      </c>
      <c r="B55" s="28" t="s">
        <v>1868</v>
      </c>
      <c r="C55" s="29" t="s">
        <v>11</v>
      </c>
      <c r="D55" s="29">
        <f t="shared" si="6"/>
        <v>2857.1428571428573</v>
      </c>
      <c r="E55" s="30">
        <v>70</v>
      </c>
      <c r="F55" s="31">
        <v>70.599999999999994</v>
      </c>
      <c r="G55" s="31">
        <v>71.2</v>
      </c>
      <c r="H55" s="31">
        <v>71.8</v>
      </c>
      <c r="I55" s="31">
        <f t="shared" si="7"/>
        <v>1714.2857142856981</v>
      </c>
      <c r="J55" s="32">
        <f t="shared" si="8"/>
        <v>1714.2857142857388</v>
      </c>
      <c r="K55" s="32">
        <f t="shared" si="9"/>
        <v>1714.2857142856981</v>
      </c>
      <c r="L55" s="32">
        <f t="shared" si="10"/>
        <v>5142.8571428571349</v>
      </c>
      <c r="M55" s="25"/>
      <c r="N55" s="25"/>
    </row>
    <row r="56" spans="1:14" ht="14.25" customHeight="1">
      <c r="A56" s="27">
        <v>43088</v>
      </c>
      <c r="B56" s="28" t="s">
        <v>1869</v>
      </c>
      <c r="C56" s="29" t="s">
        <v>11</v>
      </c>
      <c r="D56" s="29">
        <f t="shared" si="6"/>
        <v>1713.796058269066</v>
      </c>
      <c r="E56" s="30">
        <v>116.7</v>
      </c>
      <c r="F56" s="31">
        <v>117.7</v>
      </c>
      <c r="G56" s="31">
        <v>118.7</v>
      </c>
      <c r="H56" s="31">
        <v>119.7</v>
      </c>
      <c r="I56" s="31">
        <f t="shared" si="7"/>
        <v>1713.796058269066</v>
      </c>
      <c r="J56" s="32">
        <f t="shared" si="8"/>
        <v>1713.796058269066</v>
      </c>
      <c r="K56" s="32">
        <f t="shared" si="9"/>
        <v>1713.796058269066</v>
      </c>
      <c r="L56" s="32">
        <f t="shared" si="10"/>
        <v>5141.3881748071981</v>
      </c>
      <c r="M56" s="25"/>
      <c r="N56" s="25"/>
    </row>
    <row r="57" spans="1:14" ht="14.25" customHeight="1">
      <c r="A57" s="27">
        <v>43087</v>
      </c>
      <c r="B57" s="28" t="s">
        <v>1866</v>
      </c>
      <c r="C57" s="29" t="s">
        <v>11</v>
      </c>
      <c r="D57" s="29">
        <f t="shared" si="6"/>
        <v>4848.484848484848</v>
      </c>
      <c r="E57" s="30">
        <v>41.25</v>
      </c>
      <c r="F57" s="31">
        <v>41.65</v>
      </c>
      <c r="G57" s="31">
        <v>42.05</v>
      </c>
      <c r="H57" s="31">
        <v>42.45</v>
      </c>
      <c r="I57" s="31">
        <f t="shared" si="7"/>
        <v>1939.3939393939322</v>
      </c>
      <c r="J57" s="32">
        <f t="shared" si="8"/>
        <v>1939.3939393939322</v>
      </c>
      <c r="K57" s="32">
        <f t="shared" si="9"/>
        <v>1939.3939393939668</v>
      </c>
      <c r="L57" s="32">
        <f t="shared" si="10"/>
        <v>5818.1818181818307</v>
      </c>
      <c r="M57" s="25"/>
      <c r="N57" s="25"/>
    </row>
    <row r="58" spans="1:14" ht="14.25" customHeight="1">
      <c r="A58" s="27">
        <v>43087</v>
      </c>
      <c r="B58" s="28" t="s">
        <v>1870</v>
      </c>
      <c r="C58" s="29" t="s">
        <v>11</v>
      </c>
      <c r="D58" s="29">
        <f t="shared" si="6"/>
        <v>925.92592592592598</v>
      </c>
      <c r="E58" s="30">
        <v>216</v>
      </c>
      <c r="F58" s="31">
        <v>218</v>
      </c>
      <c r="G58" s="31">
        <v>220</v>
      </c>
      <c r="H58" s="31">
        <v>222</v>
      </c>
      <c r="I58" s="31">
        <f t="shared" si="7"/>
        <v>1851.851851851852</v>
      </c>
      <c r="J58" s="32">
        <f t="shared" si="8"/>
        <v>1851.851851851852</v>
      </c>
      <c r="K58" s="32">
        <f t="shared" si="9"/>
        <v>1851.851851851852</v>
      </c>
      <c r="L58" s="32">
        <f t="shared" si="10"/>
        <v>5555.5555555555557</v>
      </c>
      <c r="M58" s="25"/>
      <c r="N58" s="25"/>
    </row>
    <row r="59" spans="1:14" ht="14.25" customHeight="1">
      <c r="A59" s="27">
        <v>43087</v>
      </c>
      <c r="B59" s="28" t="s">
        <v>1870</v>
      </c>
      <c r="C59" s="29" t="s">
        <v>11</v>
      </c>
      <c r="D59" s="29">
        <f t="shared" si="6"/>
        <v>894.8545861297539</v>
      </c>
      <c r="E59" s="30">
        <v>223.5</v>
      </c>
      <c r="F59" s="31">
        <v>225.5</v>
      </c>
      <c r="G59" s="31">
        <v>227.5</v>
      </c>
      <c r="H59" s="31">
        <v>0</v>
      </c>
      <c r="I59" s="31">
        <f t="shared" si="7"/>
        <v>1789.7091722595078</v>
      </c>
      <c r="J59" s="32">
        <f t="shared" si="8"/>
        <v>1789.7091722595078</v>
      </c>
      <c r="K59" s="32" t="str">
        <f t="shared" si="9"/>
        <v>0.00</v>
      </c>
      <c r="L59" s="32">
        <f t="shared" si="10"/>
        <v>3579.4183445190156</v>
      </c>
      <c r="M59" s="25"/>
      <c r="N59" s="25"/>
    </row>
    <row r="60" spans="1:14" ht="14.25" customHeight="1">
      <c r="A60" s="27">
        <v>43087</v>
      </c>
      <c r="B60" s="28" t="s">
        <v>1871</v>
      </c>
      <c r="C60" s="29" t="s">
        <v>11</v>
      </c>
      <c r="D60" s="29">
        <f t="shared" si="6"/>
        <v>2400.9603841536614</v>
      </c>
      <c r="E60" s="30">
        <v>83.3</v>
      </c>
      <c r="F60" s="31">
        <v>83.3</v>
      </c>
      <c r="G60" s="31">
        <v>0</v>
      </c>
      <c r="H60" s="31">
        <v>0</v>
      </c>
      <c r="I60" s="31">
        <f t="shared" si="7"/>
        <v>0</v>
      </c>
      <c r="J60" s="32" t="str">
        <f t="shared" si="8"/>
        <v>0.00</v>
      </c>
      <c r="K60" s="32" t="str">
        <f t="shared" si="9"/>
        <v>0.00</v>
      </c>
      <c r="L60" s="32">
        <f t="shared" si="10"/>
        <v>0</v>
      </c>
      <c r="M60" s="25"/>
      <c r="N60" s="25"/>
    </row>
    <row r="61" spans="1:14" ht="14.25" customHeight="1">
      <c r="A61" s="27">
        <v>43084</v>
      </c>
      <c r="B61" s="28" t="s">
        <v>1872</v>
      </c>
      <c r="C61" s="29" t="s">
        <v>11</v>
      </c>
      <c r="D61" s="29">
        <f t="shared" si="6"/>
        <v>2840.9090909090905</v>
      </c>
      <c r="E61" s="30">
        <v>70.400000000000006</v>
      </c>
      <c r="F61" s="31">
        <v>71.099999999999994</v>
      </c>
      <c r="G61" s="31">
        <v>71.8</v>
      </c>
      <c r="H61" s="31">
        <v>72.5</v>
      </c>
      <c r="I61" s="31">
        <f t="shared" si="7"/>
        <v>1988.636363636331</v>
      </c>
      <c r="J61" s="32">
        <f t="shared" si="8"/>
        <v>1988.6363636363715</v>
      </c>
      <c r="K61" s="32">
        <f t="shared" si="9"/>
        <v>1988.6363636363715</v>
      </c>
      <c r="L61" s="32">
        <f t="shared" si="10"/>
        <v>5965.9090909090737</v>
      </c>
      <c r="M61" s="25"/>
      <c r="N61" s="25"/>
    </row>
    <row r="62" spans="1:14" ht="14.25" customHeight="1">
      <c r="A62" s="27">
        <v>43084</v>
      </c>
      <c r="B62" s="28" t="s">
        <v>1873</v>
      </c>
      <c r="C62" s="29" t="s">
        <v>11</v>
      </c>
      <c r="D62" s="29">
        <f t="shared" si="6"/>
        <v>3490.4013961605588</v>
      </c>
      <c r="E62" s="30">
        <v>57.3</v>
      </c>
      <c r="F62" s="31">
        <v>57.8</v>
      </c>
      <c r="G62" s="31">
        <v>58.3</v>
      </c>
      <c r="H62" s="31">
        <v>58.8</v>
      </c>
      <c r="I62" s="31">
        <f t="shared" si="7"/>
        <v>1745.2006980802794</v>
      </c>
      <c r="J62" s="32">
        <f t="shared" si="8"/>
        <v>1745.2006980802794</v>
      </c>
      <c r="K62" s="32">
        <f t="shared" si="9"/>
        <v>1745.2006980802794</v>
      </c>
      <c r="L62" s="32">
        <f t="shared" si="10"/>
        <v>5235.6020942408377</v>
      </c>
      <c r="M62" s="25"/>
      <c r="N62" s="25"/>
    </row>
    <row r="63" spans="1:14" ht="14.25" customHeight="1">
      <c r="A63" s="27">
        <v>43084</v>
      </c>
      <c r="B63" s="28" t="s">
        <v>1874</v>
      </c>
      <c r="C63" s="29" t="s">
        <v>11</v>
      </c>
      <c r="D63" s="29">
        <f t="shared" si="6"/>
        <v>1174.3981209630065</v>
      </c>
      <c r="E63" s="30">
        <v>170.3</v>
      </c>
      <c r="F63" s="31">
        <v>171.9</v>
      </c>
      <c r="G63" s="31">
        <v>0</v>
      </c>
      <c r="H63" s="31">
        <v>0</v>
      </c>
      <c r="I63" s="31">
        <f t="shared" si="7"/>
        <v>1879.0369935408037</v>
      </c>
      <c r="J63" s="32" t="str">
        <f t="shared" si="8"/>
        <v>0.00</v>
      </c>
      <c r="K63" s="32" t="str">
        <f t="shared" si="9"/>
        <v>0.00</v>
      </c>
      <c r="L63" s="32">
        <f t="shared" si="10"/>
        <v>1879.0369935408037</v>
      </c>
      <c r="M63" s="25"/>
      <c r="N63" s="25"/>
    </row>
    <row r="64" spans="1:14" ht="14.25" customHeight="1">
      <c r="A64" s="27">
        <v>43084</v>
      </c>
      <c r="B64" s="28" t="s">
        <v>1459</v>
      </c>
      <c r="C64" s="29" t="s">
        <v>11</v>
      </c>
      <c r="D64" s="29">
        <f t="shared" si="6"/>
        <v>1923.0769230769231</v>
      </c>
      <c r="E64" s="30">
        <v>104</v>
      </c>
      <c r="F64" s="31">
        <v>101</v>
      </c>
      <c r="G64" s="31">
        <v>0</v>
      </c>
      <c r="H64" s="31">
        <v>0</v>
      </c>
      <c r="I64" s="31">
        <f t="shared" si="7"/>
        <v>-5769.2307692307695</v>
      </c>
      <c r="J64" s="32" t="str">
        <f t="shared" si="8"/>
        <v>0.00</v>
      </c>
      <c r="K64" s="32" t="str">
        <f t="shared" si="9"/>
        <v>0.00</v>
      </c>
      <c r="L64" s="32">
        <f t="shared" si="10"/>
        <v>-5769.2307692307695</v>
      </c>
      <c r="M64" s="25"/>
      <c r="N64" s="25"/>
    </row>
    <row r="65" spans="1:14" ht="14.25" customHeight="1">
      <c r="A65" s="27">
        <v>43083</v>
      </c>
      <c r="B65" s="28" t="s">
        <v>1873</v>
      </c>
      <c r="C65" s="29" t="s">
        <v>11</v>
      </c>
      <c r="D65" s="29">
        <f t="shared" si="6"/>
        <v>3490.4013961605588</v>
      </c>
      <c r="E65" s="30">
        <v>57.3</v>
      </c>
      <c r="F65" s="31">
        <v>57.8</v>
      </c>
      <c r="G65" s="31">
        <v>58.3</v>
      </c>
      <c r="H65" s="31">
        <v>58.8</v>
      </c>
      <c r="I65" s="31">
        <f t="shared" si="7"/>
        <v>1745.2006980802794</v>
      </c>
      <c r="J65" s="32">
        <f t="shared" si="8"/>
        <v>1745.2006980802794</v>
      </c>
      <c r="K65" s="32">
        <f t="shared" si="9"/>
        <v>1745.2006980802794</v>
      </c>
      <c r="L65" s="32">
        <f t="shared" si="10"/>
        <v>5235.6020942408377</v>
      </c>
      <c r="M65" s="25"/>
      <c r="N65" s="25"/>
    </row>
    <row r="66" spans="1:14" ht="14.25" customHeight="1">
      <c r="A66" s="27">
        <v>43083</v>
      </c>
      <c r="B66" s="28" t="s">
        <v>1875</v>
      </c>
      <c r="C66" s="29" t="s">
        <v>11</v>
      </c>
      <c r="D66" s="29">
        <f t="shared" si="6"/>
        <v>1721.170395869191</v>
      </c>
      <c r="E66" s="30">
        <v>116.2</v>
      </c>
      <c r="F66" s="31">
        <v>117.2</v>
      </c>
      <c r="G66" s="31">
        <v>118.2</v>
      </c>
      <c r="H66" s="31">
        <v>119.2</v>
      </c>
      <c r="I66" s="31">
        <f t="shared" si="7"/>
        <v>1721.170395869191</v>
      </c>
      <c r="J66" s="32">
        <f t="shared" si="8"/>
        <v>1721.170395869191</v>
      </c>
      <c r="K66" s="32">
        <f t="shared" si="9"/>
        <v>1721.170395869191</v>
      </c>
      <c r="L66" s="32">
        <f t="shared" si="10"/>
        <v>5163.5111876075734</v>
      </c>
      <c r="M66" s="25"/>
      <c r="N66" s="25"/>
    </row>
    <row r="67" spans="1:14" ht="14.25" customHeight="1">
      <c r="A67" s="27">
        <v>43083</v>
      </c>
      <c r="B67" s="28" t="s">
        <v>1435</v>
      </c>
      <c r="C67" s="29" t="s">
        <v>11</v>
      </c>
      <c r="D67" s="29">
        <f t="shared" si="6"/>
        <v>1550.3875968992247</v>
      </c>
      <c r="E67" s="30">
        <v>129</v>
      </c>
      <c r="F67" s="31">
        <v>130.1</v>
      </c>
      <c r="G67" s="31">
        <v>131.19999999999999</v>
      </c>
      <c r="H67" s="31">
        <v>132.30000000000001</v>
      </c>
      <c r="I67" s="31">
        <f t="shared" si="7"/>
        <v>1705.4263565891383</v>
      </c>
      <c r="J67" s="32">
        <f t="shared" si="8"/>
        <v>1705.4263565891383</v>
      </c>
      <c r="K67" s="32">
        <f t="shared" si="9"/>
        <v>1705.4263565891824</v>
      </c>
      <c r="L67" s="32">
        <f t="shared" si="10"/>
        <v>5116.2790697674591</v>
      </c>
      <c r="M67" s="25"/>
      <c r="N67" s="25"/>
    </row>
    <row r="68" spans="1:14" ht="14.25" customHeight="1">
      <c r="A68" s="27">
        <v>43082</v>
      </c>
      <c r="B68" s="28" t="s">
        <v>1400</v>
      </c>
      <c r="C68" s="29" t="s">
        <v>11</v>
      </c>
      <c r="D68" s="29">
        <f t="shared" si="6"/>
        <v>862.06896551724139</v>
      </c>
      <c r="E68" s="30">
        <v>232</v>
      </c>
      <c r="F68" s="31">
        <v>234.2</v>
      </c>
      <c r="G68" s="31">
        <v>236.4</v>
      </c>
      <c r="H68" s="31">
        <v>238.6</v>
      </c>
      <c r="I68" s="31">
        <f t="shared" si="7"/>
        <v>1896.5517241379212</v>
      </c>
      <c r="J68" s="32">
        <f t="shared" si="8"/>
        <v>1896.5517241379457</v>
      </c>
      <c r="K68" s="32">
        <f t="shared" si="9"/>
        <v>1896.5517241379212</v>
      </c>
      <c r="L68" s="32">
        <f t="shared" si="10"/>
        <v>5689.655172413788</v>
      </c>
      <c r="M68" s="25"/>
      <c r="N68" s="25"/>
    </row>
    <row r="69" spans="1:14" ht="14.25" customHeight="1">
      <c r="A69" s="27">
        <v>43082</v>
      </c>
      <c r="B69" s="28" t="s">
        <v>1435</v>
      </c>
      <c r="C69" s="29" t="s">
        <v>11</v>
      </c>
      <c r="D69" s="29">
        <f t="shared" si="6"/>
        <v>1626.0162601626016</v>
      </c>
      <c r="E69" s="30">
        <v>123</v>
      </c>
      <c r="F69" s="31">
        <v>124.1</v>
      </c>
      <c r="G69" s="31">
        <v>125.2</v>
      </c>
      <c r="H69" s="31">
        <v>126.3</v>
      </c>
      <c r="I69" s="31">
        <f t="shared" si="7"/>
        <v>1788.6178861788526</v>
      </c>
      <c r="J69" s="32">
        <f t="shared" si="8"/>
        <v>1788.6178861788756</v>
      </c>
      <c r="K69" s="32">
        <f t="shared" si="9"/>
        <v>1788.6178861788526</v>
      </c>
      <c r="L69" s="32">
        <f t="shared" si="10"/>
        <v>5365.85365853658</v>
      </c>
      <c r="M69" s="25"/>
      <c r="N69" s="25"/>
    </row>
    <row r="70" spans="1:14" ht="14.25" customHeight="1">
      <c r="A70" s="27">
        <v>43082</v>
      </c>
      <c r="B70" s="28" t="s">
        <v>1541</v>
      </c>
      <c r="C70" s="29" t="s">
        <v>11</v>
      </c>
      <c r="D70" s="29">
        <f t="shared" si="6"/>
        <v>538.50296176628979</v>
      </c>
      <c r="E70" s="30">
        <v>371.4</v>
      </c>
      <c r="F70" s="31">
        <v>374.9</v>
      </c>
      <c r="G70" s="31">
        <v>0</v>
      </c>
      <c r="H70" s="31">
        <v>0</v>
      </c>
      <c r="I70" s="31">
        <f t="shared" si="7"/>
        <v>1884.7603661820142</v>
      </c>
      <c r="J70" s="32" t="str">
        <f t="shared" si="8"/>
        <v>0.00</v>
      </c>
      <c r="K70" s="32" t="str">
        <f t="shared" si="9"/>
        <v>0.00</v>
      </c>
      <c r="L70" s="32">
        <f t="shared" si="10"/>
        <v>1884.7603661820142</v>
      </c>
      <c r="M70" s="25"/>
      <c r="N70" s="25"/>
    </row>
    <row r="71" spans="1:14" ht="14.25" customHeight="1">
      <c r="A71" s="27">
        <v>43081</v>
      </c>
      <c r="B71" s="28" t="s">
        <v>1459</v>
      </c>
      <c r="C71" s="29" t="s">
        <v>11</v>
      </c>
      <c r="D71" s="29">
        <f t="shared" si="6"/>
        <v>2118.6440677966102</v>
      </c>
      <c r="E71" s="30">
        <v>94.4</v>
      </c>
      <c r="F71" s="31">
        <v>95.3</v>
      </c>
      <c r="G71" s="31">
        <v>96.2</v>
      </c>
      <c r="H71" s="31">
        <v>97.1</v>
      </c>
      <c r="I71" s="31">
        <f t="shared" si="7"/>
        <v>1906.7796610169312</v>
      </c>
      <c r="J71" s="32">
        <f t="shared" si="8"/>
        <v>1906.7796610169612</v>
      </c>
      <c r="K71" s="32">
        <f t="shared" si="9"/>
        <v>1906.7796610169312</v>
      </c>
      <c r="L71" s="32">
        <f t="shared" si="10"/>
        <v>5720.338983050824</v>
      </c>
      <c r="M71" s="25"/>
      <c r="N71" s="25"/>
    </row>
    <row r="72" spans="1:14" ht="14.25" customHeight="1">
      <c r="A72" s="27">
        <v>43081</v>
      </c>
      <c r="B72" s="28" t="s">
        <v>1876</v>
      </c>
      <c r="C72" s="29" t="s">
        <v>11</v>
      </c>
      <c r="D72" s="29">
        <f t="shared" si="6"/>
        <v>1257.8616352201259</v>
      </c>
      <c r="E72" s="30">
        <v>159</v>
      </c>
      <c r="F72" s="31">
        <v>160.5</v>
      </c>
      <c r="G72" s="31">
        <v>162</v>
      </c>
      <c r="H72" s="31">
        <v>163.5</v>
      </c>
      <c r="I72" s="31">
        <f t="shared" si="7"/>
        <v>1886.7924528301887</v>
      </c>
      <c r="J72" s="32">
        <f t="shared" si="8"/>
        <v>1886.7924528301887</v>
      </c>
      <c r="K72" s="32">
        <f t="shared" si="9"/>
        <v>1886.7924528301887</v>
      </c>
      <c r="L72" s="32">
        <f t="shared" si="10"/>
        <v>5660.3773584905666</v>
      </c>
      <c r="M72" s="25"/>
      <c r="N72" s="25"/>
    </row>
    <row r="73" spans="1:14" ht="14.25" customHeight="1">
      <c r="A73" s="27">
        <v>43081</v>
      </c>
      <c r="B73" s="28" t="s">
        <v>1122</v>
      </c>
      <c r="C73" s="29" t="s">
        <v>11</v>
      </c>
      <c r="D73" s="29">
        <f t="shared" si="6"/>
        <v>2631.5789473684213</v>
      </c>
      <c r="E73" s="30">
        <v>76</v>
      </c>
      <c r="F73" s="31">
        <v>76.7</v>
      </c>
      <c r="G73" s="31">
        <v>77.400000000000006</v>
      </c>
      <c r="H73" s="31">
        <v>0</v>
      </c>
      <c r="I73" s="31">
        <f t="shared" si="7"/>
        <v>1842.1052631579023</v>
      </c>
      <c r="J73" s="32">
        <f t="shared" si="8"/>
        <v>1842.1052631579023</v>
      </c>
      <c r="K73" s="32" t="str">
        <f t="shared" si="9"/>
        <v>0.00</v>
      </c>
      <c r="L73" s="32">
        <f t="shared" si="10"/>
        <v>3684.2105263158046</v>
      </c>
      <c r="M73" s="25"/>
      <c r="N73" s="25"/>
    </row>
    <row r="74" spans="1:14" ht="14.25" customHeight="1">
      <c r="A74" s="27">
        <v>43080</v>
      </c>
      <c r="B74" s="28" t="s">
        <v>1877</v>
      </c>
      <c r="C74" s="29" t="s">
        <v>11</v>
      </c>
      <c r="D74" s="29">
        <f t="shared" si="6"/>
        <v>842.10526315789468</v>
      </c>
      <c r="E74" s="30">
        <v>237.5</v>
      </c>
      <c r="F74" s="31">
        <v>239.9</v>
      </c>
      <c r="G74" s="31">
        <v>242.3</v>
      </c>
      <c r="H74" s="31">
        <v>244.7</v>
      </c>
      <c r="I74" s="31">
        <f t="shared" si="7"/>
        <v>2021.0526315789521</v>
      </c>
      <c r="J74" s="32">
        <f t="shared" si="8"/>
        <v>2021.0526315789521</v>
      </c>
      <c r="K74" s="32">
        <f t="shared" si="9"/>
        <v>2021.0526315789282</v>
      </c>
      <c r="L74" s="32">
        <f t="shared" si="10"/>
        <v>6063.1578947368325</v>
      </c>
      <c r="M74" s="25"/>
      <c r="N74" s="25"/>
    </row>
    <row r="75" spans="1:14" ht="14.25" customHeight="1">
      <c r="A75" s="27">
        <v>43080</v>
      </c>
      <c r="B75" s="28" t="s">
        <v>1508</v>
      </c>
      <c r="C75" s="29" t="s">
        <v>11</v>
      </c>
      <c r="D75" s="29">
        <f t="shared" si="6"/>
        <v>775.19379844961236</v>
      </c>
      <c r="E75" s="30">
        <v>258</v>
      </c>
      <c r="F75" s="31">
        <v>260.5</v>
      </c>
      <c r="G75" s="31">
        <v>263</v>
      </c>
      <c r="H75" s="31">
        <v>265.5</v>
      </c>
      <c r="I75" s="31">
        <f t="shared" si="7"/>
        <v>1937.984496124031</v>
      </c>
      <c r="J75" s="32">
        <f t="shared" si="8"/>
        <v>1937.984496124031</v>
      </c>
      <c r="K75" s="32">
        <f t="shared" si="9"/>
        <v>1937.984496124031</v>
      </c>
      <c r="L75" s="32">
        <f t="shared" si="10"/>
        <v>5813.9534883720935</v>
      </c>
      <c r="M75" s="25"/>
      <c r="N75" s="25"/>
    </row>
    <row r="76" spans="1:14" ht="14.25" customHeight="1">
      <c r="A76" s="27">
        <v>43080</v>
      </c>
      <c r="B76" s="28" t="s">
        <v>1878</v>
      </c>
      <c r="C76" s="29" t="s">
        <v>11</v>
      </c>
      <c r="D76" s="29">
        <f t="shared" si="6"/>
        <v>3521.1267605633802</v>
      </c>
      <c r="E76" s="30">
        <v>56.8</v>
      </c>
      <c r="F76" s="31">
        <v>57.3</v>
      </c>
      <c r="G76" s="31">
        <v>57.8</v>
      </c>
      <c r="H76" s="31">
        <v>58.3</v>
      </c>
      <c r="I76" s="31">
        <f t="shared" si="7"/>
        <v>1760.5633802816901</v>
      </c>
      <c r="J76" s="32">
        <f t="shared" si="8"/>
        <v>1760.5633802816901</v>
      </c>
      <c r="K76" s="32">
        <f t="shared" si="9"/>
        <v>1760.5633802816901</v>
      </c>
      <c r="L76" s="32">
        <f t="shared" si="10"/>
        <v>5281.6901408450703</v>
      </c>
      <c r="M76" s="25"/>
      <c r="N76" s="25"/>
    </row>
    <row r="77" spans="1:14" ht="14.25" customHeight="1">
      <c r="A77" s="27">
        <v>43080</v>
      </c>
      <c r="B77" s="28" t="s">
        <v>1511</v>
      </c>
      <c r="C77" s="29" t="s">
        <v>11</v>
      </c>
      <c r="D77" s="29">
        <f t="shared" si="6"/>
        <v>1209.1898428053205</v>
      </c>
      <c r="E77" s="30">
        <v>165.4</v>
      </c>
      <c r="F77" s="31">
        <v>165.4</v>
      </c>
      <c r="G77" s="31">
        <v>0</v>
      </c>
      <c r="H77" s="31">
        <v>0</v>
      </c>
      <c r="I77" s="31">
        <f t="shared" si="7"/>
        <v>0</v>
      </c>
      <c r="J77" s="32" t="str">
        <f t="shared" si="8"/>
        <v>0.00</v>
      </c>
      <c r="K77" s="32" t="str">
        <f t="shared" si="9"/>
        <v>0.00</v>
      </c>
      <c r="L77" s="32">
        <f t="shared" si="10"/>
        <v>0</v>
      </c>
      <c r="M77" s="25"/>
      <c r="N77" s="25"/>
    </row>
    <row r="78" spans="1:14" ht="14.25" customHeight="1">
      <c r="A78" s="27">
        <v>43080</v>
      </c>
      <c r="B78" s="28" t="s">
        <v>1879</v>
      </c>
      <c r="C78" s="29" t="s">
        <v>11</v>
      </c>
      <c r="D78" s="29">
        <f t="shared" si="6"/>
        <v>746.26865671641792</v>
      </c>
      <c r="E78" s="30">
        <v>268</v>
      </c>
      <c r="F78" s="31">
        <v>263</v>
      </c>
      <c r="G78" s="31">
        <v>0</v>
      </c>
      <c r="H78" s="31">
        <v>0</v>
      </c>
      <c r="I78" s="31">
        <f t="shared" si="7"/>
        <v>-3731.3432835820895</v>
      </c>
      <c r="J78" s="32" t="str">
        <f t="shared" si="8"/>
        <v>0.00</v>
      </c>
      <c r="K78" s="32" t="str">
        <f t="shared" si="9"/>
        <v>0.00</v>
      </c>
      <c r="L78" s="32">
        <f t="shared" si="10"/>
        <v>-3731.3432835820895</v>
      </c>
      <c r="M78" s="25"/>
      <c r="N78" s="25"/>
    </row>
    <row r="79" spans="1:14" ht="14.25" customHeight="1">
      <c r="A79" s="27">
        <v>43077</v>
      </c>
      <c r="B79" s="28" t="s">
        <v>1880</v>
      </c>
      <c r="C79" s="29" t="s">
        <v>11</v>
      </c>
      <c r="D79" s="29">
        <f t="shared" si="6"/>
        <v>4519.7740112994352</v>
      </c>
      <c r="E79" s="30">
        <v>44.25</v>
      </c>
      <c r="F79" s="31">
        <v>44.65</v>
      </c>
      <c r="G79" s="31">
        <v>45.05</v>
      </c>
      <c r="H79" s="31">
        <v>0</v>
      </c>
      <c r="I79" s="31">
        <f t="shared" si="7"/>
        <v>1807.9096045197678</v>
      </c>
      <c r="J79" s="32">
        <f t="shared" si="8"/>
        <v>1807.9096045197678</v>
      </c>
      <c r="K79" s="32" t="str">
        <f t="shared" si="9"/>
        <v>0.00</v>
      </c>
      <c r="L79" s="32">
        <f t="shared" si="10"/>
        <v>3615.8192090395355</v>
      </c>
      <c r="M79" s="25"/>
      <c r="N79" s="25"/>
    </row>
    <row r="80" spans="1:14" ht="14.25" customHeight="1">
      <c r="A80" s="27">
        <v>43077</v>
      </c>
      <c r="B80" s="28" t="s">
        <v>1881</v>
      </c>
      <c r="C80" s="29" t="s">
        <v>11</v>
      </c>
      <c r="D80" s="29">
        <f t="shared" si="6"/>
        <v>2954.2097488921713</v>
      </c>
      <c r="E80" s="30">
        <v>67.7</v>
      </c>
      <c r="F80" s="31">
        <v>68.3</v>
      </c>
      <c r="G80" s="31">
        <v>68.900000000000006</v>
      </c>
      <c r="H80" s="31">
        <v>0</v>
      </c>
      <c r="I80" s="31">
        <f t="shared" si="7"/>
        <v>1772.525849335286</v>
      </c>
      <c r="J80" s="32">
        <f t="shared" si="8"/>
        <v>1772.5258493353281</v>
      </c>
      <c r="K80" s="32" t="str">
        <f t="shared" si="9"/>
        <v>0.00</v>
      </c>
      <c r="L80" s="32">
        <f t="shared" si="10"/>
        <v>3545.0516986706143</v>
      </c>
      <c r="M80" s="25"/>
      <c r="N80" s="25"/>
    </row>
    <row r="81" spans="1:14" ht="14.25" customHeight="1">
      <c r="A81" s="27">
        <v>43077</v>
      </c>
      <c r="B81" s="28" t="s">
        <v>1882</v>
      </c>
      <c r="C81" s="29" t="s">
        <v>11</v>
      </c>
      <c r="D81" s="29">
        <f t="shared" si="6"/>
        <v>514.13881748071981</v>
      </c>
      <c r="E81" s="30">
        <v>389</v>
      </c>
      <c r="F81" s="31">
        <v>389</v>
      </c>
      <c r="G81" s="31">
        <v>0</v>
      </c>
      <c r="H81" s="31">
        <v>0</v>
      </c>
      <c r="I81" s="31">
        <f t="shared" si="7"/>
        <v>0</v>
      </c>
      <c r="J81" s="32" t="str">
        <f t="shared" si="8"/>
        <v>0.00</v>
      </c>
      <c r="K81" s="32" t="str">
        <f t="shared" si="9"/>
        <v>0.00</v>
      </c>
      <c r="L81" s="32">
        <f t="shared" si="10"/>
        <v>0</v>
      </c>
      <c r="M81" s="25"/>
      <c r="N81" s="25"/>
    </row>
    <row r="82" spans="1:14" ht="14.25" customHeight="1">
      <c r="A82" s="27">
        <v>43077</v>
      </c>
      <c r="B82" s="28" t="s">
        <v>1877</v>
      </c>
      <c r="C82" s="29" t="s">
        <v>11</v>
      </c>
      <c r="D82" s="29">
        <f t="shared" si="6"/>
        <v>847.81687155574389</v>
      </c>
      <c r="E82" s="30">
        <v>235.9</v>
      </c>
      <c r="F82" s="31">
        <v>229.2</v>
      </c>
      <c r="G82" s="31">
        <v>0</v>
      </c>
      <c r="H82" s="31">
        <v>0</v>
      </c>
      <c r="I82" s="31">
        <f t="shared" si="7"/>
        <v>-5680.3730394234981</v>
      </c>
      <c r="J82" s="32" t="str">
        <f t="shared" si="8"/>
        <v>0.00</v>
      </c>
      <c r="K82" s="32" t="str">
        <f t="shared" si="9"/>
        <v>0.00</v>
      </c>
      <c r="L82" s="32">
        <f t="shared" si="10"/>
        <v>-5680.3730394234981</v>
      </c>
      <c r="M82" s="25"/>
      <c r="N82" s="25"/>
    </row>
    <row r="83" spans="1:14" ht="14.25" customHeight="1">
      <c r="A83" s="27">
        <v>43076</v>
      </c>
      <c r="B83" s="28" t="s">
        <v>1693</v>
      </c>
      <c r="C83" s="29" t="s">
        <v>11</v>
      </c>
      <c r="D83" s="29">
        <f t="shared" si="6"/>
        <v>2597.4025974025976</v>
      </c>
      <c r="E83" s="30">
        <v>77</v>
      </c>
      <c r="F83" s="31">
        <v>77.7</v>
      </c>
      <c r="G83" s="31">
        <v>78.400000000000006</v>
      </c>
      <c r="H83" s="31">
        <v>79.099999999999994</v>
      </c>
      <c r="I83" s="31">
        <f t="shared" si="7"/>
        <v>1818.1818181818257</v>
      </c>
      <c r="J83" s="32">
        <f t="shared" si="8"/>
        <v>1818.1818181818257</v>
      </c>
      <c r="K83" s="32">
        <f t="shared" si="9"/>
        <v>1818.1818181817889</v>
      </c>
      <c r="L83" s="32">
        <f t="shared" si="10"/>
        <v>5454.5454545454404</v>
      </c>
      <c r="M83" s="25"/>
      <c r="N83" s="25"/>
    </row>
    <row r="84" spans="1:14" ht="14.25" customHeight="1">
      <c r="A84" s="27">
        <v>43076</v>
      </c>
      <c r="B84" s="28" t="s">
        <v>1122</v>
      </c>
      <c r="C84" s="29" t="s">
        <v>11</v>
      </c>
      <c r="D84" s="29">
        <f t="shared" si="6"/>
        <v>3265.3061224489797</v>
      </c>
      <c r="E84" s="30">
        <v>61.25</v>
      </c>
      <c r="F84" s="31">
        <v>61.85</v>
      </c>
      <c r="G84" s="31">
        <v>62.45</v>
      </c>
      <c r="H84" s="31">
        <v>0</v>
      </c>
      <c r="I84" s="31">
        <f t="shared" si="7"/>
        <v>1959.1836734693925</v>
      </c>
      <c r="J84" s="32">
        <f t="shared" si="8"/>
        <v>1959.1836734693925</v>
      </c>
      <c r="K84" s="32" t="str">
        <f t="shared" si="9"/>
        <v>0.00</v>
      </c>
      <c r="L84" s="32">
        <f t="shared" si="10"/>
        <v>3918.367346938785</v>
      </c>
      <c r="M84" s="25"/>
      <c r="N84" s="25"/>
    </row>
    <row r="85" spans="1:14" ht="14.25" customHeight="1">
      <c r="A85" s="27">
        <v>43076</v>
      </c>
      <c r="B85" s="28" t="s">
        <v>1883</v>
      </c>
      <c r="C85" s="29" t="s">
        <v>11</v>
      </c>
      <c r="D85" s="29">
        <f t="shared" si="6"/>
        <v>2166.8472372697724</v>
      </c>
      <c r="E85" s="30">
        <v>92.3</v>
      </c>
      <c r="F85" s="31">
        <v>93.2</v>
      </c>
      <c r="G85" s="31">
        <v>0</v>
      </c>
      <c r="H85" s="31">
        <v>0</v>
      </c>
      <c r="I85" s="31">
        <f t="shared" si="7"/>
        <v>1950.1625135428076</v>
      </c>
      <c r="J85" s="32" t="str">
        <f t="shared" si="8"/>
        <v>0.00</v>
      </c>
      <c r="K85" s="32" t="str">
        <f t="shared" si="9"/>
        <v>0.00</v>
      </c>
      <c r="L85" s="32">
        <f t="shared" si="10"/>
        <v>1950.1625135428076</v>
      </c>
      <c r="M85" s="25"/>
      <c r="N85" s="25"/>
    </row>
    <row r="86" spans="1:14" ht="14.25" customHeight="1">
      <c r="A86" s="27">
        <v>43076</v>
      </c>
      <c r="B86" s="28" t="s">
        <v>1871</v>
      </c>
      <c r="C86" s="29" t="s">
        <v>11</v>
      </c>
      <c r="D86" s="29">
        <f t="shared" si="6"/>
        <v>2509.4102885821831</v>
      </c>
      <c r="E86" s="30">
        <v>79.7</v>
      </c>
      <c r="F86" s="31">
        <v>79.7</v>
      </c>
      <c r="G86" s="31">
        <v>0</v>
      </c>
      <c r="H86" s="31">
        <v>0</v>
      </c>
      <c r="I86" s="31">
        <f t="shared" si="7"/>
        <v>0</v>
      </c>
      <c r="J86" s="32" t="str">
        <f t="shared" si="8"/>
        <v>0.00</v>
      </c>
      <c r="K86" s="32" t="str">
        <f t="shared" si="9"/>
        <v>0.00</v>
      </c>
      <c r="L86" s="32">
        <f t="shared" si="10"/>
        <v>0</v>
      </c>
      <c r="M86" s="25"/>
      <c r="N86" s="25"/>
    </row>
    <row r="87" spans="1:14" ht="14.25" customHeight="1">
      <c r="A87" s="27">
        <v>43075</v>
      </c>
      <c r="B87" s="28" t="s">
        <v>1884</v>
      </c>
      <c r="C87" s="29" t="s">
        <v>11</v>
      </c>
      <c r="D87" s="29">
        <f t="shared" si="6"/>
        <v>2041.858090862685</v>
      </c>
      <c r="E87" s="30">
        <v>97.95</v>
      </c>
      <c r="F87" s="31">
        <v>98.85</v>
      </c>
      <c r="G87" s="31">
        <v>99.75</v>
      </c>
      <c r="H87" s="31">
        <v>100.65</v>
      </c>
      <c r="I87" s="31">
        <f t="shared" si="7"/>
        <v>1837.6722817763991</v>
      </c>
      <c r="J87" s="32">
        <f t="shared" si="8"/>
        <v>1837.672281776428</v>
      </c>
      <c r="K87" s="32">
        <f t="shared" si="9"/>
        <v>1837.672281776428</v>
      </c>
      <c r="L87" s="32">
        <f t="shared" si="10"/>
        <v>5513.0168453292554</v>
      </c>
      <c r="M87" s="25"/>
      <c r="N87" s="25"/>
    </row>
    <row r="88" spans="1:14" ht="14.25" customHeight="1">
      <c r="A88" s="27">
        <v>43075</v>
      </c>
      <c r="B88" s="28" t="s">
        <v>1885</v>
      </c>
      <c r="C88" s="29" t="s">
        <v>11</v>
      </c>
      <c r="D88" s="29">
        <f t="shared" si="6"/>
        <v>1315.7894736842106</v>
      </c>
      <c r="E88" s="30">
        <v>152</v>
      </c>
      <c r="F88" s="31">
        <v>153.5</v>
      </c>
      <c r="G88" s="31">
        <v>0</v>
      </c>
      <c r="H88" s="31">
        <v>0</v>
      </c>
      <c r="I88" s="31">
        <f t="shared" si="7"/>
        <v>1973.6842105263158</v>
      </c>
      <c r="J88" s="32" t="str">
        <f t="shared" si="8"/>
        <v>0.00</v>
      </c>
      <c r="K88" s="32" t="str">
        <f t="shared" si="9"/>
        <v>0.00</v>
      </c>
      <c r="L88" s="32">
        <f t="shared" si="10"/>
        <v>1973.6842105263158</v>
      </c>
      <c r="M88" s="25"/>
      <c r="N88" s="25"/>
    </row>
    <row r="89" spans="1:14" ht="14.25" customHeight="1">
      <c r="A89" s="27">
        <v>43075</v>
      </c>
      <c r="B89" s="28" t="s">
        <v>1410</v>
      </c>
      <c r="C89" s="29" t="s">
        <v>11</v>
      </c>
      <c r="D89" s="29">
        <f t="shared" si="6"/>
        <v>2252.2522522522522</v>
      </c>
      <c r="E89" s="30">
        <v>88.8</v>
      </c>
      <c r="F89" s="31">
        <v>89.6</v>
      </c>
      <c r="G89" s="31">
        <v>0</v>
      </c>
      <c r="H89" s="31">
        <v>0</v>
      </c>
      <c r="I89" s="31">
        <f t="shared" si="7"/>
        <v>1801.8018018017954</v>
      </c>
      <c r="J89" s="32" t="str">
        <f t="shared" si="8"/>
        <v>0.00</v>
      </c>
      <c r="K89" s="32" t="str">
        <f t="shared" si="9"/>
        <v>0.00</v>
      </c>
      <c r="L89" s="32">
        <f t="shared" si="10"/>
        <v>1801.8018018017954</v>
      </c>
      <c r="M89" s="25"/>
      <c r="N89" s="25"/>
    </row>
    <row r="90" spans="1:14" ht="14.25" customHeight="1">
      <c r="A90" s="27">
        <v>43074</v>
      </c>
      <c r="B90" s="28" t="s">
        <v>1420</v>
      </c>
      <c r="C90" s="29" t="s">
        <v>11</v>
      </c>
      <c r="D90" s="29">
        <f t="shared" si="6"/>
        <v>806.45161290322585</v>
      </c>
      <c r="E90" s="30">
        <v>248</v>
      </c>
      <c r="F90" s="31">
        <v>250.4</v>
      </c>
      <c r="G90" s="31">
        <v>252.8</v>
      </c>
      <c r="H90" s="31">
        <v>255.2</v>
      </c>
      <c r="I90" s="31">
        <f t="shared" si="7"/>
        <v>1935.4838709677467</v>
      </c>
      <c r="J90" s="32">
        <f t="shared" si="8"/>
        <v>1935.4838709677467</v>
      </c>
      <c r="K90" s="32">
        <f t="shared" si="9"/>
        <v>1935.4838709677238</v>
      </c>
      <c r="L90" s="32">
        <f t="shared" si="10"/>
        <v>5806.4516129032172</v>
      </c>
      <c r="M90" s="25"/>
      <c r="N90" s="25"/>
    </row>
    <row r="91" spans="1:14" ht="14.25" customHeight="1">
      <c r="A91" s="27">
        <v>43074</v>
      </c>
      <c r="B91" s="28" t="s">
        <v>1886</v>
      </c>
      <c r="C91" s="29" t="s">
        <v>11</v>
      </c>
      <c r="D91" s="29">
        <f t="shared" si="6"/>
        <v>4561.003420752565</v>
      </c>
      <c r="E91" s="30">
        <v>43.85</v>
      </c>
      <c r="F91" s="31">
        <v>44.25</v>
      </c>
      <c r="G91" s="31">
        <v>44.65</v>
      </c>
      <c r="H91" s="31">
        <v>45.05</v>
      </c>
      <c r="I91" s="31">
        <f t="shared" si="7"/>
        <v>1824.4013683010196</v>
      </c>
      <c r="J91" s="32">
        <f t="shared" si="8"/>
        <v>1824.4013683010196</v>
      </c>
      <c r="K91" s="32">
        <f t="shared" si="9"/>
        <v>1824.4013683010196</v>
      </c>
      <c r="L91" s="32">
        <f t="shared" si="10"/>
        <v>5473.2041049030586</v>
      </c>
      <c r="M91" s="25"/>
      <c r="N91" s="25"/>
    </row>
    <row r="92" spans="1:14" ht="14.25" customHeight="1">
      <c r="A92" s="27">
        <v>43074</v>
      </c>
      <c r="B92" s="28" t="s">
        <v>1887</v>
      </c>
      <c r="C92" s="29" t="s">
        <v>11</v>
      </c>
      <c r="D92" s="29">
        <f t="shared" si="6"/>
        <v>4040.4040404040402</v>
      </c>
      <c r="E92" s="30">
        <v>49.5</v>
      </c>
      <c r="F92" s="31">
        <v>49.9</v>
      </c>
      <c r="G92" s="31">
        <v>50.3</v>
      </c>
      <c r="H92" s="31">
        <v>50.7</v>
      </c>
      <c r="I92" s="31">
        <f t="shared" si="7"/>
        <v>1616.1616161616103</v>
      </c>
      <c r="J92" s="32">
        <f t="shared" si="8"/>
        <v>1616.1616161616103</v>
      </c>
      <c r="K92" s="32">
        <f t="shared" si="9"/>
        <v>1616.1616161616391</v>
      </c>
      <c r="L92" s="32">
        <f t="shared" si="10"/>
        <v>4848.4848484848599</v>
      </c>
      <c r="M92" s="25"/>
      <c r="N92" s="25"/>
    </row>
    <row r="93" spans="1:14" ht="14.25" customHeight="1">
      <c r="A93" s="27">
        <v>43074</v>
      </c>
      <c r="B93" s="28" t="s">
        <v>1888</v>
      </c>
      <c r="C93" s="29" t="s">
        <v>11</v>
      </c>
      <c r="D93" s="29">
        <f t="shared" si="6"/>
        <v>123.83900928792569</v>
      </c>
      <c r="E93" s="30">
        <v>1615</v>
      </c>
      <c r="F93" s="31">
        <v>1630</v>
      </c>
      <c r="G93" s="31">
        <v>1645</v>
      </c>
      <c r="H93" s="31">
        <v>0</v>
      </c>
      <c r="I93" s="31">
        <f t="shared" si="7"/>
        <v>1857.5851393188855</v>
      </c>
      <c r="J93" s="32">
        <f t="shared" si="8"/>
        <v>1857.5851393188855</v>
      </c>
      <c r="K93" s="32" t="str">
        <f t="shared" si="9"/>
        <v>0.00</v>
      </c>
      <c r="L93" s="32">
        <f t="shared" si="10"/>
        <v>3715.1702786377709</v>
      </c>
      <c r="M93" s="25"/>
      <c r="N93" s="25"/>
    </row>
    <row r="94" spans="1:14" ht="14.25" customHeight="1">
      <c r="A94" s="27">
        <v>43074</v>
      </c>
      <c r="B94" s="28" t="s">
        <v>1889</v>
      </c>
      <c r="C94" s="29" t="s">
        <v>11</v>
      </c>
      <c r="D94" s="29">
        <f t="shared" si="6"/>
        <v>243.30900243309003</v>
      </c>
      <c r="E94" s="30">
        <v>822</v>
      </c>
      <c r="F94" s="31">
        <v>830</v>
      </c>
      <c r="G94" s="31">
        <v>0</v>
      </c>
      <c r="H94" s="31">
        <v>0</v>
      </c>
      <c r="I94" s="31">
        <f t="shared" si="7"/>
        <v>1946.4720194647202</v>
      </c>
      <c r="J94" s="32" t="str">
        <f t="shared" si="8"/>
        <v>0.00</v>
      </c>
      <c r="K94" s="32" t="str">
        <f t="shared" si="9"/>
        <v>0.00</v>
      </c>
      <c r="L94" s="32">
        <f t="shared" si="10"/>
        <v>1946.4720194647202</v>
      </c>
      <c r="M94" s="25"/>
      <c r="N94" s="25"/>
    </row>
    <row r="95" spans="1:14" ht="14.25" customHeight="1">
      <c r="A95" s="27">
        <v>43073</v>
      </c>
      <c r="B95" s="28" t="s">
        <v>1890</v>
      </c>
      <c r="C95" s="29" t="s">
        <v>11</v>
      </c>
      <c r="D95" s="29">
        <f t="shared" si="6"/>
        <v>4024.1448692152917</v>
      </c>
      <c r="E95" s="30">
        <v>49.7</v>
      </c>
      <c r="F95" s="31">
        <v>50.1</v>
      </c>
      <c r="G95" s="31">
        <v>50.5</v>
      </c>
      <c r="H95" s="31">
        <v>50.9</v>
      </c>
      <c r="I95" s="31">
        <f t="shared" si="7"/>
        <v>1609.6579476861109</v>
      </c>
      <c r="J95" s="32">
        <f t="shared" si="8"/>
        <v>1609.6579476861109</v>
      </c>
      <c r="K95" s="32">
        <f t="shared" si="9"/>
        <v>1609.6579476861109</v>
      </c>
      <c r="L95" s="32">
        <f t="shared" si="10"/>
        <v>4828.9738430583329</v>
      </c>
      <c r="M95" s="25"/>
      <c r="N95" s="25"/>
    </row>
    <row r="96" spans="1:14" ht="14.25" customHeight="1">
      <c r="A96" s="27">
        <v>43073</v>
      </c>
      <c r="B96" s="28" t="s">
        <v>1379</v>
      </c>
      <c r="C96" s="29" t="s">
        <v>11</v>
      </c>
      <c r="D96" s="29">
        <f t="shared" si="6"/>
        <v>1785.7142857142858</v>
      </c>
      <c r="E96" s="30">
        <v>112</v>
      </c>
      <c r="F96" s="31">
        <v>113</v>
      </c>
      <c r="G96" s="31">
        <v>114</v>
      </c>
      <c r="H96" s="31">
        <v>115</v>
      </c>
      <c r="I96" s="31">
        <f t="shared" si="7"/>
        <v>1785.7142857142858</v>
      </c>
      <c r="J96" s="32">
        <f t="shared" si="8"/>
        <v>1785.7142857142858</v>
      </c>
      <c r="K96" s="32">
        <f t="shared" si="9"/>
        <v>1785.7142857142858</v>
      </c>
      <c r="L96" s="32">
        <f t="shared" si="10"/>
        <v>5357.1428571428569</v>
      </c>
      <c r="M96" s="25"/>
      <c r="N96" s="25"/>
    </row>
    <row r="97" spans="1:14" ht="14.25" customHeight="1">
      <c r="A97" s="27">
        <v>43073</v>
      </c>
      <c r="B97" s="28" t="s">
        <v>1885</v>
      </c>
      <c r="C97" s="29" t="s">
        <v>11</v>
      </c>
      <c r="D97" s="29">
        <f t="shared" si="6"/>
        <v>1379.3103448275863</v>
      </c>
      <c r="E97" s="30">
        <v>145</v>
      </c>
      <c r="F97" s="31">
        <v>146.4</v>
      </c>
      <c r="G97" s="31">
        <v>147.80000000000001</v>
      </c>
      <c r="H97" s="31">
        <v>0</v>
      </c>
      <c r="I97" s="31">
        <f t="shared" si="7"/>
        <v>1931.0344827586287</v>
      </c>
      <c r="J97" s="32">
        <f t="shared" si="8"/>
        <v>1931.0344827586287</v>
      </c>
      <c r="K97" s="32" t="str">
        <f t="shared" si="9"/>
        <v>0.00</v>
      </c>
      <c r="L97" s="32">
        <f t="shared" si="10"/>
        <v>3862.0689655172573</v>
      </c>
      <c r="M97" s="25"/>
      <c r="N97" s="25"/>
    </row>
    <row r="98" spans="1:14" ht="14.25" customHeight="1">
      <c r="A98" s="27">
        <v>43073</v>
      </c>
      <c r="B98" s="28" t="s">
        <v>1891</v>
      </c>
      <c r="C98" s="29" t="s">
        <v>11</v>
      </c>
      <c r="D98" s="29">
        <f t="shared" si="6"/>
        <v>6289.3081761006288</v>
      </c>
      <c r="E98" s="30">
        <v>31.8</v>
      </c>
      <c r="F98" s="31">
        <v>32.1</v>
      </c>
      <c r="G98" s="31">
        <v>0</v>
      </c>
      <c r="H98" s="31">
        <v>0</v>
      </c>
      <c r="I98" s="31">
        <f t="shared" si="7"/>
        <v>1886.792452830193</v>
      </c>
      <c r="J98" s="32" t="str">
        <f t="shared" si="8"/>
        <v>0.00</v>
      </c>
      <c r="K98" s="32" t="str">
        <f t="shared" si="9"/>
        <v>0.00</v>
      </c>
      <c r="L98" s="32">
        <f t="shared" si="10"/>
        <v>1886.792452830193</v>
      </c>
      <c r="M98" s="25"/>
      <c r="N98" s="25"/>
    </row>
    <row r="99" spans="1:14" ht="14.25" customHeight="1">
      <c r="A99" s="27">
        <v>43073</v>
      </c>
      <c r="B99" s="28" t="s">
        <v>1420</v>
      </c>
      <c r="C99" s="29" t="s">
        <v>11</v>
      </c>
      <c r="D99" s="29">
        <f t="shared" si="6"/>
        <v>843.88185654008441</v>
      </c>
      <c r="E99" s="30">
        <v>237</v>
      </c>
      <c r="F99" s="31">
        <v>237</v>
      </c>
      <c r="G99" s="31">
        <v>0</v>
      </c>
      <c r="H99" s="31">
        <v>0</v>
      </c>
      <c r="I99" s="31">
        <f t="shared" si="7"/>
        <v>0</v>
      </c>
      <c r="J99" s="32" t="str">
        <f t="shared" si="8"/>
        <v>0.00</v>
      </c>
      <c r="K99" s="32" t="str">
        <f t="shared" si="9"/>
        <v>0.00</v>
      </c>
      <c r="L99" s="32">
        <f t="shared" si="10"/>
        <v>0</v>
      </c>
      <c r="M99" s="25"/>
      <c r="N99" s="25"/>
    </row>
    <row r="100" spans="1:14" ht="14.25" customHeight="1">
      <c r="A100" s="27">
        <v>43070</v>
      </c>
      <c r="B100" s="28" t="s">
        <v>175</v>
      </c>
      <c r="C100" s="29" t="s">
        <v>11</v>
      </c>
      <c r="D100" s="29">
        <f t="shared" si="6"/>
        <v>647.24919093851133</v>
      </c>
      <c r="E100" s="30">
        <v>309</v>
      </c>
      <c r="F100" s="31">
        <v>312</v>
      </c>
      <c r="G100" s="31">
        <v>315</v>
      </c>
      <c r="H100" s="31">
        <v>318</v>
      </c>
      <c r="I100" s="31">
        <f t="shared" si="7"/>
        <v>1941.7475728155341</v>
      </c>
      <c r="J100" s="32">
        <f t="shared" si="8"/>
        <v>1941.7475728155341</v>
      </c>
      <c r="K100" s="32">
        <f t="shared" si="9"/>
        <v>1941.7475728155341</v>
      </c>
      <c r="L100" s="32">
        <f t="shared" si="10"/>
        <v>5825.2427184466023</v>
      </c>
      <c r="M100" s="25"/>
      <c r="N100" s="25"/>
    </row>
    <row r="101" spans="1:14" ht="14.25" customHeight="1">
      <c r="A101" s="27">
        <v>43070</v>
      </c>
      <c r="B101" s="28" t="s">
        <v>57</v>
      </c>
      <c r="C101" s="29" t="s">
        <v>11</v>
      </c>
      <c r="D101" s="29">
        <f t="shared" si="6"/>
        <v>2352.9411764705883</v>
      </c>
      <c r="E101" s="30">
        <v>85</v>
      </c>
      <c r="F101" s="31">
        <v>85.8</v>
      </c>
      <c r="G101" s="31">
        <v>86.6</v>
      </c>
      <c r="H101" s="31">
        <v>87.4</v>
      </c>
      <c r="I101" s="31">
        <f t="shared" si="7"/>
        <v>1882.3529411764639</v>
      </c>
      <c r="J101" s="32">
        <f t="shared" si="8"/>
        <v>1882.3529411764639</v>
      </c>
      <c r="K101" s="32">
        <f t="shared" si="9"/>
        <v>1882.3529411764973</v>
      </c>
      <c r="L101" s="32">
        <f t="shared" si="10"/>
        <v>5647.0588235294254</v>
      </c>
      <c r="M101" s="25"/>
      <c r="N101" s="25"/>
    </row>
    <row r="102" spans="1:14" ht="14.25" customHeight="1">
      <c r="A102" s="27">
        <v>43070</v>
      </c>
      <c r="B102" s="28" t="s">
        <v>1892</v>
      </c>
      <c r="C102" s="29" t="s">
        <v>11</v>
      </c>
      <c r="D102" s="29">
        <f t="shared" si="6"/>
        <v>3305.7851239669421</v>
      </c>
      <c r="E102" s="30">
        <v>60.5</v>
      </c>
      <c r="F102" s="31">
        <v>61</v>
      </c>
      <c r="G102" s="31">
        <v>0</v>
      </c>
      <c r="H102" s="31">
        <v>0</v>
      </c>
      <c r="I102" s="31">
        <f t="shared" si="7"/>
        <v>1652.8925619834711</v>
      </c>
      <c r="J102" s="32" t="str">
        <f t="shared" si="8"/>
        <v>0.00</v>
      </c>
      <c r="K102" s="32" t="str">
        <f t="shared" si="9"/>
        <v>0.00</v>
      </c>
      <c r="L102" s="32">
        <f t="shared" si="10"/>
        <v>1652.8925619834711</v>
      </c>
      <c r="M102" s="25"/>
      <c r="N102" s="25"/>
    </row>
    <row r="103" spans="1:14" ht="14.25" customHeight="1">
      <c r="A103" s="34">
        <v>43069</v>
      </c>
      <c r="B103" s="35" t="s">
        <v>1893</v>
      </c>
      <c r="C103" s="36" t="s">
        <v>11</v>
      </c>
      <c r="D103" s="37">
        <f t="shared" ref="D103:D108" si="11">(200000/E103)</f>
        <v>851.78875638841566</v>
      </c>
      <c r="E103" s="38">
        <v>234.8</v>
      </c>
      <c r="F103" s="38">
        <v>237</v>
      </c>
      <c r="G103" s="38">
        <v>239.2</v>
      </c>
      <c r="H103" s="38">
        <v>241.4</v>
      </c>
      <c r="I103" s="39">
        <f t="shared" si="7"/>
        <v>1873.9352640545048</v>
      </c>
      <c r="J103" s="39">
        <f t="shared" si="8"/>
        <v>1873.9352640545048</v>
      </c>
      <c r="K103" s="39">
        <f t="shared" si="9"/>
        <v>1873.9352640545289</v>
      </c>
      <c r="L103" s="39">
        <f t="shared" si="10"/>
        <v>5621.8057921635391</v>
      </c>
      <c r="M103" s="25"/>
      <c r="N103" s="25"/>
    </row>
    <row r="104" spans="1:14" ht="14.25" customHeight="1">
      <c r="A104" s="34">
        <v>43069</v>
      </c>
      <c r="B104" s="35" t="s">
        <v>170</v>
      </c>
      <c r="C104" s="36" t="s">
        <v>11</v>
      </c>
      <c r="D104" s="37">
        <f t="shared" si="11"/>
        <v>366.30036630036631</v>
      </c>
      <c r="E104" s="38">
        <v>546</v>
      </c>
      <c r="F104" s="38">
        <v>551</v>
      </c>
      <c r="G104" s="38">
        <v>556</v>
      </c>
      <c r="H104" s="38">
        <v>561</v>
      </c>
      <c r="I104" s="39">
        <f t="shared" si="7"/>
        <v>1831.5018315018315</v>
      </c>
      <c r="J104" s="39">
        <f t="shared" si="8"/>
        <v>1831.5018315018315</v>
      </c>
      <c r="K104" s="39">
        <f t="shared" si="9"/>
        <v>1831.5018315018315</v>
      </c>
      <c r="L104" s="39">
        <f t="shared" si="10"/>
        <v>5494.5054945054944</v>
      </c>
      <c r="M104" s="25"/>
      <c r="N104" s="25"/>
    </row>
    <row r="105" spans="1:14" ht="14.25" customHeight="1">
      <c r="A105" s="34">
        <v>43069</v>
      </c>
      <c r="B105" s="35" t="s">
        <v>155</v>
      </c>
      <c r="C105" s="36" t="s">
        <v>11</v>
      </c>
      <c r="D105" s="37">
        <f t="shared" si="11"/>
        <v>1639.344262295082</v>
      </c>
      <c r="E105" s="38">
        <v>122</v>
      </c>
      <c r="F105" s="38">
        <v>123.2</v>
      </c>
      <c r="G105" s="38">
        <v>124.4</v>
      </c>
      <c r="H105" s="38">
        <v>0</v>
      </c>
      <c r="I105" s="39">
        <f t="shared" si="7"/>
        <v>1967.2131147541031</v>
      </c>
      <c r="J105" s="39">
        <f t="shared" si="8"/>
        <v>1967.2131147541031</v>
      </c>
      <c r="K105" s="39" t="str">
        <f t="shared" si="9"/>
        <v>0.00</v>
      </c>
      <c r="L105" s="39">
        <f t="shared" si="10"/>
        <v>3934.4262295082062</v>
      </c>
      <c r="M105" s="25"/>
      <c r="N105" s="25"/>
    </row>
    <row r="106" spans="1:14" ht="14.25" customHeight="1">
      <c r="A106" s="34">
        <v>43069</v>
      </c>
      <c r="B106" s="35" t="s">
        <v>1894</v>
      </c>
      <c r="C106" s="36" t="s">
        <v>11</v>
      </c>
      <c r="D106" s="37">
        <f t="shared" si="11"/>
        <v>1403.5087719298247</v>
      </c>
      <c r="E106" s="38">
        <v>142.5</v>
      </c>
      <c r="F106" s="38">
        <v>143.80000000000001</v>
      </c>
      <c r="G106" s="38">
        <v>0</v>
      </c>
      <c r="H106" s="38">
        <v>0</v>
      </c>
      <c r="I106" s="39">
        <f t="shared" si="7"/>
        <v>1824.5614035087881</v>
      </c>
      <c r="J106" s="39" t="str">
        <f t="shared" si="8"/>
        <v>0.00</v>
      </c>
      <c r="K106" s="39" t="str">
        <f t="shared" si="9"/>
        <v>0.00</v>
      </c>
      <c r="L106" s="39">
        <f t="shared" si="10"/>
        <v>1824.5614035087881</v>
      </c>
      <c r="M106" s="25"/>
      <c r="N106" s="25"/>
    </row>
    <row r="107" spans="1:14" ht="14.25" customHeight="1">
      <c r="A107" s="34">
        <v>43069</v>
      </c>
      <c r="B107" s="35" t="s">
        <v>1893</v>
      </c>
      <c r="C107" s="36" t="s">
        <v>11</v>
      </c>
      <c r="D107" s="37">
        <f t="shared" si="11"/>
        <v>811.03000811030006</v>
      </c>
      <c r="E107" s="38">
        <v>246.6</v>
      </c>
      <c r="F107" s="38">
        <v>248.7</v>
      </c>
      <c r="G107" s="38">
        <v>0</v>
      </c>
      <c r="H107" s="38">
        <v>0</v>
      </c>
      <c r="I107" s="39">
        <f t="shared" si="7"/>
        <v>1703.1630170316255</v>
      </c>
      <c r="J107" s="39" t="str">
        <f t="shared" si="8"/>
        <v>0.00</v>
      </c>
      <c r="K107" s="39" t="str">
        <f t="shared" si="9"/>
        <v>0.00</v>
      </c>
      <c r="L107" s="39">
        <f t="shared" si="10"/>
        <v>1703.1630170316255</v>
      </c>
      <c r="M107" s="25"/>
      <c r="N107" s="25"/>
    </row>
    <row r="108" spans="1:14" ht="14.25" customHeight="1">
      <c r="A108" s="34">
        <v>43069</v>
      </c>
      <c r="B108" s="35" t="s">
        <v>1895</v>
      </c>
      <c r="C108" s="36" t="s">
        <v>11</v>
      </c>
      <c r="D108" s="37">
        <f t="shared" si="11"/>
        <v>6060.606060606061</v>
      </c>
      <c r="E108" s="38">
        <v>33</v>
      </c>
      <c r="F108" s="38">
        <v>33</v>
      </c>
      <c r="G108" s="38">
        <v>0</v>
      </c>
      <c r="H108" s="38">
        <v>0</v>
      </c>
      <c r="I108" s="39">
        <f t="shared" si="7"/>
        <v>0</v>
      </c>
      <c r="J108" s="39" t="str">
        <f t="shared" si="8"/>
        <v>0.00</v>
      </c>
      <c r="K108" s="39" t="str">
        <f t="shared" si="9"/>
        <v>0.00</v>
      </c>
      <c r="L108" s="39">
        <f t="shared" si="10"/>
        <v>0</v>
      </c>
      <c r="M108" s="25"/>
      <c r="N108" s="25"/>
    </row>
    <row r="109" spans="1:14" ht="14.25" customHeight="1">
      <c r="A109" s="34">
        <v>43068</v>
      </c>
      <c r="B109" s="35" t="s">
        <v>170</v>
      </c>
      <c r="C109" s="36" t="s">
        <v>11</v>
      </c>
      <c r="D109" s="37">
        <f>(200000/E109)</f>
        <v>373.13432835820896</v>
      </c>
      <c r="E109" s="38">
        <v>536</v>
      </c>
      <c r="F109" s="38">
        <v>541</v>
      </c>
      <c r="G109" s="38">
        <v>546</v>
      </c>
      <c r="H109" s="38">
        <v>0</v>
      </c>
      <c r="I109" s="39">
        <f t="shared" si="7"/>
        <v>1865.6716417910447</v>
      </c>
      <c r="J109" s="39">
        <f t="shared" si="8"/>
        <v>1865.6716417910447</v>
      </c>
      <c r="K109" s="39" t="str">
        <f t="shared" si="9"/>
        <v>0.00</v>
      </c>
      <c r="L109" s="39">
        <f t="shared" si="10"/>
        <v>3731.3432835820895</v>
      </c>
      <c r="M109" s="25"/>
      <c r="N109" s="25"/>
    </row>
    <row r="110" spans="1:14" ht="14.25" customHeight="1">
      <c r="A110" s="34">
        <v>43068</v>
      </c>
      <c r="B110" s="35" t="s">
        <v>1896</v>
      </c>
      <c r="C110" s="36" t="s">
        <v>11</v>
      </c>
      <c r="D110" s="37">
        <f>(200000/E110)</f>
        <v>3791.4691943127964</v>
      </c>
      <c r="E110" s="38">
        <v>52.75</v>
      </c>
      <c r="F110" s="38">
        <v>53.25</v>
      </c>
      <c r="G110" s="38">
        <v>0</v>
      </c>
      <c r="H110" s="38">
        <v>0</v>
      </c>
      <c r="I110" s="39">
        <f t="shared" si="7"/>
        <v>1895.7345971563982</v>
      </c>
      <c r="J110" s="39" t="str">
        <f t="shared" si="8"/>
        <v>0.00</v>
      </c>
      <c r="K110" s="39" t="str">
        <f t="shared" si="9"/>
        <v>0.00</v>
      </c>
      <c r="L110" s="39">
        <f t="shared" si="10"/>
        <v>1895.7345971563982</v>
      </c>
      <c r="M110" s="25"/>
      <c r="N110" s="25"/>
    </row>
    <row r="111" spans="1:14" ht="14.25" customHeight="1">
      <c r="A111" s="34">
        <v>43068</v>
      </c>
      <c r="B111" s="35" t="s">
        <v>1895</v>
      </c>
      <c r="C111" s="36" t="s">
        <v>11</v>
      </c>
      <c r="D111" s="37">
        <f>(200000/E111)</f>
        <v>6153.8461538461543</v>
      </c>
      <c r="E111" s="38">
        <v>32.5</v>
      </c>
      <c r="F111" s="38">
        <v>32.799999999999997</v>
      </c>
      <c r="G111" s="38">
        <v>0</v>
      </c>
      <c r="H111" s="38">
        <v>0</v>
      </c>
      <c r="I111" s="39">
        <f t="shared" si="7"/>
        <v>1846.1538461538287</v>
      </c>
      <c r="J111" s="39" t="str">
        <f t="shared" si="8"/>
        <v>0.00</v>
      </c>
      <c r="K111" s="39" t="str">
        <f t="shared" si="9"/>
        <v>0.00</v>
      </c>
      <c r="L111" s="39">
        <f t="shared" si="10"/>
        <v>1846.1538461538287</v>
      </c>
      <c r="M111" s="25"/>
      <c r="N111" s="25"/>
    </row>
    <row r="112" spans="1:14" ht="14.25" customHeight="1">
      <c r="A112" s="34">
        <v>43068</v>
      </c>
      <c r="B112" s="35" t="s">
        <v>1897</v>
      </c>
      <c r="C112" s="36" t="s">
        <v>11</v>
      </c>
      <c r="D112" s="37">
        <f>(200000/E112)</f>
        <v>3652.9680365296804</v>
      </c>
      <c r="E112" s="38">
        <v>54.75</v>
      </c>
      <c r="F112" s="38">
        <v>55.2</v>
      </c>
      <c r="G112" s="38">
        <v>0</v>
      </c>
      <c r="H112" s="38">
        <v>0</v>
      </c>
      <c r="I112" s="39">
        <f t="shared" si="7"/>
        <v>1643.8356164383665</v>
      </c>
      <c r="J112" s="39" t="str">
        <f t="shared" si="8"/>
        <v>0.00</v>
      </c>
      <c r="K112" s="39" t="str">
        <f t="shared" si="9"/>
        <v>0.00</v>
      </c>
      <c r="L112" s="39">
        <f t="shared" si="10"/>
        <v>1643.8356164383665</v>
      </c>
      <c r="M112" s="25"/>
      <c r="N112" s="25"/>
    </row>
    <row r="113" spans="1:14" ht="14.25" customHeight="1">
      <c r="A113" s="40">
        <v>43067</v>
      </c>
      <c r="B113" s="41" t="s">
        <v>1898</v>
      </c>
      <c r="C113" s="35" t="s">
        <v>11</v>
      </c>
      <c r="D113" s="42">
        <f t="shared" ref="D113:D176" si="12">(200000/E113)</f>
        <v>367.30945821854914</v>
      </c>
      <c r="E113" s="38">
        <v>544.5</v>
      </c>
      <c r="F113" s="38">
        <v>549.5</v>
      </c>
      <c r="G113" s="38">
        <v>554.5</v>
      </c>
      <c r="H113" s="38">
        <v>559.5</v>
      </c>
      <c r="I113" s="39">
        <f t="shared" si="7"/>
        <v>1836.5472910927456</v>
      </c>
      <c r="J113" s="39">
        <f t="shared" si="8"/>
        <v>1836.5472910927456</v>
      </c>
      <c r="K113" s="39">
        <f t="shared" si="9"/>
        <v>1836.5472910927456</v>
      </c>
      <c r="L113" s="43">
        <f t="shared" si="10"/>
        <v>5509.6418732782367</v>
      </c>
      <c r="M113" s="25"/>
      <c r="N113" s="25"/>
    </row>
    <row r="114" spans="1:14" ht="14.25" customHeight="1">
      <c r="A114" s="40">
        <v>43067</v>
      </c>
      <c r="B114" s="41" t="s">
        <v>1897</v>
      </c>
      <c r="C114" s="35" t="s">
        <v>11</v>
      </c>
      <c r="D114" s="42">
        <f t="shared" si="12"/>
        <v>4056.7951318458422</v>
      </c>
      <c r="E114" s="38">
        <v>49.3</v>
      </c>
      <c r="F114" s="38">
        <v>49.7</v>
      </c>
      <c r="G114" s="38">
        <v>50.1</v>
      </c>
      <c r="H114" s="38">
        <v>50.5</v>
      </c>
      <c r="I114" s="39">
        <f t="shared" ref="I114:I127" si="13">IF(C114="BUY",(F114-E114)*D114,(E114-F114)*D114)</f>
        <v>1622.71805273836</v>
      </c>
      <c r="J114" s="39">
        <f t="shared" ref="J114:J127" si="14">IF(G114=0,"0.00",IF(C114="BUY",(G114-F114)*D114,(F114-G114)*D114))</f>
        <v>1622.7180527383312</v>
      </c>
      <c r="K114" s="39">
        <f t="shared" ref="K114:K127" si="15">IF(H114=0,"0.00",IF(C114="BUY",(H114-G114)*D114,(G114-H114)*D114))</f>
        <v>1622.7180527383312</v>
      </c>
      <c r="L114" s="43">
        <f t="shared" ref="L114:L127" si="16">K114+J114+I114</f>
        <v>4868.1541582150221</v>
      </c>
      <c r="M114" s="25"/>
      <c r="N114" s="25"/>
    </row>
    <row r="115" spans="1:14" ht="14.25" customHeight="1">
      <c r="A115" s="40">
        <v>43067</v>
      </c>
      <c r="B115" s="41" t="s">
        <v>1899</v>
      </c>
      <c r="C115" s="35" t="s">
        <v>11</v>
      </c>
      <c r="D115" s="42">
        <f t="shared" si="12"/>
        <v>328.13781788351105</v>
      </c>
      <c r="E115" s="38">
        <v>609.5</v>
      </c>
      <c r="F115" s="38">
        <v>615.5</v>
      </c>
      <c r="G115" s="38">
        <v>621.5</v>
      </c>
      <c r="H115" s="38">
        <v>0</v>
      </c>
      <c r="I115" s="39">
        <f t="shared" si="13"/>
        <v>1968.8269073010663</v>
      </c>
      <c r="J115" s="39">
        <f t="shared" si="14"/>
        <v>1968.8269073010663</v>
      </c>
      <c r="K115" s="39" t="str">
        <f t="shared" si="15"/>
        <v>0.00</v>
      </c>
      <c r="L115" s="43">
        <f t="shared" si="16"/>
        <v>3937.6538146021326</v>
      </c>
      <c r="M115" s="25"/>
      <c r="N115" s="25"/>
    </row>
    <row r="116" spans="1:14" ht="14.25" customHeight="1">
      <c r="A116" s="40">
        <v>43067</v>
      </c>
      <c r="B116" s="41" t="s">
        <v>1350</v>
      </c>
      <c r="C116" s="35" t="s">
        <v>11</v>
      </c>
      <c r="D116" s="42">
        <f t="shared" si="12"/>
        <v>1834.8623853211009</v>
      </c>
      <c r="E116" s="38">
        <v>109</v>
      </c>
      <c r="F116" s="38">
        <v>110</v>
      </c>
      <c r="G116" s="38">
        <v>0</v>
      </c>
      <c r="H116" s="38">
        <v>0</v>
      </c>
      <c r="I116" s="39">
        <f t="shared" si="13"/>
        <v>1834.8623853211009</v>
      </c>
      <c r="J116" s="39" t="str">
        <f t="shared" si="14"/>
        <v>0.00</v>
      </c>
      <c r="K116" s="39" t="str">
        <f t="shared" si="15"/>
        <v>0.00</v>
      </c>
      <c r="L116" s="43">
        <f t="shared" si="16"/>
        <v>1834.8623853211009</v>
      </c>
      <c r="M116" s="25"/>
      <c r="N116" s="25"/>
    </row>
    <row r="117" spans="1:14" ht="14.25" customHeight="1">
      <c r="A117" s="34">
        <v>43067</v>
      </c>
      <c r="B117" s="35" t="s">
        <v>350</v>
      </c>
      <c r="C117" s="36" t="s">
        <v>11</v>
      </c>
      <c r="D117" s="37">
        <f>(200000/E117)</f>
        <v>401.60642570281124</v>
      </c>
      <c r="E117" s="38">
        <v>498</v>
      </c>
      <c r="F117" s="38">
        <v>484.5</v>
      </c>
      <c r="G117" s="38">
        <v>0</v>
      </c>
      <c r="H117" s="38">
        <v>0</v>
      </c>
      <c r="I117" s="39">
        <f t="shared" si="13"/>
        <v>-5421.6867469879517</v>
      </c>
      <c r="J117" s="39" t="str">
        <f t="shared" si="14"/>
        <v>0.00</v>
      </c>
      <c r="K117" s="39" t="str">
        <f t="shared" si="15"/>
        <v>0.00</v>
      </c>
      <c r="L117" s="44">
        <f t="shared" si="16"/>
        <v>-5421.6867469879517</v>
      </c>
      <c r="M117" s="25"/>
      <c r="N117" s="25"/>
    </row>
    <row r="118" spans="1:14" ht="14.25" customHeight="1">
      <c r="A118" s="40">
        <v>43066</v>
      </c>
      <c r="B118" s="41" t="s">
        <v>1895</v>
      </c>
      <c r="C118" s="35" t="s">
        <v>11</v>
      </c>
      <c r="D118" s="42">
        <f t="shared" si="12"/>
        <v>6756.7567567567567</v>
      </c>
      <c r="E118" s="38">
        <v>29.6</v>
      </c>
      <c r="F118" s="38">
        <v>29.9</v>
      </c>
      <c r="G118" s="38">
        <v>30.2</v>
      </c>
      <c r="H118" s="38">
        <v>30.5</v>
      </c>
      <c r="I118" s="39">
        <f t="shared" si="13"/>
        <v>2027.0270270270078</v>
      </c>
      <c r="J118" s="39">
        <f t="shared" si="14"/>
        <v>2027.0270270270319</v>
      </c>
      <c r="K118" s="39">
        <f t="shared" si="15"/>
        <v>2027.0270270270319</v>
      </c>
      <c r="L118" s="43">
        <f t="shared" si="16"/>
        <v>6081.0810810810717</v>
      </c>
      <c r="M118" s="25"/>
      <c r="N118" s="25"/>
    </row>
    <row r="119" spans="1:14" ht="14.25" customHeight="1">
      <c r="A119" s="40">
        <v>43066</v>
      </c>
      <c r="B119" s="41" t="s">
        <v>1900</v>
      </c>
      <c r="C119" s="35" t="s">
        <v>11</v>
      </c>
      <c r="D119" s="42">
        <f t="shared" si="12"/>
        <v>2358.4905660377358</v>
      </c>
      <c r="E119" s="38">
        <v>84.8</v>
      </c>
      <c r="F119" s="38">
        <v>85.6</v>
      </c>
      <c r="G119" s="38">
        <v>86.4</v>
      </c>
      <c r="H119" s="38">
        <v>87.2</v>
      </c>
      <c r="I119" s="39">
        <f t="shared" si="13"/>
        <v>1886.7924528301819</v>
      </c>
      <c r="J119" s="39">
        <f t="shared" si="14"/>
        <v>1886.7924528302156</v>
      </c>
      <c r="K119" s="39">
        <f t="shared" si="15"/>
        <v>1886.7924528301819</v>
      </c>
      <c r="L119" s="43">
        <f t="shared" si="16"/>
        <v>5660.3773584905794</v>
      </c>
      <c r="M119" s="25"/>
      <c r="N119" s="25"/>
    </row>
    <row r="120" spans="1:14" ht="14.25" customHeight="1">
      <c r="A120" s="40">
        <v>43066</v>
      </c>
      <c r="B120" s="41" t="s">
        <v>1634</v>
      </c>
      <c r="C120" s="35" t="s">
        <v>11</v>
      </c>
      <c r="D120" s="42">
        <f t="shared" si="12"/>
        <v>671.81726570372859</v>
      </c>
      <c r="E120" s="38">
        <v>297.7</v>
      </c>
      <c r="F120" s="38">
        <v>300.5</v>
      </c>
      <c r="G120" s="38">
        <v>303.5</v>
      </c>
      <c r="H120" s="38">
        <v>306.10000000000002</v>
      </c>
      <c r="I120" s="39">
        <f t="shared" si="13"/>
        <v>1881.0883439704478</v>
      </c>
      <c r="J120" s="39">
        <f t="shared" si="14"/>
        <v>2015.4517971111859</v>
      </c>
      <c r="K120" s="39">
        <f t="shared" si="15"/>
        <v>1746.7248908297097</v>
      </c>
      <c r="L120" s="43">
        <f t="shared" si="16"/>
        <v>5643.2650319113436</v>
      </c>
      <c r="M120" s="25"/>
      <c r="N120" s="25"/>
    </row>
    <row r="121" spans="1:14" ht="14.25" customHeight="1">
      <c r="A121" s="40">
        <v>43066</v>
      </c>
      <c r="B121" s="41" t="s">
        <v>1901</v>
      </c>
      <c r="C121" s="35" t="s">
        <v>11</v>
      </c>
      <c r="D121" s="42">
        <f t="shared" si="12"/>
        <v>1089.3246187363834</v>
      </c>
      <c r="E121" s="38">
        <v>183.6</v>
      </c>
      <c r="F121" s="38">
        <v>185.4</v>
      </c>
      <c r="G121" s="38">
        <v>187.2</v>
      </c>
      <c r="H121" s="38">
        <v>0</v>
      </c>
      <c r="I121" s="39">
        <f t="shared" si="13"/>
        <v>1960.7843137255024</v>
      </c>
      <c r="J121" s="39">
        <f t="shared" si="14"/>
        <v>1960.7843137254715</v>
      </c>
      <c r="K121" s="39" t="str">
        <f t="shared" si="15"/>
        <v>0.00</v>
      </c>
      <c r="L121" s="43">
        <f t="shared" si="16"/>
        <v>3921.568627450974</v>
      </c>
      <c r="M121" s="25"/>
      <c r="N121" s="25"/>
    </row>
    <row r="122" spans="1:14" ht="14.25" customHeight="1">
      <c r="A122" s="34">
        <v>43063</v>
      </c>
      <c r="B122" s="35" t="s">
        <v>1335</v>
      </c>
      <c r="C122" s="36" t="s">
        <v>11</v>
      </c>
      <c r="D122" s="37">
        <f t="shared" si="12"/>
        <v>1159.4202898550725</v>
      </c>
      <c r="E122" s="38">
        <v>172.5</v>
      </c>
      <c r="F122" s="38">
        <v>174.2</v>
      </c>
      <c r="G122" s="38">
        <v>175.9</v>
      </c>
      <c r="H122" s="38">
        <v>177.6</v>
      </c>
      <c r="I122" s="39">
        <f t="shared" si="13"/>
        <v>1971.0144927536101</v>
      </c>
      <c r="J122" s="39">
        <f t="shared" si="14"/>
        <v>1971.014492753643</v>
      </c>
      <c r="K122" s="39">
        <f t="shared" si="15"/>
        <v>1971.0144927536101</v>
      </c>
      <c r="L122" s="39">
        <f t="shared" si="16"/>
        <v>5913.0434782608636</v>
      </c>
      <c r="M122" s="25"/>
      <c r="N122" s="25"/>
    </row>
    <row r="123" spans="1:14" ht="14.25" customHeight="1">
      <c r="A123" s="34">
        <v>43063</v>
      </c>
      <c r="B123" s="35" t="s">
        <v>56</v>
      </c>
      <c r="C123" s="36" t="s">
        <v>11</v>
      </c>
      <c r="D123" s="37">
        <f t="shared" si="12"/>
        <v>479.61630695443642</v>
      </c>
      <c r="E123" s="38">
        <v>417</v>
      </c>
      <c r="F123" s="38">
        <v>421</v>
      </c>
      <c r="G123" s="38">
        <v>425</v>
      </c>
      <c r="H123" s="38">
        <v>429</v>
      </c>
      <c r="I123" s="39">
        <f t="shared" si="13"/>
        <v>1918.4652278177457</v>
      </c>
      <c r="J123" s="39">
        <f t="shared" si="14"/>
        <v>1918.4652278177457</v>
      </c>
      <c r="K123" s="39">
        <f t="shared" si="15"/>
        <v>1918.4652278177457</v>
      </c>
      <c r="L123" s="39">
        <f t="shared" si="16"/>
        <v>5755.3956834532373</v>
      </c>
      <c r="M123" s="25"/>
      <c r="N123" s="25"/>
    </row>
    <row r="124" spans="1:14" ht="14.25" customHeight="1">
      <c r="A124" s="34">
        <v>43063</v>
      </c>
      <c r="B124" s="35" t="s">
        <v>1507</v>
      </c>
      <c r="C124" s="36" t="s">
        <v>11</v>
      </c>
      <c r="D124" s="37">
        <f t="shared" si="12"/>
        <v>684.93150684931504</v>
      </c>
      <c r="E124" s="38">
        <v>292</v>
      </c>
      <c r="F124" s="38">
        <v>294.8</v>
      </c>
      <c r="G124" s="38">
        <v>297.60000000000002</v>
      </c>
      <c r="H124" s="38">
        <v>0</v>
      </c>
      <c r="I124" s="39">
        <f t="shared" si="13"/>
        <v>1917.80821917809</v>
      </c>
      <c r="J124" s="39">
        <f t="shared" si="14"/>
        <v>1917.80821917809</v>
      </c>
      <c r="K124" s="39" t="str">
        <f t="shared" si="15"/>
        <v>0.00</v>
      </c>
      <c r="L124" s="39">
        <f t="shared" si="16"/>
        <v>3835.61643835618</v>
      </c>
      <c r="M124" s="25"/>
      <c r="N124" s="25"/>
    </row>
    <row r="125" spans="1:14" ht="14.25" customHeight="1">
      <c r="A125" s="34">
        <v>43063</v>
      </c>
      <c r="B125" s="35" t="s">
        <v>74</v>
      </c>
      <c r="C125" s="36" t="s">
        <v>11</v>
      </c>
      <c r="D125" s="37">
        <f t="shared" si="12"/>
        <v>1418.4397163120568</v>
      </c>
      <c r="E125" s="38">
        <v>141</v>
      </c>
      <c r="F125" s="38">
        <v>142.4</v>
      </c>
      <c r="G125" s="38">
        <v>0</v>
      </c>
      <c r="H125" s="38">
        <v>0</v>
      </c>
      <c r="I125" s="39">
        <f t="shared" si="13"/>
        <v>1985.8156028368876</v>
      </c>
      <c r="J125" s="39" t="str">
        <f t="shared" si="14"/>
        <v>0.00</v>
      </c>
      <c r="K125" s="39" t="str">
        <f t="shared" si="15"/>
        <v>0.00</v>
      </c>
      <c r="L125" s="39">
        <f t="shared" si="16"/>
        <v>1985.8156028368876</v>
      </c>
      <c r="M125" s="25"/>
      <c r="N125" s="25"/>
    </row>
    <row r="126" spans="1:14" ht="14.25" customHeight="1">
      <c r="A126" s="34">
        <v>43063</v>
      </c>
      <c r="B126" s="35" t="s">
        <v>1397</v>
      </c>
      <c r="C126" s="36" t="s">
        <v>11</v>
      </c>
      <c r="D126" s="37">
        <f t="shared" si="12"/>
        <v>438.59649122807019</v>
      </c>
      <c r="E126" s="38">
        <v>456</v>
      </c>
      <c r="F126" s="38">
        <v>442.5</v>
      </c>
      <c r="G126" s="38">
        <v>0</v>
      </c>
      <c r="H126" s="38">
        <v>0</v>
      </c>
      <c r="I126" s="39">
        <f t="shared" si="13"/>
        <v>-5921.0526315789475</v>
      </c>
      <c r="J126" s="39" t="str">
        <f t="shared" si="14"/>
        <v>0.00</v>
      </c>
      <c r="K126" s="39" t="str">
        <f t="shared" si="15"/>
        <v>0.00</v>
      </c>
      <c r="L126" s="44">
        <f t="shared" si="16"/>
        <v>-5921.0526315789475</v>
      </c>
      <c r="M126" s="25"/>
      <c r="N126" s="25"/>
    </row>
    <row r="127" spans="1:14" ht="14.25" customHeight="1">
      <c r="A127" s="34">
        <v>43063</v>
      </c>
      <c r="B127" s="35" t="s">
        <v>1902</v>
      </c>
      <c r="C127" s="36" t="s">
        <v>11</v>
      </c>
      <c r="D127" s="37">
        <f t="shared" si="12"/>
        <v>1146.1318051575931</v>
      </c>
      <c r="E127" s="38">
        <v>174.5</v>
      </c>
      <c r="F127" s="38">
        <v>169.4</v>
      </c>
      <c r="G127" s="38">
        <v>0</v>
      </c>
      <c r="H127" s="38">
        <v>0</v>
      </c>
      <c r="I127" s="39">
        <f t="shared" si="13"/>
        <v>-5845.2722063037181</v>
      </c>
      <c r="J127" s="39" t="str">
        <f t="shared" si="14"/>
        <v>0.00</v>
      </c>
      <c r="K127" s="39" t="str">
        <f t="shared" si="15"/>
        <v>0.00</v>
      </c>
      <c r="L127" s="44">
        <f t="shared" si="16"/>
        <v>-5845.2722063037181</v>
      </c>
      <c r="M127" s="25"/>
      <c r="N127" s="25"/>
    </row>
    <row r="128" spans="1:14" ht="14.25" customHeight="1">
      <c r="A128" s="40">
        <v>43062</v>
      </c>
      <c r="B128" s="41" t="s">
        <v>1903</v>
      </c>
      <c r="C128" s="35" t="s">
        <v>11</v>
      </c>
      <c r="D128" s="42">
        <f t="shared" si="12"/>
        <v>1236.8583797155227</v>
      </c>
      <c r="E128" s="38">
        <v>161.69999999999999</v>
      </c>
      <c r="F128" s="38">
        <v>163.30000000000001</v>
      </c>
      <c r="G128" s="38">
        <v>164.9</v>
      </c>
      <c r="H128" s="38">
        <v>166.5</v>
      </c>
      <c r="I128" s="39">
        <f>+(F128-E128)*D128</f>
        <v>1978.9734075448644</v>
      </c>
      <c r="J128" s="39">
        <f>+(G128-F128)*D128</f>
        <v>1978.9734075448293</v>
      </c>
      <c r="K128" s="39">
        <f>(H128-G128)*D128</f>
        <v>1978.9734075448293</v>
      </c>
      <c r="L128" s="43">
        <f t="shared" ref="L128:L191" si="17">SUM(I128:K128)</f>
        <v>5936.9202226345233</v>
      </c>
      <c r="M128" s="25"/>
      <c r="N128" s="25"/>
    </row>
    <row r="129" spans="1:14" ht="14.25" customHeight="1">
      <c r="A129" s="40">
        <v>43062</v>
      </c>
      <c r="B129" s="41" t="s">
        <v>1337</v>
      </c>
      <c r="C129" s="35" t="s">
        <v>11</v>
      </c>
      <c r="D129" s="42">
        <f t="shared" si="12"/>
        <v>533.61792956243323</v>
      </c>
      <c r="E129" s="38">
        <v>374.8</v>
      </c>
      <c r="F129" s="38">
        <v>378.3</v>
      </c>
      <c r="G129" s="38">
        <v>381.8</v>
      </c>
      <c r="H129" s="38">
        <v>385.3</v>
      </c>
      <c r="I129" s="39">
        <f>+(F129-E129)*D129</f>
        <v>1867.6627534685163</v>
      </c>
      <c r="J129" s="39">
        <f>+(G129-F129)*D129</f>
        <v>1867.6627534685163</v>
      </c>
      <c r="K129" s="39">
        <f>(H129-G129)*D129</f>
        <v>1867.6627534685163</v>
      </c>
      <c r="L129" s="43">
        <f t="shared" si="17"/>
        <v>5602.9882604055492</v>
      </c>
      <c r="M129" s="25"/>
      <c r="N129" s="25"/>
    </row>
    <row r="130" spans="1:14" ht="14.25" customHeight="1">
      <c r="A130" s="40">
        <v>43062</v>
      </c>
      <c r="B130" s="41" t="s">
        <v>1904</v>
      </c>
      <c r="C130" s="35" t="s">
        <v>11</v>
      </c>
      <c r="D130" s="42">
        <f t="shared" si="12"/>
        <v>843.88185654008441</v>
      </c>
      <c r="E130" s="38">
        <v>237</v>
      </c>
      <c r="F130" s="38">
        <v>239.2</v>
      </c>
      <c r="G130" s="38">
        <v>241.4</v>
      </c>
      <c r="H130" s="38">
        <v>0</v>
      </c>
      <c r="I130" s="39">
        <f>+(F130-E130)*D130</f>
        <v>1856.5400843881762</v>
      </c>
      <c r="J130" s="39">
        <f>+(G130-F130)*D130</f>
        <v>1856.5400843882001</v>
      </c>
      <c r="K130" s="39">
        <v>0</v>
      </c>
      <c r="L130" s="43">
        <f t="shared" si="17"/>
        <v>3713.080168776376</v>
      </c>
      <c r="M130" s="25"/>
      <c r="N130" s="25"/>
    </row>
    <row r="131" spans="1:14" ht="14.25" customHeight="1">
      <c r="A131" s="40">
        <v>43062</v>
      </c>
      <c r="B131" s="41" t="s">
        <v>1850</v>
      </c>
      <c r="C131" s="35" t="s">
        <v>11</v>
      </c>
      <c r="D131" s="42">
        <f t="shared" si="12"/>
        <v>336.70033670033672</v>
      </c>
      <c r="E131" s="38">
        <v>594</v>
      </c>
      <c r="F131" s="38">
        <v>599.5</v>
      </c>
      <c r="G131" s="38">
        <v>605</v>
      </c>
      <c r="H131" s="38">
        <v>0</v>
      </c>
      <c r="I131" s="39">
        <f>+(F131-E131)*D131</f>
        <v>1851.851851851852</v>
      </c>
      <c r="J131" s="39">
        <f>+(G131-F131)*D131</f>
        <v>1851.851851851852</v>
      </c>
      <c r="K131" s="39">
        <v>0</v>
      </c>
      <c r="L131" s="43">
        <f t="shared" si="17"/>
        <v>3703.7037037037039</v>
      </c>
      <c r="M131" s="25"/>
      <c r="N131" s="25"/>
    </row>
    <row r="132" spans="1:14" ht="14.25" customHeight="1">
      <c r="A132" s="40">
        <v>43062</v>
      </c>
      <c r="B132" s="41" t="s">
        <v>1905</v>
      </c>
      <c r="C132" s="35" t="s">
        <v>11</v>
      </c>
      <c r="D132" s="42">
        <f t="shared" si="12"/>
        <v>486.38132295719845</v>
      </c>
      <c r="E132" s="38">
        <v>411.2</v>
      </c>
      <c r="F132" s="38">
        <v>415.2</v>
      </c>
      <c r="G132" s="38">
        <v>0</v>
      </c>
      <c r="H132" s="38">
        <v>0</v>
      </c>
      <c r="I132" s="39">
        <f>+(F132-E132)*D132</f>
        <v>1945.5252918287938</v>
      </c>
      <c r="J132" s="39">
        <v>0</v>
      </c>
      <c r="K132" s="39">
        <v>0</v>
      </c>
      <c r="L132" s="43">
        <f t="shared" si="17"/>
        <v>1945.5252918287938</v>
      </c>
      <c r="M132" s="25"/>
      <c r="N132" s="25"/>
    </row>
    <row r="133" spans="1:14" ht="14.25" customHeight="1">
      <c r="A133" s="40">
        <v>43062</v>
      </c>
      <c r="B133" s="41" t="s">
        <v>1906</v>
      </c>
      <c r="C133" s="35" t="s">
        <v>11</v>
      </c>
      <c r="D133" s="42">
        <f t="shared" si="12"/>
        <v>2541.2960609911052</v>
      </c>
      <c r="E133" s="38">
        <v>78.7</v>
      </c>
      <c r="F133" s="38">
        <v>76.599999999999994</v>
      </c>
      <c r="G133" s="38">
        <v>0</v>
      </c>
      <c r="H133" s="38">
        <v>0</v>
      </c>
      <c r="I133" s="39">
        <f>(F133-E133)*D133</f>
        <v>-5336.7217280813429</v>
      </c>
      <c r="J133" s="39">
        <v>0</v>
      </c>
      <c r="K133" s="39">
        <v>0</v>
      </c>
      <c r="L133" s="44">
        <f t="shared" si="17"/>
        <v>-5336.7217280813429</v>
      </c>
      <c r="M133" s="25"/>
      <c r="N133" s="25"/>
    </row>
    <row r="134" spans="1:14" ht="14.25" customHeight="1">
      <c r="A134" s="40">
        <v>43061</v>
      </c>
      <c r="B134" s="41" t="s">
        <v>1907</v>
      </c>
      <c r="C134" s="35" t="s">
        <v>11</v>
      </c>
      <c r="D134" s="42">
        <f t="shared" si="12"/>
        <v>2583.9793281653747</v>
      </c>
      <c r="E134" s="38">
        <v>77.400000000000006</v>
      </c>
      <c r="F134" s="38">
        <v>78.099999999999994</v>
      </c>
      <c r="G134" s="38">
        <v>78.8</v>
      </c>
      <c r="H134" s="38">
        <v>79.5</v>
      </c>
      <c r="I134" s="39">
        <f t="shared" ref="I134:I139" si="18">+(F134-E134)*D134</f>
        <v>1808.785529715733</v>
      </c>
      <c r="J134" s="39">
        <f>+(G134-F134)*D134</f>
        <v>1808.7855297157696</v>
      </c>
      <c r="K134" s="39">
        <f>(H134-G134)*D134</f>
        <v>1808.7855297157696</v>
      </c>
      <c r="L134" s="43">
        <f t="shared" si="17"/>
        <v>5426.3565891472717</v>
      </c>
      <c r="M134" s="25"/>
      <c r="N134" s="25"/>
    </row>
    <row r="135" spans="1:14" ht="14.25" customHeight="1">
      <c r="A135" s="40">
        <v>43061</v>
      </c>
      <c r="B135" s="41" t="s">
        <v>1908</v>
      </c>
      <c r="C135" s="35" t="s">
        <v>11</v>
      </c>
      <c r="D135" s="42">
        <f t="shared" si="12"/>
        <v>1382.1700069108501</v>
      </c>
      <c r="E135" s="38">
        <v>144.69999999999999</v>
      </c>
      <c r="F135" s="38">
        <v>146.1</v>
      </c>
      <c r="G135" s="38">
        <v>147.5</v>
      </c>
      <c r="H135" s="38">
        <v>0</v>
      </c>
      <c r="I135" s="39">
        <f t="shared" si="18"/>
        <v>1935.0380096751981</v>
      </c>
      <c r="J135" s="39">
        <f>+(G135-F135)*D135</f>
        <v>1935.0380096751981</v>
      </c>
      <c r="K135" s="39">
        <v>0</v>
      </c>
      <c r="L135" s="43">
        <f t="shared" si="17"/>
        <v>3870.0760193503961</v>
      </c>
      <c r="M135" s="25"/>
      <c r="N135" s="25"/>
    </row>
    <row r="136" spans="1:14" ht="14.25" customHeight="1">
      <c r="A136" s="40">
        <v>43061</v>
      </c>
      <c r="B136" s="41" t="s">
        <v>1909</v>
      </c>
      <c r="C136" s="35" t="s">
        <v>11</v>
      </c>
      <c r="D136" s="42">
        <f t="shared" si="12"/>
        <v>583.09037900874637</v>
      </c>
      <c r="E136" s="38">
        <v>343</v>
      </c>
      <c r="F136" s="38">
        <v>346.3</v>
      </c>
      <c r="G136" s="38">
        <v>0</v>
      </c>
      <c r="H136" s="38">
        <v>0</v>
      </c>
      <c r="I136" s="39">
        <f t="shared" si="18"/>
        <v>1924.1982507288697</v>
      </c>
      <c r="J136" s="39">
        <v>0</v>
      </c>
      <c r="K136" s="39">
        <v>0</v>
      </c>
      <c r="L136" s="43">
        <f t="shared" si="17"/>
        <v>1924.1982507288697</v>
      </c>
      <c r="M136" s="25"/>
      <c r="N136" s="25"/>
    </row>
    <row r="137" spans="1:14" ht="14.25" customHeight="1">
      <c r="A137" s="40">
        <v>43061</v>
      </c>
      <c r="B137" s="41" t="s">
        <v>1461</v>
      </c>
      <c r="C137" s="35" t="s">
        <v>11</v>
      </c>
      <c r="D137" s="42">
        <f t="shared" si="12"/>
        <v>2395.2095808383233</v>
      </c>
      <c r="E137" s="38">
        <v>83.5</v>
      </c>
      <c r="F137" s="38">
        <v>84.3</v>
      </c>
      <c r="G137" s="38">
        <v>0</v>
      </c>
      <c r="H137" s="38">
        <v>0</v>
      </c>
      <c r="I137" s="39">
        <f t="shared" si="18"/>
        <v>1916.1676646706519</v>
      </c>
      <c r="J137" s="39">
        <v>0</v>
      </c>
      <c r="K137" s="39">
        <v>0</v>
      </c>
      <c r="L137" s="43">
        <f t="shared" si="17"/>
        <v>1916.1676646706519</v>
      </c>
      <c r="M137" s="25"/>
      <c r="N137" s="25"/>
    </row>
    <row r="138" spans="1:14" ht="14.25" customHeight="1">
      <c r="A138" s="40">
        <v>43060</v>
      </c>
      <c r="B138" s="41" t="s">
        <v>1910</v>
      </c>
      <c r="C138" s="35" t="s">
        <v>11</v>
      </c>
      <c r="D138" s="42">
        <f t="shared" si="12"/>
        <v>6493.5064935064929</v>
      </c>
      <c r="E138" s="38">
        <v>30.8</v>
      </c>
      <c r="F138" s="38">
        <v>31.1</v>
      </c>
      <c r="G138" s="38">
        <v>31.4</v>
      </c>
      <c r="H138" s="38">
        <v>0</v>
      </c>
      <c r="I138" s="39">
        <f t="shared" si="18"/>
        <v>1948.0519480519524</v>
      </c>
      <c r="J138" s="39">
        <f>+(G138-F138)*D138</f>
        <v>1948.0519480519295</v>
      </c>
      <c r="K138" s="39">
        <v>0</v>
      </c>
      <c r="L138" s="43">
        <f t="shared" si="17"/>
        <v>3896.1038961038821</v>
      </c>
      <c r="M138" s="25"/>
      <c r="N138" s="25"/>
    </row>
    <row r="139" spans="1:14" ht="14.25" customHeight="1">
      <c r="A139" s="40">
        <v>43060</v>
      </c>
      <c r="B139" s="41" t="s">
        <v>158</v>
      </c>
      <c r="C139" s="35" t="s">
        <v>11</v>
      </c>
      <c r="D139" s="42">
        <f t="shared" si="12"/>
        <v>1205.5455093429778</v>
      </c>
      <c r="E139" s="38">
        <v>165.9</v>
      </c>
      <c r="F139" s="38">
        <v>167.5</v>
      </c>
      <c r="G139" s="38">
        <v>169.1</v>
      </c>
      <c r="H139" s="38">
        <v>0</v>
      </c>
      <c r="I139" s="39">
        <f t="shared" si="18"/>
        <v>1928.8728149487577</v>
      </c>
      <c r="J139" s="39">
        <f>+(G139-F139)*D139</f>
        <v>1928.8728149487577</v>
      </c>
      <c r="K139" s="39">
        <v>0</v>
      </c>
      <c r="L139" s="43">
        <f t="shared" si="17"/>
        <v>3857.7456298975153</v>
      </c>
      <c r="M139" s="25"/>
      <c r="N139" s="25"/>
    </row>
    <row r="140" spans="1:14" ht="14.25" customHeight="1">
      <c r="A140" s="40">
        <v>43060</v>
      </c>
      <c r="B140" s="41" t="s">
        <v>1911</v>
      </c>
      <c r="C140" s="35" t="s">
        <v>11</v>
      </c>
      <c r="D140" s="42">
        <f t="shared" si="12"/>
        <v>649.35064935064941</v>
      </c>
      <c r="E140" s="38">
        <v>308</v>
      </c>
      <c r="F140" s="38">
        <v>299</v>
      </c>
      <c r="G140" s="38">
        <v>0</v>
      </c>
      <c r="H140" s="38">
        <v>0</v>
      </c>
      <c r="I140" s="39">
        <f>(F140-E140)*D140</f>
        <v>-5844.1558441558445</v>
      </c>
      <c r="J140" s="39">
        <v>0</v>
      </c>
      <c r="K140" s="39">
        <v>0</v>
      </c>
      <c r="L140" s="44">
        <f t="shared" si="17"/>
        <v>-5844.1558441558445</v>
      </c>
      <c r="M140" s="25"/>
      <c r="N140" s="25"/>
    </row>
    <row r="141" spans="1:14" ht="14.25" customHeight="1">
      <c r="A141" s="40">
        <v>43059</v>
      </c>
      <c r="B141" s="41" t="s">
        <v>1678</v>
      </c>
      <c r="C141" s="35" t="s">
        <v>11</v>
      </c>
      <c r="D141" s="42">
        <f t="shared" si="12"/>
        <v>550.2063273727648</v>
      </c>
      <c r="E141" s="38">
        <v>363.5</v>
      </c>
      <c r="F141" s="38">
        <v>367</v>
      </c>
      <c r="G141" s="38">
        <v>370.5</v>
      </c>
      <c r="H141" s="38">
        <v>374</v>
      </c>
      <c r="I141" s="39">
        <f t="shared" ref="I141:I148" si="19">+(F141-E141)*D141</f>
        <v>1925.7221458046768</v>
      </c>
      <c r="J141" s="39">
        <f>+(G141-F141)*D141</f>
        <v>1925.7221458046768</v>
      </c>
      <c r="K141" s="39">
        <f>(H141-G141)*D141</f>
        <v>1925.7221458046768</v>
      </c>
      <c r="L141" s="43">
        <f t="shared" si="17"/>
        <v>5777.16643741403</v>
      </c>
      <c r="M141" s="25"/>
      <c r="N141" s="25"/>
    </row>
    <row r="142" spans="1:14" ht="14.25" customHeight="1">
      <c r="A142" s="40">
        <v>43059</v>
      </c>
      <c r="B142" s="41" t="s">
        <v>1912</v>
      </c>
      <c r="C142" s="35" t="s">
        <v>11</v>
      </c>
      <c r="D142" s="42">
        <f t="shared" si="12"/>
        <v>574.71264367816093</v>
      </c>
      <c r="E142" s="38">
        <v>348</v>
      </c>
      <c r="F142" s="38">
        <v>351.3</v>
      </c>
      <c r="G142" s="38">
        <v>354.6</v>
      </c>
      <c r="H142" s="38">
        <v>357.9</v>
      </c>
      <c r="I142" s="39">
        <f t="shared" si="19"/>
        <v>1896.5517241379375</v>
      </c>
      <c r="J142" s="39">
        <f>+(G142-F142)*D142</f>
        <v>1896.5517241379375</v>
      </c>
      <c r="K142" s="39">
        <f>(H142-G142)*D142</f>
        <v>1896.551724137905</v>
      </c>
      <c r="L142" s="43">
        <f t="shared" si="17"/>
        <v>5689.6551724137798</v>
      </c>
      <c r="M142" s="25"/>
      <c r="N142" s="25"/>
    </row>
    <row r="143" spans="1:14" ht="14.25" customHeight="1">
      <c r="A143" s="40">
        <v>43059</v>
      </c>
      <c r="B143" s="41" t="s">
        <v>1908</v>
      </c>
      <c r="C143" s="35" t="s">
        <v>11</v>
      </c>
      <c r="D143" s="42">
        <f t="shared" si="12"/>
        <v>1709.4017094017095</v>
      </c>
      <c r="E143" s="38">
        <v>117</v>
      </c>
      <c r="F143" s="38">
        <v>118</v>
      </c>
      <c r="G143" s="38">
        <v>119</v>
      </c>
      <c r="H143" s="38">
        <v>120</v>
      </c>
      <c r="I143" s="39">
        <f t="shared" si="19"/>
        <v>1709.4017094017095</v>
      </c>
      <c r="J143" s="39">
        <f>+(G143-F143)*D143</f>
        <v>1709.4017094017095</v>
      </c>
      <c r="K143" s="39">
        <f>(H143-G143)*D143</f>
        <v>1709.4017094017095</v>
      </c>
      <c r="L143" s="43">
        <f t="shared" si="17"/>
        <v>5128.2051282051289</v>
      </c>
      <c r="M143" s="25"/>
      <c r="N143" s="25"/>
    </row>
    <row r="144" spans="1:14" ht="14.25" customHeight="1">
      <c r="A144" s="40">
        <v>43059</v>
      </c>
      <c r="B144" s="41" t="s">
        <v>163</v>
      </c>
      <c r="C144" s="35" t="s">
        <v>11</v>
      </c>
      <c r="D144" s="42">
        <f t="shared" si="12"/>
        <v>854.70085470085473</v>
      </c>
      <c r="E144" s="38">
        <v>234</v>
      </c>
      <c r="F144" s="38">
        <v>236.05</v>
      </c>
      <c r="G144" s="38">
        <v>0</v>
      </c>
      <c r="H144" s="38">
        <v>0</v>
      </c>
      <c r="I144" s="39">
        <f t="shared" si="19"/>
        <v>1752.136752136762</v>
      </c>
      <c r="J144" s="39">
        <v>0</v>
      </c>
      <c r="K144" s="39">
        <f>(H144-G144)*D144</f>
        <v>0</v>
      </c>
      <c r="L144" s="43">
        <f t="shared" si="17"/>
        <v>1752.136752136762</v>
      </c>
      <c r="M144" s="25"/>
      <c r="N144" s="25"/>
    </row>
    <row r="145" spans="1:14" ht="14.25" customHeight="1">
      <c r="A145" s="40">
        <v>43056</v>
      </c>
      <c r="B145" s="41" t="s">
        <v>1913</v>
      </c>
      <c r="C145" s="35" t="s">
        <v>11</v>
      </c>
      <c r="D145" s="42">
        <f t="shared" si="12"/>
        <v>3030.3030303030305</v>
      </c>
      <c r="E145" s="38">
        <v>66</v>
      </c>
      <c r="F145" s="38">
        <v>66.599999999999994</v>
      </c>
      <c r="G145" s="38">
        <v>67.2</v>
      </c>
      <c r="H145" s="38">
        <v>67.8</v>
      </c>
      <c r="I145" s="39">
        <f t="shared" si="19"/>
        <v>1818.181818181801</v>
      </c>
      <c r="J145" s="39">
        <f>+(G145-F145)*D145</f>
        <v>1818.1818181818442</v>
      </c>
      <c r="K145" s="39">
        <f>(H145-G145)*D145</f>
        <v>1818.181818181801</v>
      </c>
      <c r="L145" s="43">
        <f t="shared" si="17"/>
        <v>5454.5454545454459</v>
      </c>
      <c r="M145" s="25"/>
      <c r="N145" s="25"/>
    </row>
    <row r="146" spans="1:14" ht="14.25" customHeight="1">
      <c r="A146" s="40">
        <v>43056</v>
      </c>
      <c r="B146" s="41" t="s">
        <v>1911</v>
      </c>
      <c r="C146" s="35" t="s">
        <v>11</v>
      </c>
      <c r="D146" s="42">
        <f t="shared" si="12"/>
        <v>710.47957371225573</v>
      </c>
      <c r="E146" s="38">
        <v>281.5</v>
      </c>
      <c r="F146" s="38">
        <v>284.3</v>
      </c>
      <c r="G146" s="38">
        <v>287.10000000000002</v>
      </c>
      <c r="H146" s="38">
        <v>0</v>
      </c>
      <c r="I146" s="39">
        <f t="shared" si="19"/>
        <v>1989.342806394324</v>
      </c>
      <c r="J146" s="39">
        <f>+(G146-F146)*D146</f>
        <v>1989.342806394324</v>
      </c>
      <c r="K146" s="39">
        <v>0</v>
      </c>
      <c r="L146" s="43">
        <f t="shared" si="17"/>
        <v>3978.6856127886481</v>
      </c>
      <c r="M146" s="25"/>
      <c r="N146" s="25"/>
    </row>
    <row r="147" spans="1:14" ht="14.25" customHeight="1">
      <c r="A147" s="40">
        <v>43056</v>
      </c>
      <c r="B147" s="41" t="s">
        <v>1905</v>
      </c>
      <c r="C147" s="35" t="s">
        <v>11</v>
      </c>
      <c r="D147" s="42">
        <f t="shared" si="12"/>
        <v>654.66448445171852</v>
      </c>
      <c r="E147" s="38">
        <v>305.5</v>
      </c>
      <c r="F147" s="38">
        <v>308.5</v>
      </c>
      <c r="G147" s="38">
        <v>0</v>
      </c>
      <c r="H147" s="38">
        <v>0</v>
      </c>
      <c r="I147" s="39">
        <f t="shared" si="19"/>
        <v>1963.9934533551555</v>
      </c>
      <c r="J147" s="39">
        <v>0</v>
      </c>
      <c r="K147" s="39">
        <f>(H147-G147)*D147</f>
        <v>0</v>
      </c>
      <c r="L147" s="43">
        <f t="shared" si="17"/>
        <v>1963.9934533551555</v>
      </c>
      <c r="M147" s="25"/>
      <c r="N147" s="25"/>
    </row>
    <row r="148" spans="1:14" ht="14.25" customHeight="1">
      <c r="A148" s="40">
        <v>43056</v>
      </c>
      <c r="B148" s="41" t="s">
        <v>1914</v>
      </c>
      <c r="C148" s="35" t="s">
        <v>11</v>
      </c>
      <c r="D148" s="42">
        <f t="shared" si="12"/>
        <v>646.20355411954768</v>
      </c>
      <c r="E148" s="38">
        <v>309.5</v>
      </c>
      <c r="F148" s="38">
        <v>309.5</v>
      </c>
      <c r="G148" s="38">
        <v>0</v>
      </c>
      <c r="H148" s="38">
        <v>0</v>
      </c>
      <c r="I148" s="39">
        <f t="shared" si="19"/>
        <v>0</v>
      </c>
      <c r="J148" s="39">
        <v>0</v>
      </c>
      <c r="K148" s="39">
        <f>(H148-G148)*D148</f>
        <v>0</v>
      </c>
      <c r="L148" s="43">
        <f t="shared" si="17"/>
        <v>0</v>
      </c>
      <c r="M148" s="25"/>
      <c r="N148" s="25"/>
    </row>
    <row r="149" spans="1:14" ht="14.25" customHeight="1">
      <c r="A149" s="40">
        <v>43056</v>
      </c>
      <c r="B149" s="41" t="s">
        <v>1624</v>
      </c>
      <c r="C149" s="35" t="s">
        <v>11</v>
      </c>
      <c r="D149" s="42">
        <f t="shared" si="12"/>
        <v>1033.59173126615</v>
      </c>
      <c r="E149" s="38">
        <v>193.5</v>
      </c>
      <c r="F149" s="38">
        <v>187.8</v>
      </c>
      <c r="G149" s="38">
        <v>0</v>
      </c>
      <c r="H149" s="38">
        <v>0</v>
      </c>
      <c r="I149" s="39">
        <f>(F149-E149)*D149</f>
        <v>-5891.4728682170435</v>
      </c>
      <c r="J149" s="39">
        <v>0</v>
      </c>
      <c r="K149" s="39">
        <v>0</v>
      </c>
      <c r="L149" s="44">
        <f t="shared" si="17"/>
        <v>-5891.4728682170435</v>
      </c>
      <c r="M149" s="25"/>
      <c r="N149" s="25"/>
    </row>
    <row r="150" spans="1:14" ht="14.25" customHeight="1">
      <c r="A150" s="40">
        <v>43056</v>
      </c>
      <c r="B150" s="41" t="s">
        <v>1371</v>
      </c>
      <c r="C150" s="35" t="s">
        <v>11</v>
      </c>
      <c r="D150" s="42">
        <f t="shared" si="12"/>
        <v>1146.1318051575931</v>
      </c>
      <c r="E150" s="38">
        <v>174.5</v>
      </c>
      <c r="F150" s="38">
        <v>169.4</v>
      </c>
      <c r="G150" s="38">
        <v>0</v>
      </c>
      <c r="H150" s="38">
        <v>0</v>
      </c>
      <c r="I150" s="39">
        <f>(F150-E150)*D150</f>
        <v>-5845.2722063037181</v>
      </c>
      <c r="J150" s="39">
        <v>0</v>
      </c>
      <c r="K150" s="39">
        <v>0</v>
      </c>
      <c r="L150" s="44">
        <f t="shared" si="17"/>
        <v>-5845.2722063037181</v>
      </c>
      <c r="M150" s="25"/>
      <c r="N150" s="25"/>
    </row>
    <row r="151" spans="1:14" ht="14.25" customHeight="1">
      <c r="A151" s="40">
        <v>43055</v>
      </c>
      <c r="B151" s="41" t="s">
        <v>1915</v>
      </c>
      <c r="C151" s="35" t="s">
        <v>11</v>
      </c>
      <c r="D151" s="42">
        <f t="shared" si="12"/>
        <v>174.97812773403325</v>
      </c>
      <c r="E151" s="38">
        <v>1143</v>
      </c>
      <c r="F151" s="38">
        <v>1154</v>
      </c>
      <c r="G151" s="38">
        <v>1165</v>
      </c>
      <c r="H151" s="38">
        <v>1176</v>
      </c>
      <c r="I151" s="39">
        <f t="shared" ref="I151:I168" si="20">+(F151-E151)*D151</f>
        <v>1924.7594050743658</v>
      </c>
      <c r="J151" s="39">
        <f>+(G151-F151)*D151</f>
        <v>1924.7594050743658</v>
      </c>
      <c r="K151" s="39">
        <f>(H151-G151)*D151</f>
        <v>1924.7594050743658</v>
      </c>
      <c r="L151" s="43">
        <f t="shared" si="17"/>
        <v>5774.2782152230975</v>
      </c>
      <c r="M151" s="25"/>
      <c r="N151" s="25"/>
    </row>
    <row r="152" spans="1:14" ht="14.25" customHeight="1">
      <c r="A152" s="40">
        <v>43055</v>
      </c>
      <c r="B152" s="41" t="s">
        <v>1624</v>
      </c>
      <c r="C152" s="35" t="s">
        <v>11</v>
      </c>
      <c r="D152" s="42">
        <f t="shared" si="12"/>
        <v>1064.9627263045793</v>
      </c>
      <c r="E152" s="38">
        <v>187.8</v>
      </c>
      <c r="F152" s="38">
        <v>189.6</v>
      </c>
      <c r="G152" s="38">
        <v>191.4</v>
      </c>
      <c r="H152" s="38">
        <v>193.2</v>
      </c>
      <c r="I152" s="39">
        <f t="shared" si="20"/>
        <v>1916.9329073482245</v>
      </c>
      <c r="J152" s="39">
        <f>+(G152-F152)*D152</f>
        <v>1916.9329073482547</v>
      </c>
      <c r="K152" s="39">
        <f>(H152-G152)*D152</f>
        <v>1916.9329073482245</v>
      </c>
      <c r="L152" s="43">
        <f t="shared" si="17"/>
        <v>5750.798722044703</v>
      </c>
      <c r="M152" s="25"/>
      <c r="N152" s="25"/>
    </row>
    <row r="153" spans="1:14" ht="14.25" customHeight="1">
      <c r="A153" s="40">
        <v>43055</v>
      </c>
      <c r="B153" s="41" t="s">
        <v>1355</v>
      </c>
      <c r="C153" s="35" t="s">
        <v>11</v>
      </c>
      <c r="D153" s="42">
        <f t="shared" si="12"/>
        <v>1819.8362147406733</v>
      </c>
      <c r="E153" s="38">
        <v>109.9</v>
      </c>
      <c r="F153" s="38">
        <v>110.9</v>
      </c>
      <c r="G153" s="38">
        <v>111.9</v>
      </c>
      <c r="H153" s="38">
        <v>0</v>
      </c>
      <c r="I153" s="39">
        <f t="shared" si="20"/>
        <v>1819.8362147406733</v>
      </c>
      <c r="J153" s="39">
        <f>+(G153-F153)*D153</f>
        <v>1819.8362147406733</v>
      </c>
      <c r="K153" s="39">
        <v>0</v>
      </c>
      <c r="L153" s="43">
        <f t="shared" si="17"/>
        <v>3639.6724294813466</v>
      </c>
      <c r="M153" s="25"/>
      <c r="N153" s="25"/>
    </row>
    <row r="154" spans="1:14" ht="14.25" customHeight="1">
      <c r="A154" s="40">
        <v>43055</v>
      </c>
      <c r="B154" s="41" t="s">
        <v>1531</v>
      </c>
      <c r="C154" s="35" t="s">
        <v>11</v>
      </c>
      <c r="D154" s="42">
        <f t="shared" si="12"/>
        <v>710.47957371225573</v>
      </c>
      <c r="E154" s="38">
        <v>281.5</v>
      </c>
      <c r="F154" s="38">
        <v>284.3</v>
      </c>
      <c r="G154" s="38">
        <v>0</v>
      </c>
      <c r="H154" s="38">
        <v>0</v>
      </c>
      <c r="I154" s="39">
        <f t="shared" si="20"/>
        <v>1989.342806394324</v>
      </c>
      <c r="J154" s="39">
        <v>0</v>
      </c>
      <c r="K154" s="39">
        <f>(H154-G154)*D154</f>
        <v>0</v>
      </c>
      <c r="L154" s="43">
        <f t="shared" si="17"/>
        <v>1989.342806394324</v>
      </c>
      <c r="M154" s="25"/>
      <c r="N154" s="25"/>
    </row>
    <row r="155" spans="1:14" ht="14.25" customHeight="1">
      <c r="A155" s="40">
        <v>43055</v>
      </c>
      <c r="B155" s="41" t="s">
        <v>1512</v>
      </c>
      <c r="C155" s="35" t="s">
        <v>11</v>
      </c>
      <c r="D155" s="42">
        <f t="shared" si="12"/>
        <v>1523.2292460015231</v>
      </c>
      <c r="E155" s="38">
        <v>131.30000000000001</v>
      </c>
      <c r="F155" s="38">
        <v>131.30000000000001</v>
      </c>
      <c r="G155" s="38">
        <v>0</v>
      </c>
      <c r="H155" s="38">
        <v>0</v>
      </c>
      <c r="I155" s="39">
        <f t="shared" si="20"/>
        <v>0</v>
      </c>
      <c r="J155" s="39">
        <v>0</v>
      </c>
      <c r="K155" s="39">
        <f>(H155-G155)*D155</f>
        <v>0</v>
      </c>
      <c r="L155" s="43">
        <f t="shared" si="17"/>
        <v>0</v>
      </c>
      <c r="M155" s="25"/>
      <c r="N155" s="25"/>
    </row>
    <row r="156" spans="1:14" ht="14.25" customHeight="1">
      <c r="A156" s="40">
        <v>43054</v>
      </c>
      <c r="B156" s="41" t="s">
        <v>1912</v>
      </c>
      <c r="C156" s="35" t="s">
        <v>11</v>
      </c>
      <c r="D156" s="42">
        <f t="shared" si="12"/>
        <v>615.38461538461536</v>
      </c>
      <c r="E156" s="38">
        <v>325</v>
      </c>
      <c r="F156" s="38">
        <v>328.2</v>
      </c>
      <c r="G156" s="38">
        <v>331.4</v>
      </c>
      <c r="H156" s="38">
        <v>334.6</v>
      </c>
      <c r="I156" s="39">
        <f t="shared" si="20"/>
        <v>1969.2307692307622</v>
      </c>
      <c r="J156" s="39">
        <f>+(G156-F156)*D156</f>
        <v>1969.2307692307622</v>
      </c>
      <c r="K156" s="39">
        <f>(H156-G156)*D156</f>
        <v>1969.230769230797</v>
      </c>
      <c r="L156" s="43">
        <f t="shared" si="17"/>
        <v>5907.6923076923213</v>
      </c>
      <c r="M156" s="25"/>
      <c r="N156" s="25"/>
    </row>
    <row r="157" spans="1:14" ht="14.25" customHeight="1">
      <c r="A157" s="40">
        <v>43054</v>
      </c>
      <c r="B157" s="41" t="s">
        <v>1435</v>
      </c>
      <c r="C157" s="35" t="s">
        <v>11</v>
      </c>
      <c r="D157" s="42">
        <f t="shared" si="12"/>
        <v>2120.8907741251328</v>
      </c>
      <c r="E157" s="38">
        <v>94.3</v>
      </c>
      <c r="F157" s="38">
        <v>95.2</v>
      </c>
      <c r="G157" s="38">
        <v>96.1</v>
      </c>
      <c r="H157" s="38">
        <v>97</v>
      </c>
      <c r="I157" s="39">
        <f t="shared" si="20"/>
        <v>1908.8016967126316</v>
      </c>
      <c r="J157" s="39">
        <f>+(G157-F157)*D157</f>
        <v>1908.8016967126014</v>
      </c>
      <c r="K157" s="39">
        <f>(H157-G157)*D157</f>
        <v>1908.8016967126316</v>
      </c>
      <c r="L157" s="43">
        <f t="shared" si="17"/>
        <v>5726.4050901378641</v>
      </c>
      <c r="M157" s="25"/>
      <c r="N157" s="25"/>
    </row>
    <row r="158" spans="1:14" ht="14.25" customHeight="1">
      <c r="A158" s="40">
        <v>43054</v>
      </c>
      <c r="B158" s="41" t="s">
        <v>1531</v>
      </c>
      <c r="C158" s="35" t="s">
        <v>11</v>
      </c>
      <c r="D158" s="42">
        <f t="shared" si="12"/>
        <v>666.66666666666663</v>
      </c>
      <c r="E158" s="38">
        <v>300</v>
      </c>
      <c r="F158" s="38">
        <v>303</v>
      </c>
      <c r="G158" s="38">
        <v>306</v>
      </c>
      <c r="H158" s="38">
        <v>0</v>
      </c>
      <c r="I158" s="39">
        <f t="shared" si="20"/>
        <v>2000</v>
      </c>
      <c r="J158" s="39">
        <f>+(G158-F158)*D158</f>
        <v>2000</v>
      </c>
      <c r="K158" s="39">
        <v>0</v>
      </c>
      <c r="L158" s="43">
        <f t="shared" si="17"/>
        <v>4000</v>
      </c>
      <c r="M158" s="25"/>
      <c r="N158" s="25"/>
    </row>
    <row r="159" spans="1:14" ht="14.25" customHeight="1">
      <c r="A159" s="40">
        <v>43054</v>
      </c>
      <c r="B159" s="41" t="s">
        <v>1916</v>
      </c>
      <c r="C159" s="35" t="s">
        <v>11</v>
      </c>
      <c r="D159" s="42">
        <f t="shared" si="12"/>
        <v>1492.5373134328358</v>
      </c>
      <c r="E159" s="38">
        <v>134</v>
      </c>
      <c r="F159" s="38">
        <v>134</v>
      </c>
      <c r="G159" s="38">
        <v>0</v>
      </c>
      <c r="H159" s="38">
        <v>0</v>
      </c>
      <c r="I159" s="39">
        <f t="shared" si="20"/>
        <v>0</v>
      </c>
      <c r="J159" s="39">
        <v>0</v>
      </c>
      <c r="K159" s="39">
        <f>(H159-G159)*D159</f>
        <v>0</v>
      </c>
      <c r="L159" s="43">
        <f t="shared" si="17"/>
        <v>0</v>
      </c>
      <c r="M159" s="25"/>
      <c r="N159" s="25"/>
    </row>
    <row r="160" spans="1:14" ht="14.25" customHeight="1">
      <c r="A160" s="40">
        <v>43053</v>
      </c>
      <c r="B160" s="41" t="s">
        <v>1908</v>
      </c>
      <c r="C160" s="35" t="s">
        <v>11</v>
      </c>
      <c r="D160" s="42">
        <f t="shared" si="12"/>
        <v>2010.0502512562814</v>
      </c>
      <c r="E160" s="38">
        <v>99.5</v>
      </c>
      <c r="F160" s="38">
        <v>100.4</v>
      </c>
      <c r="G160" s="38">
        <v>101.3</v>
      </c>
      <c r="H160" s="38">
        <v>102.2</v>
      </c>
      <c r="I160" s="39">
        <f t="shared" si="20"/>
        <v>1809.0452261306648</v>
      </c>
      <c r="J160" s="39">
        <f>+(G160-F160)*D160</f>
        <v>1809.0452261306361</v>
      </c>
      <c r="K160" s="39">
        <f t="shared" ref="K160:K165" si="21">(H160-G160)*D160</f>
        <v>1809.0452261306648</v>
      </c>
      <c r="L160" s="43">
        <f t="shared" si="17"/>
        <v>5427.1356783919655</v>
      </c>
      <c r="M160" s="25"/>
      <c r="N160" s="25"/>
    </row>
    <row r="161" spans="1:14" ht="14.25" customHeight="1">
      <c r="A161" s="40">
        <v>43053</v>
      </c>
      <c r="B161" s="41" t="s">
        <v>1479</v>
      </c>
      <c r="C161" s="35" t="s">
        <v>11</v>
      </c>
      <c r="D161" s="42">
        <f t="shared" si="12"/>
        <v>622.08398133748051</v>
      </c>
      <c r="E161" s="38">
        <v>321.5</v>
      </c>
      <c r="F161" s="38">
        <v>324.7</v>
      </c>
      <c r="G161" s="38">
        <v>0</v>
      </c>
      <c r="H161" s="38">
        <v>0</v>
      </c>
      <c r="I161" s="39">
        <f t="shared" si="20"/>
        <v>1990.6687402799305</v>
      </c>
      <c r="J161" s="39">
        <v>0</v>
      </c>
      <c r="K161" s="39">
        <f t="shared" si="21"/>
        <v>0</v>
      </c>
      <c r="L161" s="43">
        <f t="shared" si="17"/>
        <v>1990.6687402799305</v>
      </c>
      <c r="M161" s="25"/>
      <c r="N161" s="25"/>
    </row>
    <row r="162" spans="1:14" ht="14.25" customHeight="1">
      <c r="A162" s="40">
        <v>43053</v>
      </c>
      <c r="B162" s="41" t="s">
        <v>170</v>
      </c>
      <c r="C162" s="35" t="s">
        <v>11</v>
      </c>
      <c r="D162" s="42">
        <f t="shared" si="12"/>
        <v>466.20046620046622</v>
      </c>
      <c r="E162" s="38">
        <v>429</v>
      </c>
      <c r="F162" s="38">
        <v>433.2</v>
      </c>
      <c r="G162" s="38">
        <v>0</v>
      </c>
      <c r="H162" s="38">
        <v>0</v>
      </c>
      <c r="I162" s="39">
        <f t="shared" si="20"/>
        <v>1958.0419580419527</v>
      </c>
      <c r="J162" s="39">
        <v>0</v>
      </c>
      <c r="K162" s="39">
        <f t="shared" si="21"/>
        <v>0</v>
      </c>
      <c r="L162" s="43">
        <f t="shared" si="17"/>
        <v>1958.0419580419527</v>
      </c>
      <c r="M162" s="25"/>
      <c r="N162" s="25"/>
    </row>
    <row r="163" spans="1:14" ht="14.25" customHeight="1">
      <c r="A163" s="40">
        <v>43052</v>
      </c>
      <c r="B163" s="41" t="s">
        <v>1917</v>
      </c>
      <c r="C163" s="35" t="s">
        <v>11</v>
      </c>
      <c r="D163" s="42">
        <f t="shared" si="12"/>
        <v>1052.6315789473683</v>
      </c>
      <c r="E163" s="38">
        <v>190</v>
      </c>
      <c r="F163" s="38">
        <v>191.9</v>
      </c>
      <c r="G163" s="38">
        <v>193.8</v>
      </c>
      <c r="H163" s="38">
        <v>195.7</v>
      </c>
      <c r="I163" s="39">
        <f t="shared" si="20"/>
        <v>2000.0000000000059</v>
      </c>
      <c r="J163" s="39">
        <f>+(G163-F163)*D163</f>
        <v>2000.0000000000059</v>
      </c>
      <c r="K163" s="39">
        <f t="shared" si="21"/>
        <v>1999.9999999999759</v>
      </c>
      <c r="L163" s="43">
        <f t="shared" si="17"/>
        <v>5999.9999999999873</v>
      </c>
      <c r="M163" s="25"/>
      <c r="N163" s="25"/>
    </row>
    <row r="164" spans="1:14" ht="14.25" customHeight="1">
      <c r="A164" s="40">
        <v>43052</v>
      </c>
      <c r="B164" s="41" t="s">
        <v>1917</v>
      </c>
      <c r="C164" s="35" t="s">
        <v>11</v>
      </c>
      <c r="D164" s="42">
        <f t="shared" si="12"/>
        <v>1015.2284263959391</v>
      </c>
      <c r="E164" s="38">
        <v>197</v>
      </c>
      <c r="F164" s="38">
        <v>198.9</v>
      </c>
      <c r="G164" s="38">
        <v>200.8</v>
      </c>
      <c r="H164" s="38">
        <v>202.7</v>
      </c>
      <c r="I164" s="39">
        <f t="shared" si="20"/>
        <v>1928.9340101522901</v>
      </c>
      <c r="J164" s="39">
        <f>+(G164-F164)*D164</f>
        <v>1928.9340101522901</v>
      </c>
      <c r="K164" s="39">
        <f t="shared" si="21"/>
        <v>1928.9340101522612</v>
      </c>
      <c r="L164" s="43">
        <f t="shared" si="17"/>
        <v>5786.8020304568417</v>
      </c>
      <c r="M164" s="25"/>
      <c r="N164" s="25"/>
    </row>
    <row r="165" spans="1:14" ht="14.25" customHeight="1">
      <c r="A165" s="40">
        <v>43052</v>
      </c>
      <c r="B165" s="41" t="s">
        <v>1512</v>
      </c>
      <c r="C165" s="35" t="s">
        <v>11</v>
      </c>
      <c r="D165" s="42">
        <f t="shared" si="12"/>
        <v>1554.001554001554</v>
      </c>
      <c r="E165" s="38">
        <v>128.69999999999999</v>
      </c>
      <c r="F165" s="38">
        <v>129.9</v>
      </c>
      <c r="G165" s="38">
        <v>131.1</v>
      </c>
      <c r="H165" s="38">
        <v>132.30000000000001</v>
      </c>
      <c r="I165" s="39">
        <f t="shared" si="20"/>
        <v>1864.8018648018913</v>
      </c>
      <c r="J165" s="39">
        <f>+(G165-F165)*D165</f>
        <v>1864.8018648018472</v>
      </c>
      <c r="K165" s="39">
        <f t="shared" si="21"/>
        <v>1864.8018648018913</v>
      </c>
      <c r="L165" s="43">
        <f t="shared" si="17"/>
        <v>5594.4055944056299</v>
      </c>
      <c r="M165" s="25"/>
      <c r="N165" s="25"/>
    </row>
    <row r="166" spans="1:14" ht="14.25" customHeight="1">
      <c r="A166" s="40">
        <v>43052</v>
      </c>
      <c r="B166" s="41" t="s">
        <v>1918</v>
      </c>
      <c r="C166" s="35" t="s">
        <v>11</v>
      </c>
      <c r="D166" s="42">
        <f t="shared" si="12"/>
        <v>479.04191616766468</v>
      </c>
      <c r="E166" s="38">
        <v>417.5</v>
      </c>
      <c r="F166" s="38">
        <v>421.5</v>
      </c>
      <c r="G166" s="38">
        <v>425.5</v>
      </c>
      <c r="H166" s="38">
        <v>0</v>
      </c>
      <c r="I166" s="39">
        <f t="shared" si="20"/>
        <v>1916.1676646706587</v>
      </c>
      <c r="J166" s="39">
        <f>+(G166-F166)*D166</f>
        <v>1916.1676646706587</v>
      </c>
      <c r="K166" s="39">
        <v>0</v>
      </c>
      <c r="L166" s="43">
        <f t="shared" si="17"/>
        <v>3832.3353293413174</v>
      </c>
      <c r="M166" s="25"/>
      <c r="N166" s="25"/>
    </row>
    <row r="167" spans="1:14" ht="14.25" customHeight="1">
      <c r="A167" s="40">
        <v>43052</v>
      </c>
      <c r="B167" s="41" t="s">
        <v>1919</v>
      </c>
      <c r="C167" s="35" t="s">
        <v>11</v>
      </c>
      <c r="D167" s="42">
        <f t="shared" si="12"/>
        <v>888.88888888888891</v>
      </c>
      <c r="E167" s="38">
        <v>225</v>
      </c>
      <c r="F167" s="38">
        <v>227.2</v>
      </c>
      <c r="G167" s="38">
        <v>229.4</v>
      </c>
      <c r="H167" s="38">
        <v>0</v>
      </c>
      <c r="I167" s="39">
        <f t="shared" si="20"/>
        <v>1955.5555555555454</v>
      </c>
      <c r="J167" s="39">
        <f>+(G167-F167)*D167</f>
        <v>1955.5555555555707</v>
      </c>
      <c r="K167" s="39">
        <v>0</v>
      </c>
      <c r="L167" s="43">
        <f t="shared" si="17"/>
        <v>3911.1111111111159</v>
      </c>
      <c r="M167" s="25"/>
      <c r="N167" s="25"/>
    </row>
    <row r="168" spans="1:14" ht="14.25" customHeight="1">
      <c r="A168" s="40">
        <v>43052</v>
      </c>
      <c r="B168" s="41" t="s">
        <v>1678</v>
      </c>
      <c r="C168" s="35" t="s">
        <v>11</v>
      </c>
      <c r="D168" s="42">
        <f>(200000/E168)</f>
        <v>609.7560975609756</v>
      </c>
      <c r="E168" s="38">
        <v>328</v>
      </c>
      <c r="F168" s="38">
        <v>331.2</v>
      </c>
      <c r="G168" s="38">
        <v>0</v>
      </c>
      <c r="H168" s="38">
        <v>0</v>
      </c>
      <c r="I168" s="39">
        <f t="shared" si="20"/>
        <v>1951.2195121951149</v>
      </c>
      <c r="J168" s="39">
        <v>0</v>
      </c>
      <c r="K168" s="39">
        <v>0</v>
      </c>
      <c r="L168" s="43">
        <f>SUM(I168:K168)</f>
        <v>1951.2195121951149</v>
      </c>
      <c r="M168" s="25"/>
      <c r="N168" s="25"/>
    </row>
    <row r="169" spans="1:14" ht="14.25" customHeight="1">
      <c r="A169" s="40">
        <v>43052</v>
      </c>
      <c r="B169" s="41" t="s">
        <v>1435</v>
      </c>
      <c r="C169" s="35" t="s">
        <v>11</v>
      </c>
      <c r="D169" s="42">
        <f t="shared" si="12"/>
        <v>2185.7923497267761</v>
      </c>
      <c r="E169" s="38">
        <v>91.5</v>
      </c>
      <c r="F169" s="38">
        <v>88.8</v>
      </c>
      <c r="G169" s="38">
        <v>0</v>
      </c>
      <c r="H169" s="38">
        <v>0</v>
      </c>
      <c r="I169" s="39">
        <f>(F169-E169)*D169</f>
        <v>-5901.6393442623021</v>
      </c>
      <c r="J169" s="39">
        <v>0</v>
      </c>
      <c r="K169" s="39">
        <v>0</v>
      </c>
      <c r="L169" s="44">
        <f t="shared" si="17"/>
        <v>-5901.6393442623021</v>
      </c>
      <c r="M169" s="25"/>
      <c r="N169" s="25"/>
    </row>
    <row r="170" spans="1:14" ht="14.25" customHeight="1">
      <c r="A170" s="40">
        <v>43049</v>
      </c>
      <c r="B170" s="41" t="s">
        <v>1920</v>
      </c>
      <c r="C170" s="35" t="s">
        <v>11</v>
      </c>
      <c r="D170" s="42">
        <f t="shared" si="12"/>
        <v>3081.6640986132511</v>
      </c>
      <c r="E170" s="38">
        <v>64.900000000000006</v>
      </c>
      <c r="F170" s="38">
        <v>65.5</v>
      </c>
      <c r="G170" s="38">
        <v>66.099999999999994</v>
      </c>
      <c r="H170" s="38">
        <v>66.7</v>
      </c>
      <c r="I170" s="39">
        <f>+(F170-E170)*D170</f>
        <v>1848.9984591679331</v>
      </c>
      <c r="J170" s="39">
        <f>+(G170-F170)*D170</f>
        <v>1848.9984591679331</v>
      </c>
      <c r="K170" s="39">
        <f>(H170-G170)*D170</f>
        <v>1848.998459167977</v>
      </c>
      <c r="L170" s="43">
        <f t="shared" si="17"/>
        <v>5546.995377503843</v>
      </c>
      <c r="M170" s="25"/>
      <c r="N170" s="25"/>
    </row>
    <row r="171" spans="1:14" ht="14.25" customHeight="1">
      <c r="A171" s="40">
        <v>43049</v>
      </c>
      <c r="B171" s="41" t="s">
        <v>1122</v>
      </c>
      <c r="C171" s="35" t="s">
        <v>11</v>
      </c>
      <c r="D171" s="42">
        <f t="shared" si="12"/>
        <v>3514.9384885764498</v>
      </c>
      <c r="E171" s="38">
        <v>56.9</v>
      </c>
      <c r="F171" s="38">
        <v>57.4</v>
      </c>
      <c r="G171" s="38">
        <v>57.9</v>
      </c>
      <c r="H171" s="38">
        <v>58.4</v>
      </c>
      <c r="I171" s="39">
        <f>+(F171-E171)*D171</f>
        <v>1757.4692442882249</v>
      </c>
      <c r="J171" s="39">
        <f>+(G171-F171)*D171</f>
        <v>1757.4692442882249</v>
      </c>
      <c r="K171" s="39">
        <f>(H171-G171)*D171</f>
        <v>1757.4692442882249</v>
      </c>
      <c r="L171" s="43">
        <f t="shared" si="17"/>
        <v>5272.4077328646745</v>
      </c>
      <c r="M171" s="25"/>
      <c r="N171" s="25"/>
    </row>
    <row r="172" spans="1:14" ht="14.25" customHeight="1">
      <c r="A172" s="40">
        <v>43049</v>
      </c>
      <c r="B172" s="41" t="s">
        <v>1460</v>
      </c>
      <c r="C172" s="35" t="s">
        <v>11</v>
      </c>
      <c r="D172" s="42">
        <f t="shared" si="12"/>
        <v>88.613203367301722</v>
      </c>
      <c r="E172" s="38">
        <v>2257</v>
      </c>
      <c r="F172" s="38">
        <v>2279</v>
      </c>
      <c r="G172" s="38">
        <v>2301</v>
      </c>
      <c r="H172" s="38">
        <v>0</v>
      </c>
      <c r="I172" s="39">
        <f>+(F172-E172)*D172</f>
        <v>1949.4904740806378</v>
      </c>
      <c r="J172" s="39">
        <f>+(G172-F172)*D172</f>
        <v>1949.4904740806378</v>
      </c>
      <c r="K172" s="39">
        <v>0</v>
      </c>
      <c r="L172" s="43">
        <f t="shared" si="17"/>
        <v>3898.9809481612756</v>
      </c>
      <c r="M172" s="25"/>
      <c r="N172" s="25"/>
    </row>
    <row r="173" spans="1:14" ht="14.25" customHeight="1">
      <c r="A173" s="40">
        <v>43049</v>
      </c>
      <c r="B173" s="41" t="s">
        <v>1560</v>
      </c>
      <c r="C173" s="35" t="s">
        <v>11</v>
      </c>
      <c r="D173" s="42">
        <f t="shared" si="12"/>
        <v>852.87846481876329</v>
      </c>
      <c r="E173" s="38">
        <v>234.5</v>
      </c>
      <c r="F173" s="38">
        <v>229.9</v>
      </c>
      <c r="G173" s="38">
        <v>0</v>
      </c>
      <c r="H173" s="38">
        <v>0</v>
      </c>
      <c r="I173" s="39">
        <f>(F173-E173)*D173</f>
        <v>-3923.2409381663065</v>
      </c>
      <c r="J173" s="39">
        <v>0</v>
      </c>
      <c r="K173" s="39">
        <v>0</v>
      </c>
      <c r="L173" s="44">
        <f t="shared" si="17"/>
        <v>-3923.2409381663065</v>
      </c>
      <c r="M173" s="25"/>
      <c r="N173" s="25"/>
    </row>
    <row r="174" spans="1:14" ht="14.25" customHeight="1">
      <c r="A174" s="40">
        <v>43048</v>
      </c>
      <c r="B174" s="41" t="s">
        <v>1560</v>
      </c>
      <c r="C174" s="35" t="s">
        <v>11</v>
      </c>
      <c r="D174" s="42">
        <f t="shared" si="12"/>
        <v>985.22167487684726</v>
      </c>
      <c r="E174" s="38">
        <v>203</v>
      </c>
      <c r="F174" s="38">
        <v>205</v>
      </c>
      <c r="G174" s="38">
        <v>207</v>
      </c>
      <c r="H174" s="38">
        <v>209</v>
      </c>
      <c r="I174" s="39">
        <f>+(F174-E174)*D174</f>
        <v>1970.4433497536945</v>
      </c>
      <c r="J174" s="39">
        <f>+(G174-F174)*D174</f>
        <v>1970.4433497536945</v>
      </c>
      <c r="K174" s="39">
        <f>(H174-G174)*D174</f>
        <v>1970.4433497536945</v>
      </c>
      <c r="L174" s="43">
        <f t="shared" si="17"/>
        <v>5911.3300492610833</v>
      </c>
      <c r="M174" s="25"/>
      <c r="N174" s="25"/>
    </row>
    <row r="175" spans="1:14" ht="14.25" customHeight="1">
      <c r="A175" s="40">
        <v>43048</v>
      </c>
      <c r="B175" s="41" t="s">
        <v>1921</v>
      </c>
      <c r="C175" s="35" t="s">
        <v>11</v>
      </c>
      <c r="D175" s="42">
        <f t="shared" si="12"/>
        <v>216.68472372697724</v>
      </c>
      <c r="E175" s="38">
        <v>923</v>
      </c>
      <c r="F175" s="38">
        <v>932</v>
      </c>
      <c r="G175" s="38">
        <v>941</v>
      </c>
      <c r="H175" s="38">
        <v>950</v>
      </c>
      <c r="I175" s="39">
        <f>+(F175-E175)*D175</f>
        <v>1950.1625135427951</v>
      </c>
      <c r="J175" s="39">
        <f>+(G175-F175)*D175</f>
        <v>1950.1625135427951</v>
      </c>
      <c r="K175" s="39">
        <f>(H175-G175)*D175</f>
        <v>1950.1625135427951</v>
      </c>
      <c r="L175" s="43">
        <f t="shared" si="17"/>
        <v>5850.4875406283854</v>
      </c>
      <c r="M175" s="25"/>
      <c r="N175" s="25"/>
    </row>
    <row r="176" spans="1:14" ht="14.25" customHeight="1">
      <c r="A176" s="40">
        <v>43048</v>
      </c>
      <c r="B176" s="41" t="s">
        <v>1345</v>
      </c>
      <c r="C176" s="35" t="s">
        <v>11</v>
      </c>
      <c r="D176" s="42">
        <f t="shared" si="12"/>
        <v>2457.002457002457</v>
      </c>
      <c r="E176" s="38">
        <v>81.400000000000006</v>
      </c>
      <c r="F176" s="38">
        <v>82.2</v>
      </c>
      <c r="G176" s="38">
        <v>0</v>
      </c>
      <c r="H176" s="38">
        <v>0</v>
      </c>
      <c r="I176" s="39">
        <f>+(F176-E176)*D176</f>
        <v>1965.6019656019587</v>
      </c>
      <c r="J176" s="39">
        <v>0</v>
      </c>
      <c r="K176" s="39">
        <v>0</v>
      </c>
      <c r="L176" s="43">
        <f t="shared" si="17"/>
        <v>1965.6019656019587</v>
      </c>
      <c r="M176" s="25"/>
      <c r="N176" s="25"/>
    </row>
    <row r="177" spans="1:14" ht="14.25" customHeight="1">
      <c r="A177" s="40">
        <v>43048</v>
      </c>
      <c r="B177" s="41" t="s">
        <v>1597</v>
      </c>
      <c r="C177" s="35" t="s">
        <v>11</v>
      </c>
      <c r="D177" s="42">
        <f t="shared" ref="D177:D240" si="22">(200000/E177)</f>
        <v>1612.9032258064517</v>
      </c>
      <c r="E177" s="38">
        <v>124</v>
      </c>
      <c r="F177" s="38">
        <v>120.4</v>
      </c>
      <c r="G177" s="38">
        <v>0</v>
      </c>
      <c r="H177" s="38">
        <v>0</v>
      </c>
      <c r="I177" s="39">
        <f>(F177-E177)*D177</f>
        <v>-5806.4516129032172</v>
      </c>
      <c r="J177" s="39">
        <v>0</v>
      </c>
      <c r="K177" s="39">
        <v>0</v>
      </c>
      <c r="L177" s="44">
        <f t="shared" si="17"/>
        <v>-5806.4516129032172</v>
      </c>
      <c r="M177" s="25"/>
      <c r="N177" s="25"/>
    </row>
    <row r="178" spans="1:14" ht="14.25" customHeight="1">
      <c r="A178" s="40">
        <v>43047</v>
      </c>
      <c r="B178" s="41" t="s">
        <v>1922</v>
      </c>
      <c r="C178" s="35" t="s">
        <v>11</v>
      </c>
      <c r="D178" s="42">
        <f t="shared" si="22"/>
        <v>680.27210884353747</v>
      </c>
      <c r="E178" s="38">
        <v>294</v>
      </c>
      <c r="F178" s="38">
        <v>296.8</v>
      </c>
      <c r="G178" s="38">
        <v>299.60000000000002</v>
      </c>
      <c r="H178" s="38">
        <v>0</v>
      </c>
      <c r="I178" s="39">
        <f>+(F178-E178)*D178</f>
        <v>1904.7619047619125</v>
      </c>
      <c r="J178" s="39">
        <f>+(G178-F178)*D178</f>
        <v>1904.7619047619125</v>
      </c>
      <c r="K178" s="39">
        <v>0</v>
      </c>
      <c r="L178" s="43">
        <f t="shared" si="17"/>
        <v>3809.5238095238251</v>
      </c>
      <c r="M178" s="25"/>
      <c r="N178" s="25"/>
    </row>
    <row r="179" spans="1:14" ht="14.25" customHeight="1">
      <c r="A179" s="40">
        <v>43047</v>
      </c>
      <c r="B179" s="41" t="s">
        <v>1923</v>
      </c>
      <c r="C179" s="35" t="s">
        <v>11</v>
      </c>
      <c r="D179" s="42">
        <f t="shared" si="22"/>
        <v>724.63768115942025</v>
      </c>
      <c r="E179" s="38">
        <v>276</v>
      </c>
      <c r="F179" s="38">
        <v>278.5</v>
      </c>
      <c r="G179" s="38">
        <v>281</v>
      </c>
      <c r="H179" s="38">
        <v>0</v>
      </c>
      <c r="I179" s="39">
        <f>+(F179-E179)*D179</f>
        <v>1811.5942028985505</v>
      </c>
      <c r="J179" s="39">
        <f>+(G179-F179)*D179</f>
        <v>1811.5942028985505</v>
      </c>
      <c r="K179" s="39">
        <v>0</v>
      </c>
      <c r="L179" s="43">
        <f t="shared" si="17"/>
        <v>3623.188405797101</v>
      </c>
      <c r="M179" s="25"/>
      <c r="N179" s="25"/>
    </row>
    <row r="180" spans="1:14" ht="14.25" customHeight="1">
      <c r="A180" s="40">
        <v>43047</v>
      </c>
      <c r="B180" s="41" t="s">
        <v>158</v>
      </c>
      <c r="C180" s="35" t="s">
        <v>11</v>
      </c>
      <c r="D180" s="42">
        <f t="shared" si="22"/>
        <v>1327.1400132714002</v>
      </c>
      <c r="E180" s="38">
        <v>150.69999999999999</v>
      </c>
      <c r="F180" s="38">
        <v>152.19999999999999</v>
      </c>
      <c r="G180" s="38">
        <v>0</v>
      </c>
      <c r="H180" s="38">
        <v>0</v>
      </c>
      <c r="I180" s="39">
        <f>+(F180-E180)*D180</f>
        <v>1990.7100199071003</v>
      </c>
      <c r="J180" s="39">
        <v>0</v>
      </c>
      <c r="K180" s="39">
        <v>0</v>
      </c>
      <c r="L180" s="43">
        <f t="shared" si="17"/>
        <v>1990.7100199071003</v>
      </c>
      <c r="M180" s="25"/>
      <c r="N180" s="25"/>
    </row>
    <row r="181" spans="1:14" ht="14.25" customHeight="1">
      <c r="A181" s="40">
        <v>43047</v>
      </c>
      <c r="B181" s="41" t="s">
        <v>1499</v>
      </c>
      <c r="C181" s="35" t="s">
        <v>11</v>
      </c>
      <c r="D181" s="42">
        <f t="shared" si="22"/>
        <v>1941.7475728155339</v>
      </c>
      <c r="E181" s="38">
        <v>103</v>
      </c>
      <c r="F181" s="38">
        <v>100</v>
      </c>
      <c r="G181" s="38">
        <v>0</v>
      </c>
      <c r="H181" s="38">
        <v>0</v>
      </c>
      <c r="I181" s="39">
        <f>(F181-E181)*D181</f>
        <v>-5825.2427184466014</v>
      </c>
      <c r="J181" s="39">
        <v>0</v>
      </c>
      <c r="K181" s="39">
        <v>0</v>
      </c>
      <c r="L181" s="44">
        <f t="shared" si="17"/>
        <v>-5825.2427184466014</v>
      </c>
      <c r="M181" s="25"/>
      <c r="N181" s="25"/>
    </row>
    <row r="182" spans="1:14" ht="14.25" customHeight="1">
      <c r="A182" s="40">
        <v>43046</v>
      </c>
      <c r="B182" s="41" t="s">
        <v>1916</v>
      </c>
      <c r="C182" s="35" t="s">
        <v>11</v>
      </c>
      <c r="D182" s="42">
        <f t="shared" si="22"/>
        <v>1754.3859649122808</v>
      </c>
      <c r="E182" s="38">
        <v>114</v>
      </c>
      <c r="F182" s="38">
        <v>115</v>
      </c>
      <c r="G182" s="38">
        <v>116</v>
      </c>
      <c r="H182" s="38">
        <v>117</v>
      </c>
      <c r="I182" s="39">
        <f t="shared" ref="I182:I189" si="23">+(F182-E182)*D182</f>
        <v>1754.3859649122808</v>
      </c>
      <c r="J182" s="39">
        <f>+(G182-F182)*D182</f>
        <v>1754.3859649122808</v>
      </c>
      <c r="K182" s="39">
        <f>(H182-G182)*D182</f>
        <v>1754.3859649122808</v>
      </c>
      <c r="L182" s="43">
        <f t="shared" si="17"/>
        <v>5263.1578947368425</v>
      </c>
      <c r="M182" s="25"/>
      <c r="N182" s="25"/>
    </row>
    <row r="183" spans="1:14" ht="14.25" customHeight="1">
      <c r="A183" s="40">
        <v>43046</v>
      </c>
      <c r="B183" s="41" t="s">
        <v>1890</v>
      </c>
      <c r="C183" s="35" t="s">
        <v>11</v>
      </c>
      <c r="D183" s="42">
        <f t="shared" si="22"/>
        <v>4914.0049140049141</v>
      </c>
      <c r="E183" s="38">
        <v>40.700000000000003</v>
      </c>
      <c r="F183" s="38">
        <v>41.1</v>
      </c>
      <c r="G183" s="38">
        <v>41.5</v>
      </c>
      <c r="H183" s="38">
        <v>0</v>
      </c>
      <c r="I183" s="39">
        <f t="shared" si="23"/>
        <v>1965.6019656019587</v>
      </c>
      <c r="J183" s="39">
        <f>+(G183-F183)*D183</f>
        <v>1965.6019656019587</v>
      </c>
      <c r="K183" s="39">
        <v>0</v>
      </c>
      <c r="L183" s="43">
        <f t="shared" si="17"/>
        <v>3931.2039312039174</v>
      </c>
      <c r="M183" s="25"/>
      <c r="N183" s="25"/>
    </row>
    <row r="184" spans="1:14" ht="14.25" customHeight="1">
      <c r="A184" s="40">
        <v>43046</v>
      </c>
      <c r="B184" s="41" t="s">
        <v>1924</v>
      </c>
      <c r="C184" s="35" t="s">
        <v>11</v>
      </c>
      <c r="D184" s="42">
        <f t="shared" si="22"/>
        <v>353.98230088495575</v>
      </c>
      <c r="E184" s="38">
        <v>565</v>
      </c>
      <c r="F184" s="38">
        <v>570</v>
      </c>
      <c r="G184" s="38">
        <v>0</v>
      </c>
      <c r="H184" s="38">
        <v>0</v>
      </c>
      <c r="I184" s="39">
        <f t="shared" si="23"/>
        <v>1769.9115044247787</v>
      </c>
      <c r="J184" s="39">
        <v>0</v>
      </c>
      <c r="K184" s="39">
        <v>0</v>
      </c>
      <c r="L184" s="43">
        <f t="shared" si="17"/>
        <v>1769.9115044247787</v>
      </c>
      <c r="M184" s="25"/>
      <c r="N184" s="25"/>
    </row>
    <row r="185" spans="1:14" ht="14.25" customHeight="1">
      <c r="A185" s="40">
        <v>43045</v>
      </c>
      <c r="B185" s="41" t="s">
        <v>1916</v>
      </c>
      <c r="C185" s="35" t="s">
        <v>11</v>
      </c>
      <c r="D185" s="42">
        <f t="shared" si="22"/>
        <v>1886.7924528301887</v>
      </c>
      <c r="E185" s="38">
        <v>106</v>
      </c>
      <c r="F185" s="38">
        <v>107</v>
      </c>
      <c r="G185" s="38">
        <v>108</v>
      </c>
      <c r="H185" s="38">
        <v>109</v>
      </c>
      <c r="I185" s="39">
        <f t="shared" si="23"/>
        <v>1886.7924528301887</v>
      </c>
      <c r="J185" s="39">
        <f>+(G185-F185)*D185</f>
        <v>1886.7924528301887</v>
      </c>
      <c r="K185" s="39">
        <f>(H185-G185)*D185</f>
        <v>1886.7924528301887</v>
      </c>
      <c r="L185" s="43">
        <f t="shared" si="17"/>
        <v>5660.3773584905666</v>
      </c>
      <c r="M185" s="25"/>
      <c r="N185" s="25"/>
    </row>
    <row r="186" spans="1:14" ht="14.25" customHeight="1">
      <c r="A186" s="40">
        <v>43045</v>
      </c>
      <c r="B186" s="41" t="s">
        <v>1889</v>
      </c>
      <c r="C186" s="35" t="s">
        <v>11</v>
      </c>
      <c r="D186" s="42">
        <f t="shared" si="22"/>
        <v>336.1344537815126</v>
      </c>
      <c r="E186" s="38">
        <v>595</v>
      </c>
      <c r="F186" s="38">
        <v>600.5</v>
      </c>
      <c r="G186" s="38">
        <v>606</v>
      </c>
      <c r="H186" s="38">
        <v>611.5</v>
      </c>
      <c r="I186" s="39">
        <f t="shared" si="23"/>
        <v>1848.7394957983192</v>
      </c>
      <c r="J186" s="39">
        <f>+(G186-F186)*D186</f>
        <v>1848.7394957983192</v>
      </c>
      <c r="K186" s="39">
        <f>(H186-G186)*D186</f>
        <v>1848.7394957983192</v>
      </c>
      <c r="L186" s="43">
        <f t="shared" si="17"/>
        <v>5546.2184873949573</v>
      </c>
      <c r="M186" s="25"/>
      <c r="N186" s="25"/>
    </row>
    <row r="187" spans="1:14" ht="14.25" customHeight="1">
      <c r="A187" s="40">
        <v>43045</v>
      </c>
      <c r="B187" s="41" t="s">
        <v>1924</v>
      </c>
      <c r="C187" s="35" t="s">
        <v>11</v>
      </c>
      <c r="D187" s="42">
        <f t="shared" si="22"/>
        <v>360.68530207394048</v>
      </c>
      <c r="E187" s="38">
        <v>554.5</v>
      </c>
      <c r="F187" s="38">
        <v>560</v>
      </c>
      <c r="G187" s="38">
        <v>0</v>
      </c>
      <c r="H187" s="38">
        <v>0</v>
      </c>
      <c r="I187" s="39">
        <f t="shared" si="23"/>
        <v>1983.7691614066725</v>
      </c>
      <c r="J187" s="39">
        <v>0</v>
      </c>
      <c r="K187" s="39">
        <f>(H187-G187)*D187</f>
        <v>0</v>
      </c>
      <c r="L187" s="43">
        <f t="shared" si="17"/>
        <v>1983.7691614066725</v>
      </c>
      <c r="M187" s="25"/>
      <c r="N187" s="25"/>
    </row>
    <row r="188" spans="1:14" ht="14.25" customHeight="1">
      <c r="A188" s="40">
        <v>43045</v>
      </c>
      <c r="B188" s="41" t="s">
        <v>1495</v>
      </c>
      <c r="C188" s="35" t="s">
        <v>11</v>
      </c>
      <c r="D188" s="42">
        <f t="shared" si="22"/>
        <v>1606.4257028112449</v>
      </c>
      <c r="E188" s="38">
        <v>124.5</v>
      </c>
      <c r="F188" s="38">
        <v>124.5</v>
      </c>
      <c r="G188" s="38">
        <v>0</v>
      </c>
      <c r="H188" s="38">
        <v>0</v>
      </c>
      <c r="I188" s="39">
        <f t="shared" si="23"/>
        <v>0</v>
      </c>
      <c r="J188" s="39">
        <v>0</v>
      </c>
      <c r="K188" s="39">
        <f>(H188-G188)*D188</f>
        <v>0</v>
      </c>
      <c r="L188" s="43">
        <f t="shared" si="17"/>
        <v>0</v>
      </c>
      <c r="M188" s="25"/>
      <c r="N188" s="25"/>
    </row>
    <row r="189" spans="1:14" ht="14.25" customHeight="1">
      <c r="A189" s="40">
        <v>43045</v>
      </c>
      <c r="B189" s="41" t="s">
        <v>1925</v>
      </c>
      <c r="C189" s="35" t="s">
        <v>11</v>
      </c>
      <c r="D189" s="42">
        <f t="shared" si="22"/>
        <v>1834.8623853211009</v>
      </c>
      <c r="E189" s="38">
        <v>109</v>
      </c>
      <c r="F189" s="38">
        <v>109</v>
      </c>
      <c r="G189" s="38">
        <v>0</v>
      </c>
      <c r="H189" s="38">
        <v>0</v>
      </c>
      <c r="I189" s="39">
        <f t="shared" si="23"/>
        <v>0</v>
      </c>
      <c r="J189" s="39">
        <v>0</v>
      </c>
      <c r="K189" s="39">
        <f>(H189-G189)*D189</f>
        <v>0</v>
      </c>
      <c r="L189" s="43">
        <f t="shared" si="17"/>
        <v>0</v>
      </c>
      <c r="M189" s="25"/>
      <c r="N189" s="25"/>
    </row>
    <row r="190" spans="1:14" ht="14.25" customHeight="1">
      <c r="A190" s="40">
        <v>43045</v>
      </c>
      <c r="B190" s="35" t="s">
        <v>1347</v>
      </c>
      <c r="C190" s="36" t="s">
        <v>11</v>
      </c>
      <c r="D190" s="37">
        <f t="shared" si="22"/>
        <v>3717.4721189591082</v>
      </c>
      <c r="E190" s="38">
        <v>53.8</v>
      </c>
      <c r="F190" s="38">
        <v>52.8</v>
      </c>
      <c r="G190" s="38">
        <v>0</v>
      </c>
      <c r="H190" s="38">
        <v>0</v>
      </c>
      <c r="I190" s="43">
        <f>(F190-E190)*D190</f>
        <v>-3717.4721189591082</v>
      </c>
      <c r="J190" s="39">
        <v>0</v>
      </c>
      <c r="K190" s="39">
        <v>0</v>
      </c>
      <c r="L190" s="44">
        <f t="shared" si="17"/>
        <v>-3717.4721189591082</v>
      </c>
      <c r="M190" s="25"/>
      <c r="N190" s="25"/>
    </row>
    <row r="191" spans="1:14" ht="14.25" customHeight="1">
      <c r="A191" s="40">
        <v>43042</v>
      </c>
      <c r="B191" s="41" t="s">
        <v>1682</v>
      </c>
      <c r="C191" s="35" t="s">
        <v>11</v>
      </c>
      <c r="D191" s="42">
        <f t="shared" si="22"/>
        <v>2320.1856148491879</v>
      </c>
      <c r="E191" s="38">
        <v>86.2</v>
      </c>
      <c r="F191" s="38">
        <v>87</v>
      </c>
      <c r="G191" s="38">
        <v>87.8</v>
      </c>
      <c r="H191" s="38">
        <v>88.6</v>
      </c>
      <c r="I191" s="39">
        <f t="shared" ref="I191:I207" si="24">+(F191-E191)*D191</f>
        <v>1856.1484918793437</v>
      </c>
      <c r="J191" s="39">
        <f>+(G191-F191)*D191</f>
        <v>1856.1484918793437</v>
      </c>
      <c r="K191" s="39">
        <f t="shared" ref="K191:K197" si="25">(H191-G191)*D191</f>
        <v>1856.1484918793437</v>
      </c>
      <c r="L191" s="43">
        <f t="shared" si="17"/>
        <v>5568.445475638031</v>
      </c>
      <c r="M191" s="25"/>
      <c r="N191" s="25"/>
    </row>
    <row r="192" spans="1:14" ht="14.25" customHeight="1">
      <c r="A192" s="40">
        <v>43042</v>
      </c>
      <c r="B192" s="41" t="s">
        <v>1916</v>
      </c>
      <c r="C192" s="35" t="s">
        <v>11</v>
      </c>
      <c r="D192" s="42">
        <f t="shared" si="22"/>
        <v>1941.7475728155339</v>
      </c>
      <c r="E192" s="38">
        <v>103</v>
      </c>
      <c r="F192" s="38">
        <v>104</v>
      </c>
      <c r="G192" s="38">
        <v>0</v>
      </c>
      <c r="H192" s="38">
        <v>0</v>
      </c>
      <c r="I192" s="39">
        <f t="shared" si="24"/>
        <v>1941.7475728155339</v>
      </c>
      <c r="J192" s="39">
        <v>0</v>
      </c>
      <c r="K192" s="39">
        <f t="shared" si="25"/>
        <v>0</v>
      </c>
      <c r="L192" s="43">
        <f t="shared" ref="L192:L255" si="26">SUM(I192:K192)</f>
        <v>1941.7475728155339</v>
      </c>
      <c r="M192" s="25"/>
      <c r="N192" s="25"/>
    </row>
    <row r="193" spans="1:14" ht="14.25" customHeight="1">
      <c r="A193" s="40">
        <v>43042</v>
      </c>
      <c r="B193" s="41" t="s">
        <v>1926</v>
      </c>
      <c r="C193" s="35" t="s">
        <v>11</v>
      </c>
      <c r="D193" s="42">
        <f t="shared" si="22"/>
        <v>1567.3981191222572</v>
      </c>
      <c r="E193" s="38">
        <v>127.6</v>
      </c>
      <c r="F193" s="38">
        <v>128.80000000000001</v>
      </c>
      <c r="G193" s="38">
        <v>0</v>
      </c>
      <c r="H193" s="38">
        <v>0</v>
      </c>
      <c r="I193" s="39">
        <f t="shared" si="24"/>
        <v>1880.8777429467355</v>
      </c>
      <c r="J193" s="39">
        <v>0</v>
      </c>
      <c r="K193" s="39">
        <f t="shared" si="25"/>
        <v>0</v>
      </c>
      <c r="L193" s="43">
        <f t="shared" si="26"/>
        <v>1880.8777429467355</v>
      </c>
      <c r="M193" s="25"/>
      <c r="N193" s="25"/>
    </row>
    <row r="194" spans="1:14" ht="14.25" customHeight="1">
      <c r="A194" s="34">
        <v>43042</v>
      </c>
      <c r="B194" s="35" t="s">
        <v>1579</v>
      </c>
      <c r="C194" s="36" t="s">
        <v>11</v>
      </c>
      <c r="D194" s="37">
        <f t="shared" si="22"/>
        <v>3944.7731755424061</v>
      </c>
      <c r="E194" s="38">
        <v>50.7</v>
      </c>
      <c r="F194" s="38">
        <v>50.7</v>
      </c>
      <c r="G194" s="38">
        <v>0</v>
      </c>
      <c r="H194" s="38">
        <v>0</v>
      </c>
      <c r="I194" s="39">
        <f>IF(C194="BUY",(F194-E194)*D194,(E194-F194)*D194)</f>
        <v>0</v>
      </c>
      <c r="J194" s="39" t="str">
        <f>IF(G194=0,"0.00",IF(C194="BUY",(G194-F194)*D194,(F194-G194)*D194))</f>
        <v>0.00</v>
      </c>
      <c r="K194" s="39" t="str">
        <f>IF(H194=0,"0.00",IF(C194="BUY",(H194-G194)*D194,(G194-H194)*D194))</f>
        <v>0.00</v>
      </c>
      <c r="L194" s="39">
        <f>K194+J194+I194</f>
        <v>0</v>
      </c>
      <c r="M194" s="25"/>
      <c r="N194" s="25"/>
    </row>
    <row r="195" spans="1:14" ht="14.25" customHeight="1">
      <c r="A195" s="40">
        <v>43041</v>
      </c>
      <c r="B195" s="41" t="s">
        <v>1927</v>
      </c>
      <c r="C195" s="35" t="s">
        <v>11</v>
      </c>
      <c r="D195" s="42">
        <f t="shared" si="22"/>
        <v>249.68789013732834</v>
      </c>
      <c r="E195" s="38">
        <v>801</v>
      </c>
      <c r="F195" s="38">
        <v>809</v>
      </c>
      <c r="G195" s="38">
        <v>817</v>
      </c>
      <c r="H195" s="38">
        <v>825</v>
      </c>
      <c r="I195" s="39">
        <f t="shared" si="24"/>
        <v>1997.5031210986267</v>
      </c>
      <c r="J195" s="39">
        <f>+(G195-F195)*D195</f>
        <v>1997.5031210986267</v>
      </c>
      <c r="K195" s="39">
        <f t="shared" si="25"/>
        <v>1997.5031210986267</v>
      </c>
      <c r="L195" s="43">
        <f t="shared" si="26"/>
        <v>5992.5093632958797</v>
      </c>
      <c r="M195" s="25"/>
      <c r="N195" s="25"/>
    </row>
    <row r="196" spans="1:14" ht="14.25" customHeight="1">
      <c r="A196" s="40">
        <v>43041</v>
      </c>
      <c r="B196" s="41" t="s">
        <v>147</v>
      </c>
      <c r="C196" s="35" t="s">
        <v>11</v>
      </c>
      <c r="D196" s="42">
        <f t="shared" si="22"/>
        <v>2789.4002789400279</v>
      </c>
      <c r="E196" s="38">
        <v>71.7</v>
      </c>
      <c r="F196" s="38">
        <v>72.400000000000006</v>
      </c>
      <c r="G196" s="38">
        <v>73.099999999999994</v>
      </c>
      <c r="H196" s="38">
        <v>73.8</v>
      </c>
      <c r="I196" s="39">
        <f t="shared" si="24"/>
        <v>1952.5801952580275</v>
      </c>
      <c r="J196" s="39">
        <f>+(G196-F196)*D196</f>
        <v>1952.5801952579877</v>
      </c>
      <c r="K196" s="39">
        <f t="shared" si="25"/>
        <v>1952.5801952580275</v>
      </c>
      <c r="L196" s="43">
        <f t="shared" si="26"/>
        <v>5857.7405857740432</v>
      </c>
      <c r="M196" s="25"/>
      <c r="N196" s="25"/>
    </row>
    <row r="197" spans="1:14" ht="14.25" customHeight="1">
      <c r="A197" s="40">
        <v>43041</v>
      </c>
      <c r="B197" s="41" t="s">
        <v>1682</v>
      </c>
      <c r="C197" s="35" t="s">
        <v>11</v>
      </c>
      <c r="D197" s="42">
        <f t="shared" si="22"/>
        <v>2515.7232704402518</v>
      </c>
      <c r="E197" s="38">
        <v>79.5</v>
      </c>
      <c r="F197" s="38">
        <v>80.2</v>
      </c>
      <c r="G197" s="38">
        <v>80.900000000000006</v>
      </c>
      <c r="H197" s="38">
        <v>81.599999999999994</v>
      </c>
      <c r="I197" s="39">
        <f t="shared" si="24"/>
        <v>1761.0062893081833</v>
      </c>
      <c r="J197" s="39">
        <f>+(G197-F197)*D197</f>
        <v>1761.0062893081833</v>
      </c>
      <c r="K197" s="39">
        <f t="shared" si="25"/>
        <v>1761.0062893081476</v>
      </c>
      <c r="L197" s="43">
        <f t="shared" si="26"/>
        <v>5283.0188679245148</v>
      </c>
      <c r="M197" s="25"/>
      <c r="N197" s="25"/>
    </row>
    <row r="198" spans="1:14" ht="14.25" customHeight="1">
      <c r="A198" s="40">
        <v>43041</v>
      </c>
      <c r="B198" s="41" t="s">
        <v>1926</v>
      </c>
      <c r="C198" s="35" t="s">
        <v>11</v>
      </c>
      <c r="D198" s="42">
        <f t="shared" si="22"/>
        <v>1709.4017094017095</v>
      </c>
      <c r="E198" s="38">
        <v>117</v>
      </c>
      <c r="F198" s="38">
        <v>118</v>
      </c>
      <c r="G198" s="38">
        <v>119</v>
      </c>
      <c r="H198" s="38">
        <v>0</v>
      </c>
      <c r="I198" s="39">
        <f t="shared" si="24"/>
        <v>1709.4017094017095</v>
      </c>
      <c r="J198" s="39">
        <f>+(G198-F198)*D198</f>
        <v>1709.4017094017095</v>
      </c>
      <c r="K198" s="39">
        <v>0</v>
      </c>
      <c r="L198" s="43">
        <f t="shared" si="26"/>
        <v>3418.8034188034189</v>
      </c>
      <c r="M198" s="25"/>
      <c r="N198" s="25"/>
    </row>
    <row r="199" spans="1:14" ht="14.25" customHeight="1">
      <c r="A199" s="40">
        <v>43041</v>
      </c>
      <c r="B199" s="41" t="s">
        <v>1926</v>
      </c>
      <c r="C199" s="35" t="s">
        <v>11</v>
      </c>
      <c r="D199" s="42">
        <f t="shared" si="22"/>
        <v>1677.8523489932886</v>
      </c>
      <c r="E199" s="38">
        <v>119.2</v>
      </c>
      <c r="F199" s="38">
        <v>120.2</v>
      </c>
      <c r="G199" s="38">
        <v>121.2</v>
      </c>
      <c r="H199" s="38">
        <v>0</v>
      </c>
      <c r="I199" s="39">
        <f t="shared" si="24"/>
        <v>1677.8523489932886</v>
      </c>
      <c r="J199" s="39">
        <f>+(G199-F199)*D199</f>
        <v>1677.8523489932886</v>
      </c>
      <c r="K199" s="39">
        <v>0</v>
      </c>
      <c r="L199" s="43">
        <f t="shared" si="26"/>
        <v>3355.7046979865772</v>
      </c>
      <c r="M199" s="25"/>
      <c r="N199" s="25"/>
    </row>
    <row r="200" spans="1:14" ht="14.25" customHeight="1">
      <c r="A200" s="40">
        <v>43041</v>
      </c>
      <c r="B200" s="41" t="s">
        <v>1928</v>
      </c>
      <c r="C200" s="35" t="s">
        <v>11</v>
      </c>
      <c r="D200" s="42">
        <f t="shared" si="22"/>
        <v>4098.3606557377052</v>
      </c>
      <c r="E200" s="38">
        <v>48.8</v>
      </c>
      <c r="F200" s="38">
        <v>49.2</v>
      </c>
      <c r="G200" s="38">
        <v>0</v>
      </c>
      <c r="H200" s="38">
        <v>0</v>
      </c>
      <c r="I200" s="39">
        <f t="shared" si="24"/>
        <v>1639.3442622951054</v>
      </c>
      <c r="J200" s="39">
        <v>0</v>
      </c>
      <c r="K200" s="39">
        <v>0</v>
      </c>
      <c r="L200" s="43">
        <f t="shared" si="26"/>
        <v>1639.3442622951054</v>
      </c>
      <c r="M200" s="25"/>
      <c r="N200" s="25"/>
    </row>
    <row r="201" spans="1:14" ht="14.25" customHeight="1">
      <c r="A201" s="40">
        <v>43041</v>
      </c>
      <c r="B201" s="41" t="s">
        <v>1437</v>
      </c>
      <c r="C201" s="35" t="s">
        <v>11</v>
      </c>
      <c r="D201" s="42">
        <f t="shared" si="22"/>
        <v>3478.2608695652175</v>
      </c>
      <c r="E201" s="38">
        <v>57.5</v>
      </c>
      <c r="F201" s="38">
        <v>57.5</v>
      </c>
      <c r="G201" s="38">
        <v>0</v>
      </c>
      <c r="H201" s="38">
        <v>0</v>
      </c>
      <c r="I201" s="39">
        <f t="shared" si="24"/>
        <v>0</v>
      </c>
      <c r="J201" s="39">
        <v>0</v>
      </c>
      <c r="K201" s="39">
        <v>0</v>
      </c>
      <c r="L201" s="43">
        <f t="shared" si="26"/>
        <v>0</v>
      </c>
      <c r="M201" s="25"/>
      <c r="N201" s="25"/>
    </row>
    <row r="202" spans="1:14" ht="14.25" customHeight="1">
      <c r="A202" s="40">
        <v>43040</v>
      </c>
      <c r="B202" s="41" t="s">
        <v>1501</v>
      </c>
      <c r="C202" s="35" t="s">
        <v>11</v>
      </c>
      <c r="D202" s="42">
        <f t="shared" si="22"/>
        <v>571.42857142857144</v>
      </c>
      <c r="E202" s="38">
        <v>350</v>
      </c>
      <c r="F202" s="38">
        <v>353.5</v>
      </c>
      <c r="G202" s="38">
        <v>357</v>
      </c>
      <c r="H202" s="38">
        <v>360.5</v>
      </c>
      <c r="I202" s="39">
        <f t="shared" si="24"/>
        <v>2000</v>
      </c>
      <c r="J202" s="39">
        <f t="shared" ref="J202:J207" si="27">+(G202-F202)*D202</f>
        <v>2000</v>
      </c>
      <c r="K202" s="39">
        <f>(H202-G202)*D202</f>
        <v>2000</v>
      </c>
      <c r="L202" s="43">
        <f t="shared" si="26"/>
        <v>6000</v>
      </c>
      <c r="M202" s="25"/>
      <c r="N202" s="25"/>
    </row>
    <row r="203" spans="1:14" ht="14.25" customHeight="1">
      <c r="A203" s="40">
        <v>43040</v>
      </c>
      <c r="B203" s="41" t="s">
        <v>1929</v>
      </c>
      <c r="C203" s="35" t="s">
        <v>11</v>
      </c>
      <c r="D203" s="42">
        <f t="shared" si="22"/>
        <v>689.65517241379314</v>
      </c>
      <c r="E203" s="38">
        <v>290</v>
      </c>
      <c r="F203" s="38">
        <v>292.8</v>
      </c>
      <c r="G203" s="38">
        <v>295.60000000000002</v>
      </c>
      <c r="H203" s="38">
        <v>298.39999999999998</v>
      </c>
      <c r="I203" s="39">
        <f t="shared" si="24"/>
        <v>1931.0344827586287</v>
      </c>
      <c r="J203" s="39">
        <f t="shared" si="27"/>
        <v>1931.0344827586287</v>
      </c>
      <c r="K203" s="39">
        <f>(H203-G203)*D203</f>
        <v>1931.0344827585893</v>
      </c>
      <c r="L203" s="43">
        <f t="shared" si="26"/>
        <v>5793.1034482758469</v>
      </c>
      <c r="M203" s="25"/>
      <c r="N203" s="25"/>
    </row>
    <row r="204" spans="1:14" ht="14.25" customHeight="1">
      <c r="A204" s="40">
        <v>43040</v>
      </c>
      <c r="B204" s="41" t="s">
        <v>1929</v>
      </c>
      <c r="C204" s="35" t="s">
        <v>11</v>
      </c>
      <c r="D204" s="42">
        <f t="shared" si="22"/>
        <v>665.11473229132025</v>
      </c>
      <c r="E204" s="38">
        <v>300.7</v>
      </c>
      <c r="F204" s="38">
        <v>303.7</v>
      </c>
      <c r="G204" s="38">
        <v>306.7</v>
      </c>
      <c r="H204" s="38">
        <v>0</v>
      </c>
      <c r="I204" s="39">
        <f t="shared" si="24"/>
        <v>1995.3441968739608</v>
      </c>
      <c r="J204" s="39">
        <f t="shared" si="27"/>
        <v>1995.3441968739608</v>
      </c>
      <c r="K204" s="39">
        <v>0</v>
      </c>
      <c r="L204" s="43">
        <f t="shared" si="26"/>
        <v>3990.6883937479215</v>
      </c>
      <c r="M204" s="25"/>
      <c r="N204" s="25"/>
    </row>
    <row r="205" spans="1:14" ht="14.25" customHeight="1">
      <c r="A205" s="40">
        <v>43040</v>
      </c>
      <c r="B205" s="41" t="s">
        <v>1420</v>
      </c>
      <c r="C205" s="35" t="s">
        <v>11</v>
      </c>
      <c r="D205" s="42">
        <f t="shared" si="22"/>
        <v>1086.9565217391305</v>
      </c>
      <c r="E205" s="38">
        <v>184</v>
      </c>
      <c r="F205" s="38">
        <v>185.8</v>
      </c>
      <c r="G205" s="38">
        <v>187.6</v>
      </c>
      <c r="H205" s="38">
        <v>0</v>
      </c>
      <c r="I205" s="39">
        <f t="shared" si="24"/>
        <v>1956.5217391304473</v>
      </c>
      <c r="J205" s="39">
        <f t="shared" si="27"/>
        <v>1956.5217391304163</v>
      </c>
      <c r="K205" s="39">
        <v>0</v>
      </c>
      <c r="L205" s="43">
        <f t="shared" si="26"/>
        <v>3913.0434782608636</v>
      </c>
      <c r="M205" s="25"/>
      <c r="N205" s="25"/>
    </row>
    <row r="206" spans="1:14" ht="14.25" customHeight="1">
      <c r="A206" s="40">
        <v>43040</v>
      </c>
      <c r="B206" s="41" t="s">
        <v>1501</v>
      </c>
      <c r="C206" s="35" t="s">
        <v>11</v>
      </c>
      <c r="D206" s="42">
        <f t="shared" si="22"/>
        <v>551.72413793103453</v>
      </c>
      <c r="E206" s="38">
        <v>362.5</v>
      </c>
      <c r="F206" s="38">
        <v>366</v>
      </c>
      <c r="G206" s="38">
        <v>369.5</v>
      </c>
      <c r="H206" s="38">
        <v>0</v>
      </c>
      <c r="I206" s="39">
        <f t="shared" si="24"/>
        <v>1931.0344827586209</v>
      </c>
      <c r="J206" s="39">
        <f t="shared" si="27"/>
        <v>1931.0344827586209</v>
      </c>
      <c r="K206" s="39">
        <v>0</v>
      </c>
      <c r="L206" s="43">
        <f t="shared" si="26"/>
        <v>3862.0689655172418</v>
      </c>
      <c r="M206" s="25"/>
      <c r="N206" s="25"/>
    </row>
    <row r="207" spans="1:14" ht="14.25" customHeight="1">
      <c r="A207" s="40">
        <v>43040</v>
      </c>
      <c r="B207" s="41" t="s">
        <v>1930</v>
      </c>
      <c r="C207" s="35" t="s">
        <v>11</v>
      </c>
      <c r="D207" s="42">
        <f t="shared" si="22"/>
        <v>5586.5921787709503</v>
      </c>
      <c r="E207" s="38">
        <v>35.799999999999997</v>
      </c>
      <c r="F207" s="38">
        <v>36.1</v>
      </c>
      <c r="G207" s="38">
        <v>36.4</v>
      </c>
      <c r="H207" s="38">
        <v>0</v>
      </c>
      <c r="I207" s="39">
        <f t="shared" si="24"/>
        <v>1675.9776536313088</v>
      </c>
      <c r="J207" s="39">
        <f t="shared" si="27"/>
        <v>1675.9776536312693</v>
      </c>
      <c r="K207" s="39">
        <v>0</v>
      </c>
      <c r="L207" s="43">
        <f t="shared" si="26"/>
        <v>3351.9553072625781</v>
      </c>
      <c r="M207" s="25"/>
      <c r="N207" s="25"/>
    </row>
    <row r="208" spans="1:14" ht="14.25" customHeight="1">
      <c r="A208" s="40">
        <v>43040</v>
      </c>
      <c r="B208" s="35" t="s">
        <v>60</v>
      </c>
      <c r="C208" s="36" t="s">
        <v>11</v>
      </c>
      <c r="D208" s="37">
        <f t="shared" si="22"/>
        <v>1673.6401673640166</v>
      </c>
      <c r="E208" s="38">
        <v>119.5</v>
      </c>
      <c r="F208" s="38">
        <v>116.5</v>
      </c>
      <c r="G208" s="38">
        <v>0</v>
      </c>
      <c r="H208" s="38">
        <v>0</v>
      </c>
      <c r="I208" s="43">
        <f>(F208-E208)*D208</f>
        <v>-5020.9205020920499</v>
      </c>
      <c r="J208" s="39">
        <v>0</v>
      </c>
      <c r="K208" s="39">
        <v>0</v>
      </c>
      <c r="L208" s="44">
        <f t="shared" si="26"/>
        <v>-5020.9205020920499</v>
      </c>
      <c r="M208" s="25"/>
      <c r="N208" s="25"/>
    </row>
    <row r="209" spans="1:14" ht="14.25" customHeight="1">
      <c r="A209" s="40">
        <v>43039</v>
      </c>
      <c r="B209" s="41" t="s">
        <v>393</v>
      </c>
      <c r="C209" s="35" t="s">
        <v>11</v>
      </c>
      <c r="D209" s="42">
        <f t="shared" si="22"/>
        <v>692.0415224913495</v>
      </c>
      <c r="E209" s="38">
        <v>289</v>
      </c>
      <c r="F209" s="38">
        <v>292.8</v>
      </c>
      <c r="G209" s="38">
        <v>296.60000000000002</v>
      </c>
      <c r="H209" s="38">
        <v>0</v>
      </c>
      <c r="I209" s="39">
        <f t="shared" ref="I209:I238" si="28">+(F209-E209)*D209</f>
        <v>2629.7577854671358</v>
      </c>
      <c r="J209" s="39">
        <f>+(G209-F209)*D209</f>
        <v>2629.7577854671358</v>
      </c>
      <c r="K209" s="39">
        <v>0</v>
      </c>
      <c r="L209" s="43">
        <f t="shared" si="26"/>
        <v>5259.5155709342716</v>
      </c>
      <c r="M209" s="25"/>
      <c r="N209" s="25"/>
    </row>
    <row r="210" spans="1:14" ht="14.25" customHeight="1">
      <c r="A210" s="40">
        <v>43039</v>
      </c>
      <c r="B210" s="41" t="s">
        <v>1931</v>
      </c>
      <c r="C210" s="35" t="s">
        <v>11</v>
      </c>
      <c r="D210" s="42">
        <f t="shared" si="22"/>
        <v>2044.9897750511248</v>
      </c>
      <c r="E210" s="38">
        <v>97.8</v>
      </c>
      <c r="F210" s="38">
        <v>98.7</v>
      </c>
      <c r="G210" s="38">
        <v>99.6</v>
      </c>
      <c r="H210" s="38">
        <v>100.5</v>
      </c>
      <c r="I210" s="39">
        <f t="shared" si="28"/>
        <v>1840.4907975460239</v>
      </c>
      <c r="J210" s="39">
        <f>+(G210-F210)*D210</f>
        <v>1840.4907975459948</v>
      </c>
      <c r="K210" s="39">
        <f>(H210-G210)*D210</f>
        <v>1840.4907975460239</v>
      </c>
      <c r="L210" s="43">
        <f t="shared" si="26"/>
        <v>5521.4723926380429</v>
      </c>
      <c r="M210" s="25"/>
      <c r="N210" s="25"/>
    </row>
    <row r="211" spans="1:14" ht="14.25" customHeight="1">
      <c r="A211" s="40">
        <v>43039</v>
      </c>
      <c r="B211" s="41" t="s">
        <v>1932</v>
      </c>
      <c r="C211" s="35" t="s">
        <v>11</v>
      </c>
      <c r="D211" s="42">
        <f t="shared" si="22"/>
        <v>395.25691699604744</v>
      </c>
      <c r="E211" s="38">
        <v>506</v>
      </c>
      <c r="F211" s="38">
        <v>511</v>
      </c>
      <c r="G211" s="38">
        <v>516</v>
      </c>
      <c r="H211" s="38">
        <v>0</v>
      </c>
      <c r="I211" s="39">
        <f t="shared" si="28"/>
        <v>1976.2845849802372</v>
      </c>
      <c r="J211" s="39">
        <f>+(G211-F211)*D211</f>
        <v>1976.2845849802372</v>
      </c>
      <c r="K211" s="39">
        <v>0</v>
      </c>
      <c r="L211" s="43">
        <f t="shared" si="26"/>
        <v>3952.5691699604745</v>
      </c>
      <c r="M211" s="25"/>
      <c r="N211" s="25"/>
    </row>
    <row r="212" spans="1:14" ht="14.25" customHeight="1">
      <c r="A212" s="40">
        <v>43039</v>
      </c>
      <c r="B212" s="41" t="s">
        <v>1933</v>
      </c>
      <c r="C212" s="35" t="s">
        <v>11</v>
      </c>
      <c r="D212" s="42">
        <f t="shared" si="22"/>
        <v>1398.6013986013986</v>
      </c>
      <c r="E212" s="38">
        <v>143</v>
      </c>
      <c r="F212" s="38">
        <v>144.4</v>
      </c>
      <c r="G212" s="38">
        <v>145.80000000000001</v>
      </c>
      <c r="H212" s="38">
        <v>0</v>
      </c>
      <c r="I212" s="39">
        <f t="shared" si="28"/>
        <v>1958.0419580419659</v>
      </c>
      <c r="J212" s="39">
        <f>+(G212-F212)*D212</f>
        <v>1958.0419580419659</v>
      </c>
      <c r="K212" s="39">
        <v>0</v>
      </c>
      <c r="L212" s="43">
        <f t="shared" si="26"/>
        <v>3916.0839160839319</v>
      </c>
      <c r="M212" s="25"/>
      <c r="N212" s="25"/>
    </row>
    <row r="213" spans="1:14" ht="14.25" customHeight="1">
      <c r="A213" s="40">
        <v>43039</v>
      </c>
      <c r="B213" s="41" t="s">
        <v>1683</v>
      </c>
      <c r="C213" s="35" t="s">
        <v>11</v>
      </c>
      <c r="D213" s="42">
        <f t="shared" si="22"/>
        <v>738.00738007380073</v>
      </c>
      <c r="E213" s="38">
        <v>271</v>
      </c>
      <c r="F213" s="38">
        <v>273.5</v>
      </c>
      <c r="G213" s="38">
        <v>276</v>
      </c>
      <c r="H213" s="38">
        <v>0</v>
      </c>
      <c r="I213" s="39">
        <f t="shared" si="28"/>
        <v>1845.0184501845019</v>
      </c>
      <c r="J213" s="39">
        <f>+(G213-F213)*D213</f>
        <v>1845.0184501845019</v>
      </c>
      <c r="K213" s="39">
        <v>0</v>
      </c>
      <c r="L213" s="43">
        <f t="shared" si="26"/>
        <v>3690.0369003690039</v>
      </c>
      <c r="M213" s="25"/>
      <c r="N213" s="25"/>
    </row>
    <row r="214" spans="1:14" ht="14.25" customHeight="1">
      <c r="A214" s="40">
        <v>43039</v>
      </c>
      <c r="B214" s="41" t="s">
        <v>393</v>
      </c>
      <c r="C214" s="35" t="s">
        <v>11</v>
      </c>
      <c r="D214" s="42">
        <f t="shared" si="22"/>
        <v>487.80487804878049</v>
      </c>
      <c r="E214" s="38">
        <v>410</v>
      </c>
      <c r="F214" s="38">
        <v>414</v>
      </c>
      <c r="G214" s="38">
        <v>0</v>
      </c>
      <c r="H214" s="38">
        <v>0</v>
      </c>
      <c r="I214" s="39">
        <f t="shared" si="28"/>
        <v>1951.219512195122</v>
      </c>
      <c r="J214" s="39">
        <v>0</v>
      </c>
      <c r="K214" s="39">
        <v>0</v>
      </c>
      <c r="L214" s="43">
        <f t="shared" si="26"/>
        <v>1951.219512195122</v>
      </c>
      <c r="M214" s="25"/>
      <c r="N214" s="25"/>
    </row>
    <row r="215" spans="1:14" ht="14.25" customHeight="1">
      <c r="A215" s="40">
        <v>43039</v>
      </c>
      <c r="B215" s="41" t="s">
        <v>1931</v>
      </c>
      <c r="C215" s="35" t="s">
        <v>11</v>
      </c>
      <c r="D215" s="42">
        <f t="shared" si="22"/>
        <v>1915.7088122605362</v>
      </c>
      <c r="E215" s="38">
        <v>104.4</v>
      </c>
      <c r="F215" s="38">
        <v>105.4</v>
      </c>
      <c r="G215" s="38">
        <v>0</v>
      </c>
      <c r="H215" s="38">
        <v>0</v>
      </c>
      <c r="I215" s="39">
        <f t="shared" si="28"/>
        <v>1915.7088122605362</v>
      </c>
      <c r="J215" s="39">
        <v>0</v>
      </c>
      <c r="K215" s="39">
        <v>0</v>
      </c>
      <c r="L215" s="43">
        <f t="shared" si="26"/>
        <v>1915.7088122605362</v>
      </c>
      <c r="M215" s="25"/>
      <c r="N215" s="25"/>
    </row>
    <row r="216" spans="1:14" ht="14.25" customHeight="1">
      <c r="A216" s="40">
        <v>43038</v>
      </c>
      <c r="B216" s="41" t="s">
        <v>1679</v>
      </c>
      <c r="C216" s="35" t="s">
        <v>11</v>
      </c>
      <c r="D216" s="42">
        <f t="shared" si="22"/>
        <v>3231.0177705977385</v>
      </c>
      <c r="E216" s="38">
        <v>61.9</v>
      </c>
      <c r="F216" s="38">
        <v>62.5</v>
      </c>
      <c r="G216" s="38">
        <v>63.1</v>
      </c>
      <c r="H216" s="38">
        <v>63.7</v>
      </c>
      <c r="I216" s="39">
        <f t="shared" si="28"/>
        <v>1938.6106623586477</v>
      </c>
      <c r="J216" s="39">
        <f>+(G216-F216)*D216</f>
        <v>1938.6106623586477</v>
      </c>
      <c r="K216" s="39">
        <f t="shared" ref="K216:K234" si="29">(H216-G216)*D216</f>
        <v>1938.6106623586477</v>
      </c>
      <c r="L216" s="43">
        <f t="shared" si="26"/>
        <v>5815.8319870759433</v>
      </c>
      <c r="M216" s="25"/>
      <c r="N216" s="25"/>
    </row>
    <row r="217" spans="1:14" ht="14.25" customHeight="1">
      <c r="A217" s="40">
        <v>43038</v>
      </c>
      <c r="B217" s="41" t="s">
        <v>1933</v>
      </c>
      <c r="C217" s="35" t="s">
        <v>11</v>
      </c>
      <c r="D217" s="42">
        <f t="shared" si="22"/>
        <v>1602.5641025641025</v>
      </c>
      <c r="E217" s="38">
        <v>124.8</v>
      </c>
      <c r="F217" s="38">
        <v>126</v>
      </c>
      <c r="G217" s="38">
        <v>127.2</v>
      </c>
      <c r="H217" s="38">
        <v>128.4</v>
      </c>
      <c r="I217" s="39">
        <f t="shared" si="28"/>
        <v>1923.0769230769276</v>
      </c>
      <c r="J217" s="39">
        <f>+(G217-F217)*D217</f>
        <v>1923.0769230769276</v>
      </c>
      <c r="K217" s="39">
        <f t="shared" si="29"/>
        <v>1923.0769230769276</v>
      </c>
      <c r="L217" s="43">
        <f t="shared" si="26"/>
        <v>5769.2307692307832</v>
      </c>
      <c r="M217" s="25"/>
      <c r="N217" s="25"/>
    </row>
    <row r="218" spans="1:14" ht="14.25" customHeight="1">
      <c r="A218" s="40">
        <v>43038</v>
      </c>
      <c r="B218" s="41" t="s">
        <v>1679</v>
      </c>
      <c r="C218" s="35" t="s">
        <v>11</v>
      </c>
      <c r="D218" s="42">
        <f t="shared" si="22"/>
        <v>3355.7046979865772</v>
      </c>
      <c r="E218" s="38">
        <v>59.6</v>
      </c>
      <c r="F218" s="38">
        <v>60.1</v>
      </c>
      <c r="G218" s="38">
        <v>60.6</v>
      </c>
      <c r="H218" s="38">
        <v>61.1</v>
      </c>
      <c r="I218" s="39">
        <f t="shared" si="28"/>
        <v>1677.8523489932886</v>
      </c>
      <c r="J218" s="39">
        <f>+(G218-F218)*D218</f>
        <v>1677.8523489932886</v>
      </c>
      <c r="K218" s="39">
        <f t="shared" si="29"/>
        <v>1677.8523489932886</v>
      </c>
      <c r="L218" s="43">
        <f t="shared" si="26"/>
        <v>5033.5570469798658</v>
      </c>
      <c r="M218" s="25"/>
      <c r="N218" s="25"/>
    </row>
    <row r="219" spans="1:14" ht="14.25" customHeight="1">
      <c r="A219" s="40">
        <v>43038</v>
      </c>
      <c r="B219" s="41" t="s">
        <v>461</v>
      </c>
      <c r="C219" s="35" t="s">
        <v>11</v>
      </c>
      <c r="D219" s="42">
        <f t="shared" si="22"/>
        <v>309.1190108191654</v>
      </c>
      <c r="E219" s="38">
        <v>647</v>
      </c>
      <c r="F219" s="38">
        <v>653</v>
      </c>
      <c r="G219" s="38">
        <v>0</v>
      </c>
      <c r="H219" s="38">
        <v>0</v>
      </c>
      <c r="I219" s="39">
        <f t="shared" si="28"/>
        <v>1854.7140649149924</v>
      </c>
      <c r="J219" s="39">
        <v>0</v>
      </c>
      <c r="K219" s="39">
        <f t="shared" si="29"/>
        <v>0</v>
      </c>
      <c r="L219" s="43">
        <f t="shared" si="26"/>
        <v>1854.7140649149924</v>
      </c>
      <c r="M219" s="25"/>
      <c r="N219" s="25"/>
    </row>
    <row r="220" spans="1:14" ht="14.25" customHeight="1">
      <c r="A220" s="40">
        <v>43038</v>
      </c>
      <c r="B220" s="41" t="s">
        <v>469</v>
      </c>
      <c r="C220" s="35" t="s">
        <v>11</v>
      </c>
      <c r="D220" s="42">
        <f t="shared" si="22"/>
        <v>681.43100511073249</v>
      </c>
      <c r="E220" s="38">
        <v>293.5</v>
      </c>
      <c r="F220" s="38">
        <v>293.5</v>
      </c>
      <c r="G220" s="38">
        <v>0</v>
      </c>
      <c r="H220" s="38">
        <v>0</v>
      </c>
      <c r="I220" s="39">
        <f t="shared" si="28"/>
        <v>0</v>
      </c>
      <c r="J220" s="39">
        <v>0</v>
      </c>
      <c r="K220" s="39">
        <f t="shared" si="29"/>
        <v>0</v>
      </c>
      <c r="L220" s="43">
        <f t="shared" si="26"/>
        <v>0</v>
      </c>
      <c r="M220" s="25"/>
      <c r="N220" s="25"/>
    </row>
    <row r="221" spans="1:14" ht="14.25" customHeight="1">
      <c r="A221" s="40">
        <v>43035</v>
      </c>
      <c r="B221" s="41" t="s">
        <v>1934</v>
      </c>
      <c r="C221" s="35" t="s">
        <v>11</v>
      </c>
      <c r="D221" s="42">
        <f t="shared" si="22"/>
        <v>337.83783783783781</v>
      </c>
      <c r="E221" s="38">
        <v>592</v>
      </c>
      <c r="F221" s="38">
        <v>597.5</v>
      </c>
      <c r="G221" s="38">
        <v>603</v>
      </c>
      <c r="H221" s="38">
        <v>608.5</v>
      </c>
      <c r="I221" s="39">
        <f t="shared" si="28"/>
        <v>1858.1081081081079</v>
      </c>
      <c r="J221" s="39">
        <f>+(G221-F221)*D221</f>
        <v>1858.1081081081079</v>
      </c>
      <c r="K221" s="39">
        <f t="shared" si="29"/>
        <v>1858.1081081081079</v>
      </c>
      <c r="L221" s="43">
        <f t="shared" si="26"/>
        <v>5574.3243243243232</v>
      </c>
      <c r="M221" s="25"/>
      <c r="N221" s="25"/>
    </row>
    <row r="222" spans="1:14" ht="14.25" customHeight="1">
      <c r="A222" s="40">
        <v>43035</v>
      </c>
      <c r="B222" s="41" t="s">
        <v>1935</v>
      </c>
      <c r="C222" s="35" t="s">
        <v>11</v>
      </c>
      <c r="D222" s="42">
        <f t="shared" si="22"/>
        <v>1116.6945840312676</v>
      </c>
      <c r="E222" s="38">
        <v>179.1</v>
      </c>
      <c r="F222" s="38">
        <v>180.8</v>
      </c>
      <c r="G222" s="38">
        <v>0</v>
      </c>
      <c r="H222" s="38">
        <v>0</v>
      </c>
      <c r="I222" s="39">
        <f t="shared" si="28"/>
        <v>1898.3807928531739</v>
      </c>
      <c r="J222" s="39">
        <v>0</v>
      </c>
      <c r="K222" s="39">
        <f t="shared" si="29"/>
        <v>0</v>
      </c>
      <c r="L222" s="43">
        <f t="shared" si="26"/>
        <v>1898.3807928531739</v>
      </c>
      <c r="M222" s="25"/>
      <c r="N222" s="25"/>
    </row>
    <row r="223" spans="1:14" ht="14.25" customHeight="1">
      <c r="A223" s="40">
        <v>43035</v>
      </c>
      <c r="B223" s="41" t="s">
        <v>1936</v>
      </c>
      <c r="C223" s="35" t="s">
        <v>11</v>
      </c>
      <c r="D223" s="42">
        <f t="shared" si="22"/>
        <v>3603.6036036036035</v>
      </c>
      <c r="E223" s="38">
        <v>55.5</v>
      </c>
      <c r="F223" s="38">
        <v>56</v>
      </c>
      <c r="G223" s="38">
        <v>0</v>
      </c>
      <c r="H223" s="38">
        <v>0</v>
      </c>
      <c r="I223" s="39">
        <f t="shared" si="28"/>
        <v>1801.8018018018017</v>
      </c>
      <c r="J223" s="39">
        <v>0</v>
      </c>
      <c r="K223" s="39">
        <f t="shared" si="29"/>
        <v>0</v>
      </c>
      <c r="L223" s="43">
        <f t="shared" si="26"/>
        <v>1801.8018018018017</v>
      </c>
      <c r="M223" s="25"/>
      <c r="N223" s="25"/>
    </row>
    <row r="224" spans="1:14" ht="14.25" customHeight="1">
      <c r="A224" s="40">
        <v>43035</v>
      </c>
      <c r="B224" s="41" t="s">
        <v>1937</v>
      </c>
      <c r="C224" s="35" t="s">
        <v>11</v>
      </c>
      <c r="D224" s="42">
        <f t="shared" si="22"/>
        <v>3683.2412523020262</v>
      </c>
      <c r="E224" s="38">
        <v>54.3</v>
      </c>
      <c r="F224" s="38">
        <v>54.7</v>
      </c>
      <c r="G224" s="38">
        <v>0</v>
      </c>
      <c r="H224" s="38">
        <v>0</v>
      </c>
      <c r="I224" s="39">
        <f t="shared" si="28"/>
        <v>1473.2965009208315</v>
      </c>
      <c r="J224" s="39">
        <v>0</v>
      </c>
      <c r="K224" s="39">
        <f t="shared" si="29"/>
        <v>0</v>
      </c>
      <c r="L224" s="43">
        <f t="shared" si="26"/>
        <v>1473.2965009208315</v>
      </c>
      <c r="M224" s="25"/>
      <c r="N224" s="25"/>
    </row>
    <row r="225" spans="1:14" ht="14.25" customHeight="1">
      <c r="A225" s="45">
        <v>43035</v>
      </c>
      <c r="B225" s="46" t="s">
        <v>1938</v>
      </c>
      <c r="C225" s="35" t="s">
        <v>11</v>
      </c>
      <c r="D225" s="42">
        <f t="shared" si="22"/>
        <v>733.94495412844037</v>
      </c>
      <c r="E225" s="38">
        <v>272.5</v>
      </c>
      <c r="F225" s="38">
        <v>267.3</v>
      </c>
      <c r="G225" s="38">
        <v>0</v>
      </c>
      <c r="H225" s="38">
        <v>0</v>
      </c>
      <c r="I225" s="39">
        <f t="shared" si="28"/>
        <v>-3816.5137614678815</v>
      </c>
      <c r="J225" s="39">
        <v>0</v>
      </c>
      <c r="K225" s="39">
        <f t="shared" si="29"/>
        <v>0</v>
      </c>
      <c r="L225" s="44">
        <f t="shared" si="26"/>
        <v>-3816.5137614678815</v>
      </c>
      <c r="M225" s="25"/>
      <c r="N225" s="25"/>
    </row>
    <row r="226" spans="1:14" ht="14.25" customHeight="1">
      <c r="A226" s="40">
        <v>43034</v>
      </c>
      <c r="B226" s="41" t="s">
        <v>399</v>
      </c>
      <c r="C226" s="35" t="s">
        <v>11</v>
      </c>
      <c r="D226" s="42">
        <f t="shared" si="22"/>
        <v>886.91796008869176</v>
      </c>
      <c r="E226" s="38">
        <v>225.5</v>
      </c>
      <c r="F226" s="38">
        <v>227.7</v>
      </c>
      <c r="G226" s="38">
        <v>229.9</v>
      </c>
      <c r="H226" s="38">
        <v>232.1</v>
      </c>
      <c r="I226" s="39">
        <f t="shared" si="28"/>
        <v>1951.2195121951117</v>
      </c>
      <c r="J226" s="39">
        <f>+(G226-F226)*D226</f>
        <v>1951.219512195137</v>
      </c>
      <c r="K226" s="39">
        <f t="shared" si="29"/>
        <v>1951.2195121951117</v>
      </c>
      <c r="L226" s="43">
        <f t="shared" si="26"/>
        <v>5853.6585365853607</v>
      </c>
      <c r="M226" s="25"/>
      <c r="N226" s="25"/>
    </row>
    <row r="227" spans="1:14" ht="14.25" customHeight="1">
      <c r="A227" s="40">
        <v>43034</v>
      </c>
      <c r="B227" s="41" t="s">
        <v>1936</v>
      </c>
      <c r="C227" s="35" t="s">
        <v>11</v>
      </c>
      <c r="D227" s="42">
        <f t="shared" si="22"/>
        <v>3773.5849056603774</v>
      </c>
      <c r="E227" s="38">
        <v>53</v>
      </c>
      <c r="F227" s="38">
        <v>53.5</v>
      </c>
      <c r="G227" s="38">
        <v>54</v>
      </c>
      <c r="H227" s="38">
        <v>54.5</v>
      </c>
      <c r="I227" s="39">
        <f t="shared" si="28"/>
        <v>1886.7924528301887</v>
      </c>
      <c r="J227" s="39">
        <f>+(G227-F227)*D227</f>
        <v>1886.7924528301887</v>
      </c>
      <c r="K227" s="39">
        <f t="shared" si="29"/>
        <v>1886.7924528301887</v>
      </c>
      <c r="L227" s="43">
        <f t="shared" si="26"/>
        <v>5660.3773584905666</v>
      </c>
      <c r="M227" s="25"/>
      <c r="N227" s="25"/>
    </row>
    <row r="228" spans="1:14" ht="14.25" customHeight="1">
      <c r="A228" s="40">
        <v>43034</v>
      </c>
      <c r="B228" s="41" t="s">
        <v>399</v>
      </c>
      <c r="C228" s="35" t="s">
        <v>11</v>
      </c>
      <c r="D228" s="42">
        <f t="shared" si="22"/>
        <v>921.65898617511516</v>
      </c>
      <c r="E228" s="38">
        <v>217</v>
      </c>
      <c r="F228" s="38">
        <v>219</v>
      </c>
      <c r="G228" s="38">
        <v>221</v>
      </c>
      <c r="H228" s="38">
        <v>223</v>
      </c>
      <c r="I228" s="39">
        <f t="shared" si="28"/>
        <v>1843.3179723502303</v>
      </c>
      <c r="J228" s="39">
        <f>+(G228-F228)*D228</f>
        <v>1843.3179723502303</v>
      </c>
      <c r="K228" s="39">
        <f t="shared" si="29"/>
        <v>1843.3179723502303</v>
      </c>
      <c r="L228" s="43">
        <f t="shared" si="26"/>
        <v>5529.9539170506905</v>
      </c>
      <c r="M228" s="25"/>
      <c r="N228" s="25"/>
    </row>
    <row r="229" spans="1:14" ht="14.25" customHeight="1">
      <c r="A229" s="40">
        <v>43034</v>
      </c>
      <c r="B229" s="41" t="s">
        <v>1939</v>
      </c>
      <c r="C229" s="35" t="s">
        <v>11</v>
      </c>
      <c r="D229" s="42">
        <f t="shared" si="22"/>
        <v>5813.9534883720935</v>
      </c>
      <c r="E229" s="38">
        <v>34.4</v>
      </c>
      <c r="F229" s="38">
        <v>34.799999999999997</v>
      </c>
      <c r="G229" s="38">
        <v>0</v>
      </c>
      <c r="H229" s="38">
        <v>0</v>
      </c>
      <c r="I229" s="39">
        <f t="shared" si="28"/>
        <v>2325.5813953488291</v>
      </c>
      <c r="J229" s="39">
        <v>0</v>
      </c>
      <c r="K229" s="39">
        <f t="shared" si="29"/>
        <v>0</v>
      </c>
      <c r="L229" s="43">
        <f t="shared" si="26"/>
        <v>2325.5813953488291</v>
      </c>
      <c r="M229" s="25"/>
      <c r="N229" s="25"/>
    </row>
    <row r="230" spans="1:14" ht="14.25" customHeight="1">
      <c r="A230" s="40">
        <v>43034</v>
      </c>
      <c r="B230" s="41" t="s">
        <v>1372</v>
      </c>
      <c r="C230" s="35" t="s">
        <v>11</v>
      </c>
      <c r="D230" s="42">
        <f t="shared" si="22"/>
        <v>927.21372276309694</v>
      </c>
      <c r="E230" s="38">
        <v>215.7</v>
      </c>
      <c r="F230" s="38">
        <v>217.7</v>
      </c>
      <c r="G230" s="38">
        <v>0</v>
      </c>
      <c r="H230" s="38">
        <v>0</v>
      </c>
      <c r="I230" s="39">
        <f t="shared" si="28"/>
        <v>1854.4274455261939</v>
      </c>
      <c r="J230" s="39">
        <v>0</v>
      </c>
      <c r="K230" s="39">
        <f t="shared" si="29"/>
        <v>0</v>
      </c>
      <c r="L230" s="43">
        <f t="shared" si="26"/>
        <v>1854.4274455261939</v>
      </c>
      <c r="M230" s="25"/>
      <c r="N230" s="25"/>
    </row>
    <row r="231" spans="1:14" ht="14.25" customHeight="1">
      <c r="A231" s="45">
        <v>43034</v>
      </c>
      <c r="B231" s="46" t="s">
        <v>1427</v>
      </c>
      <c r="C231" s="35" t="s">
        <v>11</v>
      </c>
      <c r="D231" s="42">
        <f t="shared" si="22"/>
        <v>778.21011673151747</v>
      </c>
      <c r="E231" s="38">
        <v>257</v>
      </c>
      <c r="F231" s="38">
        <v>252</v>
      </c>
      <c r="G231" s="38">
        <v>0</v>
      </c>
      <c r="H231" s="38">
        <v>0</v>
      </c>
      <c r="I231" s="39">
        <f t="shared" si="28"/>
        <v>-3891.0505836575876</v>
      </c>
      <c r="J231" s="39">
        <v>0</v>
      </c>
      <c r="K231" s="39">
        <f t="shared" si="29"/>
        <v>0</v>
      </c>
      <c r="L231" s="44">
        <f t="shared" si="26"/>
        <v>-3891.0505836575876</v>
      </c>
      <c r="M231" s="25"/>
      <c r="N231" s="25"/>
    </row>
    <row r="232" spans="1:14" ht="14.25" customHeight="1">
      <c r="A232" s="45">
        <v>43034</v>
      </c>
      <c r="B232" s="46" t="s">
        <v>1908</v>
      </c>
      <c r="C232" s="35" t="s">
        <v>11</v>
      </c>
      <c r="D232" s="42">
        <f t="shared" si="22"/>
        <v>2306.8050749711647</v>
      </c>
      <c r="E232" s="38">
        <v>86.7</v>
      </c>
      <c r="F232" s="38">
        <v>85.3</v>
      </c>
      <c r="G232" s="38">
        <v>0</v>
      </c>
      <c r="H232" s="38">
        <v>0</v>
      </c>
      <c r="I232" s="39">
        <f t="shared" si="28"/>
        <v>-3229.5271049596436</v>
      </c>
      <c r="J232" s="39">
        <v>0</v>
      </c>
      <c r="K232" s="39">
        <f t="shared" si="29"/>
        <v>0</v>
      </c>
      <c r="L232" s="44">
        <f t="shared" si="26"/>
        <v>-3229.5271049596436</v>
      </c>
      <c r="M232" s="25"/>
      <c r="N232" s="25"/>
    </row>
    <row r="233" spans="1:14" ht="14.25" customHeight="1">
      <c r="A233" s="40">
        <v>43033</v>
      </c>
      <c r="B233" s="41" t="s">
        <v>1350</v>
      </c>
      <c r="C233" s="35" t="s">
        <v>11</v>
      </c>
      <c r="D233" s="42">
        <f t="shared" si="22"/>
        <v>1910.2196752626551</v>
      </c>
      <c r="E233" s="38">
        <v>104.7</v>
      </c>
      <c r="F233" s="38">
        <v>105.7</v>
      </c>
      <c r="G233" s="38">
        <v>106.7</v>
      </c>
      <c r="H233" s="38">
        <v>107.7</v>
      </c>
      <c r="I233" s="39">
        <f t="shared" si="28"/>
        <v>1910.2196752626551</v>
      </c>
      <c r="J233" s="39">
        <f>+(G233-F233)*D233</f>
        <v>1910.2196752626551</v>
      </c>
      <c r="K233" s="39">
        <f t="shared" si="29"/>
        <v>1910.2196752626551</v>
      </c>
      <c r="L233" s="43">
        <f t="shared" si="26"/>
        <v>5730.6590257879652</v>
      </c>
      <c r="M233" s="25"/>
      <c r="N233" s="25"/>
    </row>
    <row r="234" spans="1:14" ht="14.25" customHeight="1">
      <c r="A234" s="40">
        <v>43033</v>
      </c>
      <c r="B234" s="41" t="s">
        <v>1479</v>
      </c>
      <c r="C234" s="35" t="s">
        <v>11</v>
      </c>
      <c r="D234" s="42">
        <f t="shared" si="22"/>
        <v>715.56350626118069</v>
      </c>
      <c r="E234" s="38">
        <v>279.5</v>
      </c>
      <c r="F234" s="38">
        <v>282.10000000000002</v>
      </c>
      <c r="G234" s="38">
        <v>284.7</v>
      </c>
      <c r="H234" s="38">
        <v>287.3</v>
      </c>
      <c r="I234" s="39">
        <f t="shared" si="28"/>
        <v>1860.465116279086</v>
      </c>
      <c r="J234" s="39">
        <f>+(G234-F234)*D234</f>
        <v>1860.4651162790453</v>
      </c>
      <c r="K234" s="39">
        <f t="shared" si="29"/>
        <v>1860.465116279086</v>
      </c>
      <c r="L234" s="43">
        <f t="shared" si="26"/>
        <v>5581.3953488372172</v>
      </c>
      <c r="M234" s="25"/>
      <c r="N234" s="25"/>
    </row>
    <row r="235" spans="1:14" ht="14.25" customHeight="1">
      <c r="A235" s="40">
        <v>43033</v>
      </c>
      <c r="B235" s="41" t="s">
        <v>1501</v>
      </c>
      <c r="C235" s="35" t="s">
        <v>11</v>
      </c>
      <c r="D235" s="42">
        <f t="shared" si="22"/>
        <v>711.74377224199293</v>
      </c>
      <c r="E235" s="38">
        <v>281</v>
      </c>
      <c r="F235" s="38">
        <v>283.8</v>
      </c>
      <c r="G235" s="38">
        <v>286.60000000000002</v>
      </c>
      <c r="H235" s="38">
        <v>0</v>
      </c>
      <c r="I235" s="39">
        <f t="shared" si="28"/>
        <v>1992.8825622775882</v>
      </c>
      <c r="J235" s="39">
        <f>+(G235-F235)*D235</f>
        <v>1992.8825622775882</v>
      </c>
      <c r="K235" s="39">
        <v>0</v>
      </c>
      <c r="L235" s="43">
        <f t="shared" si="26"/>
        <v>3985.7651245551765</v>
      </c>
      <c r="M235" s="25"/>
      <c r="N235" s="25"/>
    </row>
    <row r="236" spans="1:14" ht="14.25" customHeight="1">
      <c r="A236" s="40">
        <v>43032</v>
      </c>
      <c r="B236" s="41" t="s">
        <v>1940</v>
      </c>
      <c r="C236" s="35" t="s">
        <v>11</v>
      </c>
      <c r="D236" s="42">
        <f t="shared" si="22"/>
        <v>2116.4021164021165</v>
      </c>
      <c r="E236" s="38">
        <v>94.5</v>
      </c>
      <c r="F236" s="38">
        <v>95.4</v>
      </c>
      <c r="G236" s="38">
        <v>96.3</v>
      </c>
      <c r="H236" s="38">
        <v>97.2</v>
      </c>
      <c r="I236" s="39">
        <f t="shared" si="28"/>
        <v>1904.7619047619169</v>
      </c>
      <c r="J236" s="39">
        <f>+(G236-F236)*D236</f>
        <v>1904.7619047618869</v>
      </c>
      <c r="K236" s="39">
        <f>(H236-G236)*D236</f>
        <v>1904.7619047619169</v>
      </c>
      <c r="L236" s="43">
        <f t="shared" si="26"/>
        <v>5714.285714285721</v>
      </c>
      <c r="M236" s="25"/>
      <c r="N236" s="25"/>
    </row>
    <row r="237" spans="1:14" ht="14.25" customHeight="1">
      <c r="A237" s="40">
        <v>43032</v>
      </c>
      <c r="B237" s="41" t="s">
        <v>1448</v>
      </c>
      <c r="C237" s="35" t="s">
        <v>11</v>
      </c>
      <c r="D237" s="42">
        <f t="shared" si="22"/>
        <v>707.9646017699115</v>
      </c>
      <c r="E237" s="38">
        <v>282.5</v>
      </c>
      <c r="F237" s="38">
        <v>285.3</v>
      </c>
      <c r="G237" s="38">
        <v>0</v>
      </c>
      <c r="H237" s="38">
        <v>0</v>
      </c>
      <c r="I237" s="39">
        <f t="shared" si="28"/>
        <v>1982.3008849557602</v>
      </c>
      <c r="J237" s="39">
        <v>0</v>
      </c>
      <c r="K237" s="39">
        <f>(H237-G237)*D237</f>
        <v>0</v>
      </c>
      <c r="L237" s="43">
        <f t="shared" si="26"/>
        <v>1982.3008849557602</v>
      </c>
      <c r="M237" s="25"/>
      <c r="N237" s="25"/>
    </row>
    <row r="238" spans="1:14" ht="14.25" customHeight="1">
      <c r="A238" s="40">
        <v>43032</v>
      </c>
      <c r="B238" s="41" t="s">
        <v>1381</v>
      </c>
      <c r="C238" s="35" t="s">
        <v>11</v>
      </c>
      <c r="D238" s="42">
        <f t="shared" si="22"/>
        <v>648.29821717990274</v>
      </c>
      <c r="E238" s="38">
        <v>308.5</v>
      </c>
      <c r="F238" s="38">
        <v>308.5</v>
      </c>
      <c r="G238" s="38">
        <v>0</v>
      </c>
      <c r="H238" s="38">
        <v>0</v>
      </c>
      <c r="I238" s="39">
        <f t="shared" si="28"/>
        <v>0</v>
      </c>
      <c r="J238" s="39">
        <v>0</v>
      </c>
      <c r="K238" s="39">
        <f>(H238-G238)*D238</f>
        <v>0</v>
      </c>
      <c r="L238" s="43">
        <f t="shared" si="26"/>
        <v>0</v>
      </c>
      <c r="M238" s="25"/>
      <c r="N238" s="25"/>
    </row>
    <row r="239" spans="1:14" ht="14.25" customHeight="1">
      <c r="A239" s="34">
        <v>43031</v>
      </c>
      <c r="B239" s="35" t="s">
        <v>1448</v>
      </c>
      <c r="C239" s="36" t="s">
        <v>11</v>
      </c>
      <c r="D239" s="37">
        <f t="shared" si="22"/>
        <v>781.25</v>
      </c>
      <c r="E239" s="38">
        <v>256</v>
      </c>
      <c r="F239" s="38">
        <v>258.5</v>
      </c>
      <c r="G239" s="38">
        <v>261</v>
      </c>
      <c r="H239" s="38">
        <v>263.5</v>
      </c>
      <c r="I239" s="39">
        <f>(F239-E239)*D239</f>
        <v>1953.125</v>
      </c>
      <c r="J239" s="39">
        <f>(G239-F239)*D239</f>
        <v>1953.125</v>
      </c>
      <c r="K239" s="39">
        <f>(H239-G239)*D239</f>
        <v>1953.125</v>
      </c>
      <c r="L239" s="39">
        <f t="shared" si="26"/>
        <v>5859.375</v>
      </c>
      <c r="M239" s="25"/>
      <c r="N239" s="25"/>
    </row>
    <row r="240" spans="1:14" ht="14.25" customHeight="1">
      <c r="A240" s="34">
        <v>43031</v>
      </c>
      <c r="B240" s="35" t="s">
        <v>152</v>
      </c>
      <c r="C240" s="36" t="s">
        <v>11</v>
      </c>
      <c r="D240" s="37">
        <f t="shared" si="22"/>
        <v>1923.0769230769231</v>
      </c>
      <c r="E240" s="38">
        <v>104</v>
      </c>
      <c r="F240" s="38">
        <v>105</v>
      </c>
      <c r="G240" s="38">
        <v>106</v>
      </c>
      <c r="H240" s="38">
        <v>107</v>
      </c>
      <c r="I240" s="39">
        <f>(F240-E240)*D240</f>
        <v>1923.0769230769231</v>
      </c>
      <c r="J240" s="39">
        <f>(G240-F240)*D240</f>
        <v>1923.0769230769231</v>
      </c>
      <c r="K240" s="39">
        <f>(H240-G240)*D240</f>
        <v>1923.0769230769231</v>
      </c>
      <c r="L240" s="39">
        <f t="shared" si="26"/>
        <v>5769.2307692307695</v>
      </c>
      <c r="M240" s="25"/>
      <c r="N240" s="25"/>
    </row>
    <row r="241" spans="1:14" ht="14.25" customHeight="1">
      <c r="A241" s="34">
        <v>43031</v>
      </c>
      <c r="B241" s="35" t="s">
        <v>1339</v>
      </c>
      <c r="C241" s="36" t="s">
        <v>11</v>
      </c>
      <c r="D241" s="37">
        <f t="shared" ref="D241:D303" si="30">(200000/E241)</f>
        <v>1492.5373134328358</v>
      </c>
      <c r="E241" s="38">
        <v>134</v>
      </c>
      <c r="F241" s="38">
        <v>130.1</v>
      </c>
      <c r="G241" s="38">
        <v>0</v>
      </c>
      <c r="H241" s="38">
        <v>0</v>
      </c>
      <c r="I241" s="43">
        <f>(F241-E241)*D241</f>
        <v>-5820.8955223880685</v>
      </c>
      <c r="J241" s="39">
        <v>0</v>
      </c>
      <c r="K241" s="39">
        <v>0</v>
      </c>
      <c r="L241" s="44">
        <f t="shared" si="26"/>
        <v>-5820.8955223880685</v>
      </c>
      <c r="M241" s="25"/>
      <c r="N241" s="25"/>
    </row>
    <row r="242" spans="1:14" ht="14.25" customHeight="1">
      <c r="A242" s="34">
        <v>43031</v>
      </c>
      <c r="B242" s="35" t="s">
        <v>152</v>
      </c>
      <c r="C242" s="36" t="s">
        <v>11</v>
      </c>
      <c r="D242" s="37">
        <f t="shared" si="30"/>
        <v>1860.4651162790697</v>
      </c>
      <c r="E242" s="38">
        <v>107.5</v>
      </c>
      <c r="F242" s="38">
        <v>107.5</v>
      </c>
      <c r="G242" s="38">
        <v>0</v>
      </c>
      <c r="H242" s="38">
        <v>0</v>
      </c>
      <c r="I242" s="39">
        <f>(F242-E242)*D242</f>
        <v>0</v>
      </c>
      <c r="J242" s="39">
        <v>0</v>
      </c>
      <c r="K242" s="39">
        <f>(H242-G242)*D242</f>
        <v>0</v>
      </c>
      <c r="L242" s="39">
        <f t="shared" si="26"/>
        <v>0</v>
      </c>
      <c r="M242" s="25"/>
      <c r="N242" s="25"/>
    </row>
    <row r="243" spans="1:14" ht="14.25" customHeight="1">
      <c r="A243" s="34">
        <v>43026</v>
      </c>
      <c r="B243" s="35" t="s">
        <v>1937</v>
      </c>
      <c r="C243" s="35" t="s">
        <v>11</v>
      </c>
      <c r="D243" s="42">
        <f t="shared" si="30"/>
        <v>4175.3653444676411</v>
      </c>
      <c r="E243" s="38">
        <v>47.9</v>
      </c>
      <c r="F243" s="38">
        <v>48.3</v>
      </c>
      <c r="G243" s="38">
        <v>48.7</v>
      </c>
      <c r="H243" s="38">
        <v>0</v>
      </c>
      <c r="I243" s="39">
        <f t="shared" ref="I243:I249" si="31">+(F243-E243)*D243</f>
        <v>1670.1461377870505</v>
      </c>
      <c r="J243" s="39">
        <f>+(G243-F243)*D243</f>
        <v>1670.1461377870801</v>
      </c>
      <c r="K243" s="39">
        <v>0</v>
      </c>
      <c r="L243" s="39">
        <f t="shared" si="26"/>
        <v>3340.2922755741306</v>
      </c>
      <c r="M243" s="25"/>
      <c r="N243" s="25"/>
    </row>
    <row r="244" spans="1:14" ht="14.25" customHeight="1">
      <c r="A244" s="34">
        <v>43026</v>
      </c>
      <c r="B244" s="35" t="s">
        <v>1612</v>
      </c>
      <c r="C244" s="35" t="s">
        <v>11</v>
      </c>
      <c r="D244" s="42">
        <f t="shared" si="30"/>
        <v>2328.2887077997671</v>
      </c>
      <c r="E244" s="38">
        <v>85.9</v>
      </c>
      <c r="F244" s="38">
        <v>86.7</v>
      </c>
      <c r="G244" s="38">
        <v>0</v>
      </c>
      <c r="H244" s="38">
        <v>0</v>
      </c>
      <c r="I244" s="43">
        <f t="shared" si="31"/>
        <v>1862.6309662398071</v>
      </c>
      <c r="J244" s="39">
        <v>0</v>
      </c>
      <c r="K244" s="43">
        <f t="shared" ref="K244:K249" si="32">(H244-G244)*D244</f>
        <v>0</v>
      </c>
      <c r="L244" s="39">
        <f t="shared" si="26"/>
        <v>1862.6309662398071</v>
      </c>
      <c r="M244" s="25"/>
      <c r="N244" s="25"/>
    </row>
    <row r="245" spans="1:14" ht="14.25" customHeight="1">
      <c r="A245" s="34">
        <v>43026</v>
      </c>
      <c r="B245" s="35" t="s">
        <v>1322</v>
      </c>
      <c r="C245" s="35" t="s">
        <v>11</v>
      </c>
      <c r="D245" s="42">
        <f t="shared" si="30"/>
        <v>370.91988130563794</v>
      </c>
      <c r="E245" s="38">
        <v>539.20000000000005</v>
      </c>
      <c r="F245" s="38">
        <v>544.20000000000005</v>
      </c>
      <c r="G245" s="38">
        <v>0</v>
      </c>
      <c r="H245" s="38">
        <v>0</v>
      </c>
      <c r="I245" s="43">
        <f t="shared" si="31"/>
        <v>1854.5994065281898</v>
      </c>
      <c r="J245" s="39">
        <v>0</v>
      </c>
      <c r="K245" s="43">
        <f t="shared" si="32"/>
        <v>0</v>
      </c>
      <c r="L245" s="39">
        <f t="shared" si="26"/>
        <v>1854.5994065281898</v>
      </c>
      <c r="M245" s="25"/>
      <c r="N245" s="25"/>
    </row>
    <row r="246" spans="1:14" ht="14.25" customHeight="1">
      <c r="A246" s="40">
        <v>43025</v>
      </c>
      <c r="B246" s="41" t="s">
        <v>1448</v>
      </c>
      <c r="C246" s="35" t="s">
        <v>11</v>
      </c>
      <c r="D246" s="42">
        <f t="shared" si="30"/>
        <v>835.07306889352822</v>
      </c>
      <c r="E246" s="38">
        <v>239.5</v>
      </c>
      <c r="F246" s="38">
        <v>241.7</v>
      </c>
      <c r="G246" s="38">
        <v>0</v>
      </c>
      <c r="H246" s="38">
        <v>0</v>
      </c>
      <c r="I246" s="43">
        <f t="shared" si="31"/>
        <v>1837.1607515657527</v>
      </c>
      <c r="J246" s="39">
        <v>0</v>
      </c>
      <c r="K246" s="43">
        <f t="shared" si="32"/>
        <v>0</v>
      </c>
      <c r="L246" s="39">
        <f t="shared" si="26"/>
        <v>1837.1607515657527</v>
      </c>
      <c r="M246" s="25"/>
      <c r="N246" s="25"/>
    </row>
    <row r="247" spans="1:14" ht="14.25" customHeight="1">
      <c r="A247" s="40">
        <v>43025</v>
      </c>
      <c r="B247" s="41" t="s">
        <v>1941</v>
      </c>
      <c r="C247" s="35" t="s">
        <v>11</v>
      </c>
      <c r="D247" s="42">
        <f t="shared" si="30"/>
        <v>353.98230088495575</v>
      </c>
      <c r="E247" s="38">
        <v>565</v>
      </c>
      <c r="F247" s="38">
        <v>569.9</v>
      </c>
      <c r="G247" s="38">
        <v>0</v>
      </c>
      <c r="H247" s="38">
        <v>0</v>
      </c>
      <c r="I247" s="43">
        <f t="shared" si="31"/>
        <v>1734.5132743362751</v>
      </c>
      <c r="J247" s="39">
        <v>0</v>
      </c>
      <c r="K247" s="43">
        <f t="shared" si="32"/>
        <v>0</v>
      </c>
      <c r="L247" s="39">
        <f t="shared" si="26"/>
        <v>1734.5132743362751</v>
      </c>
      <c r="M247" s="25"/>
      <c r="N247" s="25"/>
    </row>
    <row r="248" spans="1:14" ht="14.25" customHeight="1">
      <c r="A248" s="40">
        <v>43025</v>
      </c>
      <c r="B248" s="41" t="s">
        <v>1367</v>
      </c>
      <c r="C248" s="35" t="s">
        <v>11</v>
      </c>
      <c r="D248" s="42">
        <f t="shared" si="30"/>
        <v>658.97858319604609</v>
      </c>
      <c r="E248" s="38">
        <v>303.5</v>
      </c>
      <c r="F248" s="38">
        <v>303.5</v>
      </c>
      <c r="G248" s="38">
        <v>0</v>
      </c>
      <c r="H248" s="38">
        <v>0</v>
      </c>
      <c r="I248" s="43">
        <f t="shared" si="31"/>
        <v>0</v>
      </c>
      <c r="J248" s="39">
        <v>0</v>
      </c>
      <c r="K248" s="43">
        <f t="shared" si="32"/>
        <v>0</v>
      </c>
      <c r="L248" s="39">
        <f t="shared" si="26"/>
        <v>0</v>
      </c>
      <c r="M248" s="25"/>
      <c r="N248" s="25"/>
    </row>
    <row r="249" spans="1:14" ht="14.25" customHeight="1">
      <c r="A249" s="40">
        <v>43025</v>
      </c>
      <c r="B249" s="41" t="s">
        <v>1420</v>
      </c>
      <c r="C249" s="35" t="s">
        <v>11</v>
      </c>
      <c r="D249" s="42">
        <f t="shared" si="30"/>
        <v>1360.5442176870749</v>
      </c>
      <c r="E249" s="38">
        <v>147</v>
      </c>
      <c r="F249" s="38">
        <v>147</v>
      </c>
      <c r="G249" s="38">
        <v>0</v>
      </c>
      <c r="H249" s="38">
        <v>0</v>
      </c>
      <c r="I249" s="43">
        <f t="shared" si="31"/>
        <v>0</v>
      </c>
      <c r="J249" s="39">
        <v>0</v>
      </c>
      <c r="K249" s="43">
        <f t="shared" si="32"/>
        <v>0</v>
      </c>
      <c r="L249" s="39">
        <f t="shared" si="26"/>
        <v>0</v>
      </c>
      <c r="M249" s="25"/>
      <c r="N249" s="25"/>
    </row>
    <row r="250" spans="1:14" ht="14.25" customHeight="1">
      <c r="A250" s="40">
        <v>43025</v>
      </c>
      <c r="B250" s="41" t="s">
        <v>1620</v>
      </c>
      <c r="C250" s="36" t="s">
        <v>11</v>
      </c>
      <c r="D250" s="37">
        <f t="shared" si="30"/>
        <v>326.79738562091501</v>
      </c>
      <c r="E250" s="38">
        <v>612</v>
      </c>
      <c r="F250" s="38">
        <v>594</v>
      </c>
      <c r="G250" s="38">
        <v>0</v>
      </c>
      <c r="H250" s="38">
        <v>0</v>
      </c>
      <c r="I250" s="43">
        <f>(F250-E250)*D250</f>
        <v>-5882.3529411764703</v>
      </c>
      <c r="J250" s="39">
        <v>0</v>
      </c>
      <c r="K250" s="39">
        <v>0</v>
      </c>
      <c r="L250" s="44">
        <f t="shared" si="26"/>
        <v>-5882.3529411764703</v>
      </c>
      <c r="M250" s="25"/>
      <c r="N250" s="25"/>
    </row>
    <row r="251" spans="1:14" ht="14.25" customHeight="1">
      <c r="A251" s="40">
        <v>43024</v>
      </c>
      <c r="B251" s="41" t="s">
        <v>1898</v>
      </c>
      <c r="C251" s="36" t="s">
        <v>11</v>
      </c>
      <c r="D251" s="37">
        <f t="shared" si="30"/>
        <v>437.63676148796498</v>
      </c>
      <c r="E251" s="38">
        <v>457</v>
      </c>
      <c r="F251" s="38">
        <v>461.5</v>
      </c>
      <c r="G251" s="38">
        <v>466</v>
      </c>
      <c r="H251" s="38">
        <v>470.5</v>
      </c>
      <c r="I251" s="39">
        <f>(F251-E251)*D251</f>
        <v>1969.3654266958424</v>
      </c>
      <c r="J251" s="39">
        <f>(G251-F251)*D251</f>
        <v>1969.3654266958424</v>
      </c>
      <c r="K251" s="39">
        <f>(H251-G251)*D251</f>
        <v>1969.3654266958424</v>
      </c>
      <c r="L251" s="39">
        <f t="shared" si="26"/>
        <v>5908.0962800875277</v>
      </c>
      <c r="M251" s="25"/>
      <c r="N251" s="25"/>
    </row>
    <row r="252" spans="1:14" ht="14.25" customHeight="1">
      <c r="A252" s="40">
        <v>43024</v>
      </c>
      <c r="B252" s="41" t="s">
        <v>178</v>
      </c>
      <c r="C252" s="36" t="s">
        <v>11</v>
      </c>
      <c r="D252" s="37">
        <f t="shared" si="30"/>
        <v>945.62647754137117</v>
      </c>
      <c r="E252" s="38">
        <v>211.5</v>
      </c>
      <c r="F252" s="38">
        <v>213.5</v>
      </c>
      <c r="G252" s="38">
        <v>215.5</v>
      </c>
      <c r="H252" s="38">
        <v>217.5</v>
      </c>
      <c r="I252" s="39">
        <f>(F252-E252)*D252</f>
        <v>1891.2529550827423</v>
      </c>
      <c r="J252" s="39">
        <f>(G252-F252)*D252</f>
        <v>1891.2529550827423</v>
      </c>
      <c r="K252" s="39">
        <f>(H252-G252)*D252</f>
        <v>1891.2529550827423</v>
      </c>
      <c r="L252" s="39">
        <f t="shared" si="26"/>
        <v>5673.7588652482273</v>
      </c>
      <c r="M252" s="25"/>
      <c r="N252" s="25"/>
    </row>
    <row r="253" spans="1:14" ht="14.25" customHeight="1">
      <c r="A253" s="40">
        <v>43024</v>
      </c>
      <c r="B253" s="41" t="s">
        <v>178</v>
      </c>
      <c r="C253" s="36" t="s">
        <v>11</v>
      </c>
      <c r="D253" s="37">
        <f t="shared" si="30"/>
        <v>892.85714285714289</v>
      </c>
      <c r="E253" s="38">
        <v>224</v>
      </c>
      <c r="F253" s="38">
        <v>226.2</v>
      </c>
      <c r="G253" s="38">
        <v>228.4</v>
      </c>
      <c r="H253" s="38">
        <v>0</v>
      </c>
      <c r="I253" s="39">
        <f>(F253-E253)*D253</f>
        <v>1964.2857142857042</v>
      </c>
      <c r="J253" s="39">
        <f>(G253-F253)*D253</f>
        <v>1964.2857142857297</v>
      </c>
      <c r="K253" s="39">
        <v>0</v>
      </c>
      <c r="L253" s="39">
        <f t="shared" si="26"/>
        <v>3928.5714285714339</v>
      </c>
      <c r="M253" s="25"/>
      <c r="N253" s="25"/>
    </row>
    <row r="254" spans="1:14" ht="14.25" customHeight="1">
      <c r="A254" s="34">
        <v>43021</v>
      </c>
      <c r="B254" s="35" t="s">
        <v>1917</v>
      </c>
      <c r="C254" s="35" t="s">
        <v>11</v>
      </c>
      <c r="D254" s="42">
        <f t="shared" si="30"/>
        <v>1215.80547112462</v>
      </c>
      <c r="E254" s="38">
        <v>164.5</v>
      </c>
      <c r="F254" s="38">
        <v>166.1</v>
      </c>
      <c r="G254" s="38">
        <v>0</v>
      </c>
      <c r="H254" s="38">
        <v>0</v>
      </c>
      <c r="I254" s="39">
        <f t="shared" ref="I254:I303" si="33">+(F254-E254)*D254</f>
        <v>1945.2887537993852</v>
      </c>
      <c r="J254" s="39">
        <v>0</v>
      </c>
      <c r="K254" s="39">
        <f t="shared" ref="K254:K264" si="34">(H254-G254)*D254</f>
        <v>0</v>
      </c>
      <c r="L254" s="43">
        <f t="shared" si="26"/>
        <v>1945.2887537993852</v>
      </c>
      <c r="M254" s="25"/>
      <c r="N254" s="25"/>
    </row>
    <row r="255" spans="1:14" ht="14.25" customHeight="1">
      <c r="A255" s="34">
        <v>43021</v>
      </c>
      <c r="B255" s="35" t="s">
        <v>1917</v>
      </c>
      <c r="C255" s="35" t="s">
        <v>11</v>
      </c>
      <c r="D255" s="42">
        <f t="shared" si="30"/>
        <v>1243.7810945273632</v>
      </c>
      <c r="E255" s="38">
        <v>160.80000000000001</v>
      </c>
      <c r="F255" s="38">
        <v>161.80000000000001</v>
      </c>
      <c r="G255" s="38">
        <v>162.80000000000001</v>
      </c>
      <c r="H255" s="38">
        <v>163.80000000000001</v>
      </c>
      <c r="I255" s="39">
        <f t="shared" si="33"/>
        <v>1243.7810945273632</v>
      </c>
      <c r="J255" s="39">
        <f>+(G255-F255)*D255</f>
        <v>1243.7810945273632</v>
      </c>
      <c r="K255" s="39">
        <f t="shared" si="34"/>
        <v>1243.7810945273632</v>
      </c>
      <c r="L255" s="43">
        <f t="shared" si="26"/>
        <v>3731.3432835820895</v>
      </c>
      <c r="M255" s="25"/>
      <c r="N255" s="25"/>
    </row>
    <row r="256" spans="1:14" ht="14.25" customHeight="1">
      <c r="A256" s="34">
        <v>43021</v>
      </c>
      <c r="B256" s="35" t="s">
        <v>1491</v>
      </c>
      <c r="C256" s="35" t="s">
        <v>11</v>
      </c>
      <c r="D256" s="42">
        <f t="shared" si="30"/>
        <v>2083.3333333333335</v>
      </c>
      <c r="E256" s="38">
        <v>96</v>
      </c>
      <c r="F256" s="38">
        <v>96.9</v>
      </c>
      <c r="G256" s="38">
        <v>97.8</v>
      </c>
      <c r="H256" s="38">
        <v>98.7</v>
      </c>
      <c r="I256" s="39">
        <f t="shared" si="33"/>
        <v>1875.0000000000121</v>
      </c>
      <c r="J256" s="39">
        <f>+(G256-F256)*D256</f>
        <v>1874.9999999999823</v>
      </c>
      <c r="K256" s="39">
        <f t="shared" si="34"/>
        <v>1875.0000000000121</v>
      </c>
      <c r="L256" s="43">
        <f t="shared" ref="L256:L303" si="35">SUM(I256:K256)</f>
        <v>5625.0000000000064</v>
      </c>
      <c r="M256" s="25"/>
      <c r="N256" s="25"/>
    </row>
    <row r="257" spans="1:14" ht="14.25" customHeight="1">
      <c r="A257" s="34">
        <v>43021</v>
      </c>
      <c r="B257" s="35" t="s">
        <v>1703</v>
      </c>
      <c r="C257" s="35" t="s">
        <v>11</v>
      </c>
      <c r="D257" s="42">
        <f>(200000/E257)</f>
        <v>129.44983818770226</v>
      </c>
      <c r="E257" s="38">
        <v>1545</v>
      </c>
      <c r="F257" s="38">
        <v>1545</v>
      </c>
      <c r="G257" s="38">
        <v>0</v>
      </c>
      <c r="H257" s="38">
        <v>0</v>
      </c>
      <c r="I257" s="39">
        <f>+(F257-E257)*D257</f>
        <v>0</v>
      </c>
      <c r="J257" s="39">
        <v>0</v>
      </c>
      <c r="K257" s="39">
        <f>(H257-G257)*D257</f>
        <v>0</v>
      </c>
      <c r="L257" s="43">
        <f>SUM(I257:K257)</f>
        <v>0</v>
      </c>
      <c r="M257" s="25"/>
      <c r="N257" s="25"/>
    </row>
    <row r="258" spans="1:14" ht="14.25" customHeight="1">
      <c r="A258" s="34">
        <v>43021</v>
      </c>
      <c r="B258" s="35" t="s">
        <v>1401</v>
      </c>
      <c r="C258" s="35" t="s">
        <v>11</v>
      </c>
      <c r="D258" s="42">
        <f>(200000/E258)</f>
        <v>461.36101499423296</v>
      </c>
      <c r="E258" s="38">
        <v>433.5</v>
      </c>
      <c r="F258" s="38">
        <v>425.1</v>
      </c>
      <c r="G258" s="38">
        <v>0</v>
      </c>
      <c r="H258" s="38">
        <v>0</v>
      </c>
      <c r="I258" s="39">
        <f>+(F258-E258)*D258</f>
        <v>-3875.4325259515463</v>
      </c>
      <c r="J258" s="39">
        <v>0</v>
      </c>
      <c r="K258" s="39">
        <f>(H258-G258)*D258</f>
        <v>0</v>
      </c>
      <c r="L258" s="44">
        <f>SUM(I258:K258)</f>
        <v>-3875.4325259515463</v>
      </c>
      <c r="M258" s="25"/>
      <c r="N258" s="25"/>
    </row>
    <row r="259" spans="1:14" ht="14.25" customHeight="1">
      <c r="A259" s="34">
        <v>43021</v>
      </c>
      <c r="B259" s="35" t="s">
        <v>1917</v>
      </c>
      <c r="C259" s="35" t="s">
        <v>11</v>
      </c>
      <c r="D259" s="42">
        <f>(200000/E259)</f>
        <v>1244.5550715619167</v>
      </c>
      <c r="E259" s="38">
        <v>160.69999999999999</v>
      </c>
      <c r="F259" s="38">
        <v>158.69999999999999</v>
      </c>
      <c r="G259" s="38">
        <v>0</v>
      </c>
      <c r="H259" s="38">
        <v>0</v>
      </c>
      <c r="I259" s="39">
        <f>+(F259-E259)*D259</f>
        <v>-2489.1101431238335</v>
      </c>
      <c r="J259" s="39">
        <v>0</v>
      </c>
      <c r="K259" s="39">
        <f>(H259-G259)*D259</f>
        <v>0</v>
      </c>
      <c r="L259" s="44">
        <f>SUM(I259:K259)</f>
        <v>-2489.1101431238335</v>
      </c>
      <c r="M259" s="25"/>
      <c r="N259" s="25"/>
    </row>
    <row r="260" spans="1:14" ht="14.25" customHeight="1">
      <c r="A260" s="34">
        <v>43021</v>
      </c>
      <c r="B260" s="35" t="s">
        <v>1942</v>
      </c>
      <c r="C260" s="35" t="s">
        <v>11</v>
      </c>
      <c r="D260" s="42">
        <f>(200000/E260)</f>
        <v>1129.9435028248588</v>
      </c>
      <c r="E260" s="38">
        <v>177</v>
      </c>
      <c r="F260" s="38">
        <v>173.6</v>
      </c>
      <c r="G260" s="38">
        <v>0</v>
      </c>
      <c r="H260" s="38">
        <v>0</v>
      </c>
      <c r="I260" s="39">
        <f>+(F260-E260)*D260</f>
        <v>-3841.8079096045262</v>
      </c>
      <c r="J260" s="39">
        <v>0</v>
      </c>
      <c r="K260" s="39">
        <f>(H260-G260)*D260</f>
        <v>0</v>
      </c>
      <c r="L260" s="44">
        <f>SUM(I260:K260)</f>
        <v>-3841.8079096045262</v>
      </c>
      <c r="M260" s="25"/>
      <c r="N260" s="25"/>
    </row>
    <row r="261" spans="1:14" ht="14.25" customHeight="1">
      <c r="A261" s="34">
        <v>43020</v>
      </c>
      <c r="B261" s="35" t="s">
        <v>1380</v>
      </c>
      <c r="C261" s="35" t="s">
        <v>11</v>
      </c>
      <c r="D261" s="42">
        <f t="shared" si="30"/>
        <v>2645.5026455026459</v>
      </c>
      <c r="E261" s="38">
        <v>75.599999999999994</v>
      </c>
      <c r="F261" s="38">
        <v>76.3</v>
      </c>
      <c r="G261" s="38">
        <v>77</v>
      </c>
      <c r="H261" s="38">
        <v>77.7</v>
      </c>
      <c r="I261" s="39">
        <f t="shared" si="33"/>
        <v>1851.8518518518597</v>
      </c>
      <c r="J261" s="39">
        <f>+(G261-F261)*D261</f>
        <v>1851.8518518518597</v>
      </c>
      <c r="K261" s="39">
        <f t="shared" si="34"/>
        <v>1851.8518518518597</v>
      </c>
      <c r="L261" s="43">
        <f t="shared" si="35"/>
        <v>5555.5555555555793</v>
      </c>
      <c r="M261" s="25"/>
      <c r="N261" s="25"/>
    </row>
    <row r="262" spans="1:14" ht="14.25" customHeight="1">
      <c r="A262" s="34">
        <v>43020</v>
      </c>
      <c r="B262" s="35" t="s">
        <v>1897</v>
      </c>
      <c r="C262" s="35" t="s">
        <v>11</v>
      </c>
      <c r="D262" s="42">
        <f t="shared" si="30"/>
        <v>5847.9532163742688</v>
      </c>
      <c r="E262" s="38">
        <v>34.200000000000003</v>
      </c>
      <c r="F262" s="38">
        <v>34.5</v>
      </c>
      <c r="G262" s="38">
        <v>34.799999999999997</v>
      </c>
      <c r="H262" s="38">
        <v>35.1</v>
      </c>
      <c r="I262" s="39">
        <f t="shared" si="33"/>
        <v>1754.3859649122639</v>
      </c>
      <c r="J262" s="39">
        <f>+(G262-F262)*D262</f>
        <v>1754.3859649122639</v>
      </c>
      <c r="K262" s="39">
        <f t="shared" si="34"/>
        <v>1754.3859649123056</v>
      </c>
      <c r="L262" s="43">
        <f t="shared" si="35"/>
        <v>5263.1578947368334</v>
      </c>
      <c r="M262" s="25"/>
      <c r="N262" s="25"/>
    </row>
    <row r="263" spans="1:14" ht="14.25" customHeight="1">
      <c r="A263" s="34">
        <v>43020</v>
      </c>
      <c r="B263" s="35" t="s">
        <v>1694</v>
      </c>
      <c r="C263" s="35" t="s">
        <v>11</v>
      </c>
      <c r="D263" s="42">
        <f t="shared" si="30"/>
        <v>1639.344262295082</v>
      </c>
      <c r="E263" s="38">
        <v>122</v>
      </c>
      <c r="F263" s="38">
        <v>123.2</v>
      </c>
      <c r="G263" s="38">
        <v>0</v>
      </c>
      <c r="H263" s="38">
        <v>0</v>
      </c>
      <c r="I263" s="39">
        <f t="shared" si="33"/>
        <v>1967.2131147541031</v>
      </c>
      <c r="J263" s="39">
        <v>0</v>
      </c>
      <c r="K263" s="39">
        <f t="shared" si="34"/>
        <v>0</v>
      </c>
      <c r="L263" s="43">
        <f t="shared" si="35"/>
        <v>1967.2131147541031</v>
      </c>
      <c r="M263" s="25"/>
      <c r="N263" s="25"/>
    </row>
    <row r="264" spans="1:14" ht="14.25" customHeight="1">
      <c r="A264" s="34">
        <v>43020</v>
      </c>
      <c r="B264" s="35" t="s">
        <v>1491</v>
      </c>
      <c r="C264" s="35" t="s">
        <v>11</v>
      </c>
      <c r="D264" s="42">
        <f t="shared" si="30"/>
        <v>2116.4021164021165</v>
      </c>
      <c r="E264" s="38">
        <v>94.5</v>
      </c>
      <c r="F264" s="38">
        <v>95.4</v>
      </c>
      <c r="G264" s="38">
        <v>0</v>
      </c>
      <c r="H264" s="38">
        <v>0</v>
      </c>
      <c r="I264" s="39">
        <f t="shared" si="33"/>
        <v>1904.7619047619169</v>
      </c>
      <c r="J264" s="39">
        <v>0</v>
      </c>
      <c r="K264" s="39">
        <f t="shared" si="34"/>
        <v>0</v>
      </c>
      <c r="L264" s="43">
        <f t="shared" si="35"/>
        <v>1904.7619047619169</v>
      </c>
      <c r="M264" s="25"/>
      <c r="N264" s="25"/>
    </row>
    <row r="265" spans="1:14" ht="14.25" customHeight="1">
      <c r="A265" s="34">
        <v>43020</v>
      </c>
      <c r="B265" s="35" t="s">
        <v>1750</v>
      </c>
      <c r="C265" s="35" t="s">
        <v>11</v>
      </c>
      <c r="D265" s="42">
        <f t="shared" si="30"/>
        <v>160.77170418006432</v>
      </c>
      <c r="E265" s="38">
        <v>1244</v>
      </c>
      <c r="F265" s="38">
        <v>1244</v>
      </c>
      <c r="G265" s="38">
        <v>0</v>
      </c>
      <c r="H265" s="38">
        <v>0</v>
      </c>
      <c r="I265" s="39">
        <f t="shared" si="33"/>
        <v>0</v>
      </c>
      <c r="J265" s="39">
        <v>0</v>
      </c>
      <c r="K265" s="39">
        <v>0</v>
      </c>
      <c r="L265" s="43">
        <f t="shared" si="35"/>
        <v>0</v>
      </c>
      <c r="M265" s="25"/>
      <c r="N265" s="25"/>
    </row>
    <row r="266" spans="1:14" ht="14.25" customHeight="1">
      <c r="A266" s="34">
        <v>43019</v>
      </c>
      <c r="B266" s="35" t="s">
        <v>1943</v>
      </c>
      <c r="C266" s="35" t="s">
        <v>11</v>
      </c>
      <c r="D266" s="42">
        <f t="shared" si="30"/>
        <v>166.66666666666666</v>
      </c>
      <c r="E266" s="38">
        <v>1200</v>
      </c>
      <c r="F266" s="38">
        <v>1212</v>
      </c>
      <c r="G266" s="38">
        <v>0</v>
      </c>
      <c r="H266" s="38">
        <v>0</v>
      </c>
      <c r="I266" s="39">
        <f t="shared" si="33"/>
        <v>2000</v>
      </c>
      <c r="J266" s="39">
        <v>0</v>
      </c>
      <c r="K266" s="39">
        <f t="shared" ref="K266:K274" si="36">(H266-G266)*D266</f>
        <v>0</v>
      </c>
      <c r="L266" s="43">
        <f t="shared" si="35"/>
        <v>2000</v>
      </c>
      <c r="M266" s="25"/>
      <c r="N266" s="25"/>
    </row>
    <row r="267" spans="1:14" ht="14.25" customHeight="1">
      <c r="A267" s="34">
        <v>43019</v>
      </c>
      <c r="B267" s="35" t="s">
        <v>1944</v>
      </c>
      <c r="C267" s="35" t="s">
        <v>11</v>
      </c>
      <c r="D267" s="42">
        <f t="shared" si="30"/>
        <v>347.82608695652175</v>
      </c>
      <c r="E267" s="38">
        <v>575</v>
      </c>
      <c r="F267" s="38">
        <v>580.5</v>
      </c>
      <c r="G267" s="38">
        <v>0</v>
      </c>
      <c r="H267" s="38">
        <v>0</v>
      </c>
      <c r="I267" s="39">
        <f t="shared" si="33"/>
        <v>1913.0434782608695</v>
      </c>
      <c r="J267" s="39">
        <v>0</v>
      </c>
      <c r="K267" s="39">
        <f t="shared" si="36"/>
        <v>0</v>
      </c>
      <c r="L267" s="43">
        <f t="shared" si="35"/>
        <v>1913.0434782608695</v>
      </c>
      <c r="M267" s="25"/>
      <c r="N267" s="25"/>
    </row>
    <row r="268" spans="1:14" ht="14.25" customHeight="1">
      <c r="A268" s="34">
        <v>43019</v>
      </c>
      <c r="B268" s="35" t="s">
        <v>147</v>
      </c>
      <c r="C268" s="35" t="s">
        <v>11</v>
      </c>
      <c r="D268" s="42">
        <f t="shared" si="30"/>
        <v>3095.9752321981427</v>
      </c>
      <c r="E268" s="38">
        <v>64.599999999999994</v>
      </c>
      <c r="F268" s="38">
        <v>65.2</v>
      </c>
      <c r="G268" s="38">
        <v>0</v>
      </c>
      <c r="H268" s="38">
        <v>0</v>
      </c>
      <c r="I268" s="39">
        <f t="shared" si="33"/>
        <v>1857.5851393189121</v>
      </c>
      <c r="J268" s="39">
        <v>0</v>
      </c>
      <c r="K268" s="39">
        <f t="shared" si="36"/>
        <v>0</v>
      </c>
      <c r="L268" s="43">
        <f t="shared" si="35"/>
        <v>1857.5851393189121</v>
      </c>
      <c r="M268" s="25"/>
      <c r="N268" s="25"/>
    </row>
    <row r="269" spans="1:14" ht="14.25" customHeight="1">
      <c r="A269" s="34">
        <v>43019</v>
      </c>
      <c r="B269" s="35" t="s">
        <v>60</v>
      </c>
      <c r="C269" s="35" t="s">
        <v>11</v>
      </c>
      <c r="D269" s="42">
        <f t="shared" si="30"/>
        <v>1801.8018018018017</v>
      </c>
      <c r="E269" s="38">
        <v>111</v>
      </c>
      <c r="F269" s="38">
        <v>111.85</v>
      </c>
      <c r="G269" s="38">
        <v>0</v>
      </c>
      <c r="H269" s="38">
        <v>0</v>
      </c>
      <c r="I269" s="39">
        <f t="shared" si="33"/>
        <v>1531.5315315315213</v>
      </c>
      <c r="J269" s="39">
        <v>0</v>
      </c>
      <c r="K269" s="39">
        <f t="shared" si="36"/>
        <v>0</v>
      </c>
      <c r="L269" s="43">
        <f t="shared" si="35"/>
        <v>1531.5315315315213</v>
      </c>
      <c r="M269" s="25"/>
      <c r="N269" s="25"/>
    </row>
    <row r="270" spans="1:14" ht="14.25" customHeight="1">
      <c r="A270" s="34">
        <v>43019</v>
      </c>
      <c r="B270" s="35" t="s">
        <v>1929</v>
      </c>
      <c r="C270" s="35" t="s">
        <v>11</v>
      </c>
      <c r="D270" s="42">
        <f t="shared" si="30"/>
        <v>749.06367041198507</v>
      </c>
      <c r="E270" s="38">
        <v>267</v>
      </c>
      <c r="F270" s="38">
        <v>259.2</v>
      </c>
      <c r="G270" s="38">
        <v>0</v>
      </c>
      <c r="H270" s="38">
        <v>0</v>
      </c>
      <c r="I270" s="43">
        <f t="shared" si="33"/>
        <v>-5842.6966292134921</v>
      </c>
      <c r="J270" s="39">
        <v>0</v>
      </c>
      <c r="K270" s="43">
        <f t="shared" si="36"/>
        <v>0</v>
      </c>
      <c r="L270" s="44">
        <f t="shared" si="35"/>
        <v>-5842.6966292134921</v>
      </c>
      <c r="M270" s="25"/>
      <c r="N270" s="25"/>
    </row>
    <row r="271" spans="1:14" ht="14.25" customHeight="1">
      <c r="A271" s="34">
        <v>43019</v>
      </c>
      <c r="B271" s="35" t="s">
        <v>1945</v>
      </c>
      <c r="C271" s="35" t="s">
        <v>11</v>
      </c>
      <c r="D271" s="42">
        <f t="shared" si="30"/>
        <v>421.94092827004221</v>
      </c>
      <c r="E271" s="38">
        <v>474</v>
      </c>
      <c r="F271" s="38">
        <v>460.5</v>
      </c>
      <c r="G271" s="38">
        <v>0</v>
      </c>
      <c r="H271" s="38">
        <v>0</v>
      </c>
      <c r="I271" s="43">
        <f t="shared" si="33"/>
        <v>-5696.2025316455702</v>
      </c>
      <c r="J271" s="39">
        <v>0</v>
      </c>
      <c r="K271" s="43">
        <f t="shared" si="36"/>
        <v>0</v>
      </c>
      <c r="L271" s="44">
        <f t="shared" si="35"/>
        <v>-5696.2025316455702</v>
      </c>
      <c r="M271" s="25"/>
      <c r="N271" s="25"/>
    </row>
    <row r="272" spans="1:14" ht="14.25" customHeight="1">
      <c r="A272" s="34">
        <v>43019</v>
      </c>
      <c r="B272" s="35" t="s">
        <v>1612</v>
      </c>
      <c r="C272" s="35" t="s">
        <v>11</v>
      </c>
      <c r="D272" s="42">
        <f t="shared" si="30"/>
        <v>2366.8639053254437</v>
      </c>
      <c r="E272" s="38">
        <v>84.5</v>
      </c>
      <c r="F272" s="38">
        <v>82.1</v>
      </c>
      <c r="G272" s="38">
        <v>0</v>
      </c>
      <c r="H272" s="38">
        <v>0</v>
      </c>
      <c r="I272" s="43">
        <f t="shared" si="33"/>
        <v>-5680.4733727810781</v>
      </c>
      <c r="J272" s="39">
        <v>0</v>
      </c>
      <c r="K272" s="43">
        <f t="shared" si="36"/>
        <v>0</v>
      </c>
      <c r="L272" s="44">
        <f t="shared" si="35"/>
        <v>-5680.4733727810781</v>
      </c>
      <c r="M272" s="25"/>
      <c r="N272" s="25"/>
    </row>
    <row r="273" spans="1:14" ht="14.25" customHeight="1">
      <c r="A273" s="34">
        <v>43018</v>
      </c>
      <c r="B273" s="35" t="s">
        <v>1401</v>
      </c>
      <c r="C273" s="35" t="s">
        <v>11</v>
      </c>
      <c r="D273" s="42">
        <f t="shared" si="30"/>
        <v>491.40049140049138</v>
      </c>
      <c r="E273" s="38">
        <v>407</v>
      </c>
      <c r="F273" s="38">
        <v>411</v>
      </c>
      <c r="G273" s="38">
        <v>415</v>
      </c>
      <c r="H273" s="38">
        <v>419</v>
      </c>
      <c r="I273" s="39">
        <f t="shared" si="33"/>
        <v>1965.6019656019655</v>
      </c>
      <c r="J273" s="39">
        <f>+(G273-F273)*D273</f>
        <v>1965.6019656019655</v>
      </c>
      <c r="K273" s="39">
        <f t="shared" si="36"/>
        <v>1965.6019656019655</v>
      </c>
      <c r="L273" s="43">
        <f t="shared" si="35"/>
        <v>5896.8058968058967</v>
      </c>
      <c r="M273" s="25"/>
      <c r="N273" s="25"/>
    </row>
    <row r="274" spans="1:14" ht="14.25" customHeight="1">
      <c r="A274" s="34">
        <v>43018</v>
      </c>
      <c r="B274" s="35" t="s">
        <v>1425</v>
      </c>
      <c r="C274" s="35" t="s">
        <v>11</v>
      </c>
      <c r="D274" s="42">
        <f t="shared" si="30"/>
        <v>1117.31843575419</v>
      </c>
      <c r="E274" s="38">
        <v>179</v>
      </c>
      <c r="F274" s="38">
        <v>180.7</v>
      </c>
      <c r="G274" s="38">
        <v>182.4</v>
      </c>
      <c r="H274" s="38">
        <v>184.1</v>
      </c>
      <c r="I274" s="39">
        <f t="shared" si="33"/>
        <v>1899.4413407821103</v>
      </c>
      <c r="J274" s="39">
        <f>+(G274-F274)*D274</f>
        <v>1899.4413407821421</v>
      </c>
      <c r="K274" s="39">
        <f t="shared" si="36"/>
        <v>1899.4413407821103</v>
      </c>
      <c r="L274" s="43">
        <f t="shared" si="35"/>
        <v>5698.3240223463627</v>
      </c>
      <c r="M274" s="25"/>
      <c r="N274" s="25"/>
    </row>
    <row r="275" spans="1:14" ht="14.25" customHeight="1">
      <c r="A275" s="34">
        <v>43018</v>
      </c>
      <c r="B275" s="35" t="s">
        <v>1531</v>
      </c>
      <c r="C275" s="35" t="s">
        <v>11</v>
      </c>
      <c r="D275" s="42">
        <f t="shared" si="30"/>
        <v>693.24090121317158</v>
      </c>
      <c r="E275" s="38">
        <v>288.5</v>
      </c>
      <c r="F275" s="38">
        <v>291.3</v>
      </c>
      <c r="G275" s="38">
        <v>294.10000000000002</v>
      </c>
      <c r="H275" s="38">
        <v>0</v>
      </c>
      <c r="I275" s="39">
        <f t="shared" si="33"/>
        <v>1941.0745233968883</v>
      </c>
      <c r="J275" s="39">
        <f>+(G275-F275)*D275</f>
        <v>1941.0745233968883</v>
      </c>
      <c r="K275" s="39">
        <v>0</v>
      </c>
      <c r="L275" s="43">
        <f t="shared" si="35"/>
        <v>3882.1490467937765</v>
      </c>
      <c r="M275" s="25"/>
      <c r="N275" s="25"/>
    </row>
    <row r="276" spans="1:14" ht="14.25" customHeight="1">
      <c r="A276" s="34">
        <v>43018</v>
      </c>
      <c r="B276" s="35" t="s">
        <v>1479</v>
      </c>
      <c r="C276" s="35" t="s">
        <v>11</v>
      </c>
      <c r="D276" s="42">
        <f t="shared" si="30"/>
        <v>733.94495412844037</v>
      </c>
      <c r="E276" s="38">
        <v>272.5</v>
      </c>
      <c r="F276" s="38">
        <v>275.10000000000002</v>
      </c>
      <c r="G276" s="38">
        <v>0</v>
      </c>
      <c r="H276" s="38">
        <v>0</v>
      </c>
      <c r="I276" s="39">
        <f t="shared" si="33"/>
        <v>1908.2568807339617</v>
      </c>
      <c r="J276" s="39">
        <v>0</v>
      </c>
      <c r="K276" s="39">
        <f>(H276-G276)*D276</f>
        <v>0</v>
      </c>
      <c r="L276" s="43">
        <f t="shared" si="35"/>
        <v>1908.2568807339617</v>
      </c>
      <c r="M276" s="25"/>
      <c r="N276" s="25"/>
    </row>
    <row r="277" spans="1:14" ht="14.25" customHeight="1">
      <c r="A277" s="34">
        <v>43018</v>
      </c>
      <c r="B277" s="35" t="s">
        <v>1928</v>
      </c>
      <c r="C277" s="35" t="s">
        <v>11</v>
      </c>
      <c r="D277" s="42">
        <f t="shared" si="30"/>
        <v>4048.5829959514172</v>
      </c>
      <c r="E277" s="38">
        <v>49.4</v>
      </c>
      <c r="F277" s="38">
        <v>49.75</v>
      </c>
      <c r="G277" s="38">
        <v>0</v>
      </c>
      <c r="H277" s="38">
        <v>0</v>
      </c>
      <c r="I277" s="39">
        <f t="shared" si="33"/>
        <v>1417.0040485830018</v>
      </c>
      <c r="J277" s="39">
        <v>0</v>
      </c>
      <c r="K277" s="39">
        <f>(H277-G277)*D277</f>
        <v>0</v>
      </c>
      <c r="L277" s="43">
        <f t="shared" si="35"/>
        <v>1417.0040485830018</v>
      </c>
      <c r="M277" s="25"/>
      <c r="N277" s="25"/>
    </row>
    <row r="278" spans="1:14" ht="14.25" customHeight="1">
      <c r="A278" s="34">
        <v>43017</v>
      </c>
      <c r="B278" s="35" t="s">
        <v>1946</v>
      </c>
      <c r="C278" s="35" t="s">
        <v>11</v>
      </c>
      <c r="D278" s="42">
        <f t="shared" si="30"/>
        <v>2600.780234070221</v>
      </c>
      <c r="E278" s="38">
        <v>76.900000000000006</v>
      </c>
      <c r="F278" s="38">
        <v>77.650000000000006</v>
      </c>
      <c r="G278" s="38">
        <v>78.400000000000006</v>
      </c>
      <c r="H278" s="38">
        <v>79.150000000000006</v>
      </c>
      <c r="I278" s="39">
        <f t="shared" si="33"/>
        <v>1950.5851755526658</v>
      </c>
      <c r="J278" s="39">
        <f>+(G278-F278)*D278</f>
        <v>1950.5851755526658</v>
      </c>
      <c r="K278" s="39">
        <f>(H278-G278)*D278</f>
        <v>1950.5851755526658</v>
      </c>
      <c r="L278" s="43">
        <f t="shared" si="35"/>
        <v>5851.7555266579975</v>
      </c>
      <c r="M278" s="25"/>
      <c r="N278" s="25"/>
    </row>
    <row r="279" spans="1:14" ht="14.25" customHeight="1">
      <c r="A279" s="34">
        <v>43017</v>
      </c>
      <c r="B279" s="35" t="s">
        <v>1392</v>
      </c>
      <c r="C279" s="35" t="s">
        <v>11</v>
      </c>
      <c r="D279" s="42">
        <f t="shared" si="30"/>
        <v>1298.7012987012988</v>
      </c>
      <c r="E279" s="38">
        <v>154</v>
      </c>
      <c r="F279" s="38">
        <v>155.5</v>
      </c>
      <c r="G279" s="38">
        <v>157</v>
      </c>
      <c r="H279" s="38">
        <v>158.5</v>
      </c>
      <c r="I279" s="39">
        <f t="shared" si="33"/>
        <v>1948.0519480519483</v>
      </c>
      <c r="J279" s="39">
        <f>+(G279-F279)*D279</f>
        <v>1948.0519480519483</v>
      </c>
      <c r="K279" s="39">
        <f>(H279-G279)*D279</f>
        <v>1948.0519480519483</v>
      </c>
      <c r="L279" s="43">
        <f t="shared" si="35"/>
        <v>5844.1558441558445</v>
      </c>
      <c r="M279" s="25"/>
      <c r="N279" s="25"/>
    </row>
    <row r="280" spans="1:14" ht="14.25" customHeight="1">
      <c r="A280" s="34">
        <v>43017</v>
      </c>
      <c r="B280" s="35" t="s">
        <v>1933</v>
      </c>
      <c r="C280" s="35" t="s">
        <v>11</v>
      </c>
      <c r="D280" s="42">
        <f t="shared" si="30"/>
        <v>1739.1304347826087</v>
      </c>
      <c r="E280" s="38">
        <v>115</v>
      </c>
      <c r="F280" s="38">
        <v>116</v>
      </c>
      <c r="G280" s="38">
        <v>117</v>
      </c>
      <c r="H280" s="38">
        <v>118</v>
      </c>
      <c r="I280" s="39">
        <f t="shared" si="33"/>
        <v>1739.1304347826087</v>
      </c>
      <c r="J280" s="39">
        <f>+(G280-F280)*D280</f>
        <v>1739.1304347826087</v>
      </c>
      <c r="K280" s="39">
        <f>(H280-G280)*D280</f>
        <v>1739.1304347826087</v>
      </c>
      <c r="L280" s="43">
        <f t="shared" si="35"/>
        <v>5217.391304347826</v>
      </c>
      <c r="M280" s="25"/>
      <c r="N280" s="25"/>
    </row>
    <row r="281" spans="1:14" ht="14.25" customHeight="1">
      <c r="A281" s="34">
        <v>43017</v>
      </c>
      <c r="B281" s="35" t="s">
        <v>1947</v>
      </c>
      <c r="C281" s="35" t="s">
        <v>11</v>
      </c>
      <c r="D281" s="42">
        <f t="shared" si="30"/>
        <v>2116.4021164021165</v>
      </c>
      <c r="E281" s="38">
        <v>94.5</v>
      </c>
      <c r="F281" s="38">
        <v>95.4</v>
      </c>
      <c r="G281" s="38">
        <v>96.3</v>
      </c>
      <c r="H281" s="38">
        <v>0</v>
      </c>
      <c r="I281" s="39">
        <f t="shared" si="33"/>
        <v>1904.7619047619169</v>
      </c>
      <c r="J281" s="39">
        <f>+(G281-F281)*D281</f>
        <v>1904.7619047618869</v>
      </c>
      <c r="K281" s="39">
        <v>0</v>
      </c>
      <c r="L281" s="43">
        <f t="shared" si="35"/>
        <v>3809.5238095238037</v>
      </c>
      <c r="M281" s="25"/>
      <c r="N281" s="25"/>
    </row>
    <row r="282" spans="1:14" ht="14.25" customHeight="1">
      <c r="A282" s="34">
        <v>43017</v>
      </c>
      <c r="B282" s="35" t="s">
        <v>1571</v>
      </c>
      <c r="C282" s="35" t="s">
        <v>11</v>
      </c>
      <c r="D282" s="42">
        <f t="shared" si="30"/>
        <v>277.0083102493075</v>
      </c>
      <c r="E282" s="38">
        <v>722</v>
      </c>
      <c r="F282" s="38">
        <v>729</v>
      </c>
      <c r="G282" s="38">
        <v>0</v>
      </c>
      <c r="H282" s="38">
        <v>0</v>
      </c>
      <c r="I282" s="39">
        <f t="shared" si="33"/>
        <v>1939.0581717451525</v>
      </c>
      <c r="J282" s="39">
        <v>0</v>
      </c>
      <c r="K282" s="39">
        <v>0</v>
      </c>
      <c r="L282" s="43">
        <f t="shared" si="35"/>
        <v>1939.0581717451525</v>
      </c>
      <c r="M282" s="25"/>
      <c r="N282" s="25"/>
    </row>
    <row r="283" spans="1:14" ht="14.25" customHeight="1">
      <c r="A283" s="34">
        <v>43017</v>
      </c>
      <c r="B283" s="35" t="s">
        <v>375</v>
      </c>
      <c r="C283" s="35" t="s">
        <v>11</v>
      </c>
      <c r="D283" s="42">
        <f t="shared" si="30"/>
        <v>350.87719298245617</v>
      </c>
      <c r="E283" s="38">
        <v>570</v>
      </c>
      <c r="F283" s="38">
        <v>575.5</v>
      </c>
      <c r="G283" s="38">
        <v>0</v>
      </c>
      <c r="H283" s="38">
        <v>0</v>
      </c>
      <c r="I283" s="39">
        <f t="shared" si="33"/>
        <v>1929.8245614035088</v>
      </c>
      <c r="J283" s="39">
        <v>0</v>
      </c>
      <c r="K283" s="39">
        <f>(H283-G283)*D283</f>
        <v>0</v>
      </c>
      <c r="L283" s="43">
        <f t="shared" si="35"/>
        <v>1929.8245614035088</v>
      </c>
      <c r="M283" s="25"/>
      <c r="N283" s="25"/>
    </row>
    <row r="284" spans="1:14" ht="14.25" customHeight="1">
      <c r="A284" s="34">
        <v>43017</v>
      </c>
      <c r="B284" s="35" t="s">
        <v>1948</v>
      </c>
      <c r="C284" s="35" t="s">
        <v>11</v>
      </c>
      <c r="D284" s="42">
        <f t="shared" si="30"/>
        <v>348.73583260680033</v>
      </c>
      <c r="E284" s="38">
        <v>573.5</v>
      </c>
      <c r="F284" s="38">
        <v>578.6</v>
      </c>
      <c r="G284" s="38">
        <v>0</v>
      </c>
      <c r="H284" s="38">
        <v>0</v>
      </c>
      <c r="I284" s="39">
        <f t="shared" si="33"/>
        <v>1778.5527462946895</v>
      </c>
      <c r="J284" s="39">
        <v>0</v>
      </c>
      <c r="K284" s="39">
        <v>0</v>
      </c>
      <c r="L284" s="43">
        <f t="shared" si="35"/>
        <v>1778.5527462946895</v>
      </c>
      <c r="M284" s="25"/>
      <c r="N284" s="25"/>
    </row>
    <row r="285" spans="1:14" ht="14.25" customHeight="1">
      <c r="A285" s="34">
        <v>43014</v>
      </c>
      <c r="B285" s="35" t="s">
        <v>1397</v>
      </c>
      <c r="C285" s="35" t="s">
        <v>11</v>
      </c>
      <c r="D285" s="42">
        <f t="shared" si="30"/>
        <v>684.93150684931504</v>
      </c>
      <c r="E285" s="38">
        <v>292</v>
      </c>
      <c r="F285" s="38">
        <v>294.8</v>
      </c>
      <c r="G285" s="38">
        <v>297.60000000000002</v>
      </c>
      <c r="H285" s="38">
        <v>0</v>
      </c>
      <c r="I285" s="39">
        <f t="shared" si="33"/>
        <v>1917.80821917809</v>
      </c>
      <c r="J285" s="39">
        <f>+(G285-F285)*D285</f>
        <v>1917.80821917809</v>
      </c>
      <c r="K285" s="39">
        <v>0</v>
      </c>
      <c r="L285" s="43">
        <f t="shared" si="35"/>
        <v>3835.61643835618</v>
      </c>
      <c r="M285" s="25"/>
      <c r="N285" s="25"/>
    </row>
    <row r="286" spans="1:14" ht="14.25" customHeight="1">
      <c r="A286" s="34">
        <v>43014</v>
      </c>
      <c r="B286" s="35" t="s">
        <v>1949</v>
      </c>
      <c r="C286" s="35" t="s">
        <v>11</v>
      </c>
      <c r="D286" s="42">
        <f t="shared" si="30"/>
        <v>380.22813688212926</v>
      </c>
      <c r="E286" s="38">
        <v>526</v>
      </c>
      <c r="F286" s="38">
        <v>531</v>
      </c>
      <c r="G286" s="38">
        <v>536</v>
      </c>
      <c r="H286" s="38">
        <v>0</v>
      </c>
      <c r="I286" s="39">
        <f t="shared" si="33"/>
        <v>1901.1406844106464</v>
      </c>
      <c r="J286" s="39">
        <f>+(G286-F286)*D286</f>
        <v>1901.1406844106464</v>
      </c>
      <c r="K286" s="39">
        <v>0</v>
      </c>
      <c r="L286" s="43">
        <f t="shared" si="35"/>
        <v>3802.2813688212927</v>
      </c>
      <c r="M286" s="25"/>
      <c r="N286" s="25"/>
    </row>
    <row r="287" spans="1:14" ht="14.25" customHeight="1">
      <c r="A287" s="34">
        <v>43014</v>
      </c>
      <c r="B287" s="35" t="s">
        <v>1621</v>
      </c>
      <c r="C287" s="35" t="s">
        <v>11</v>
      </c>
      <c r="D287" s="42">
        <f t="shared" si="30"/>
        <v>331.12582781456956</v>
      </c>
      <c r="E287" s="38">
        <v>604</v>
      </c>
      <c r="F287" s="38">
        <v>610</v>
      </c>
      <c r="G287" s="38">
        <v>0</v>
      </c>
      <c r="H287" s="38">
        <v>0</v>
      </c>
      <c r="I287" s="39">
        <f t="shared" si="33"/>
        <v>1986.7549668874174</v>
      </c>
      <c r="J287" s="39">
        <v>0</v>
      </c>
      <c r="K287" s="39">
        <f>(H287-G287)*D287</f>
        <v>0</v>
      </c>
      <c r="L287" s="43">
        <f t="shared" si="35"/>
        <v>1986.7549668874174</v>
      </c>
      <c r="M287" s="25"/>
      <c r="N287" s="25"/>
    </row>
    <row r="288" spans="1:14" ht="14.25" customHeight="1">
      <c r="A288" s="34">
        <v>43013</v>
      </c>
      <c r="B288" s="35" t="s">
        <v>1950</v>
      </c>
      <c r="C288" s="35" t="s">
        <v>11</v>
      </c>
      <c r="D288" s="42">
        <f t="shared" si="30"/>
        <v>1282.051282051282</v>
      </c>
      <c r="E288" s="38">
        <v>156</v>
      </c>
      <c r="F288" s="38">
        <v>157.5</v>
      </c>
      <c r="G288" s="38">
        <v>159</v>
      </c>
      <c r="H288" s="38">
        <v>160.5</v>
      </c>
      <c r="I288" s="39">
        <f t="shared" si="33"/>
        <v>1923.0769230769229</v>
      </c>
      <c r="J288" s="39">
        <f>+(G288-F288)*D288</f>
        <v>1923.0769230769229</v>
      </c>
      <c r="K288" s="39">
        <f t="shared" ref="K288:K295" si="37">(H288-G288)*D288</f>
        <v>1923.0769230769229</v>
      </c>
      <c r="L288" s="43">
        <f t="shared" si="35"/>
        <v>5769.2307692307686</v>
      </c>
      <c r="M288" s="25"/>
      <c r="N288" s="25"/>
    </row>
    <row r="289" spans="1:14" ht="14.25" customHeight="1">
      <c r="A289" s="34">
        <v>43013</v>
      </c>
      <c r="B289" s="35" t="s">
        <v>1420</v>
      </c>
      <c r="C289" s="35" t="s">
        <v>11</v>
      </c>
      <c r="D289" s="42">
        <f t="shared" si="30"/>
        <v>1589.8251192368839</v>
      </c>
      <c r="E289" s="38">
        <v>125.8</v>
      </c>
      <c r="F289" s="38">
        <v>127</v>
      </c>
      <c r="G289" s="38">
        <v>128.19999999999999</v>
      </c>
      <c r="H289" s="38">
        <v>129.4</v>
      </c>
      <c r="I289" s="39">
        <f t="shared" si="33"/>
        <v>1907.7901430842651</v>
      </c>
      <c r="J289" s="39">
        <f>+(G289-F289)*D289</f>
        <v>1907.7901430842426</v>
      </c>
      <c r="K289" s="39">
        <f t="shared" si="37"/>
        <v>1907.7901430842878</v>
      </c>
      <c r="L289" s="43">
        <f t="shared" si="35"/>
        <v>5723.3704292527955</v>
      </c>
      <c r="M289" s="25"/>
      <c r="N289" s="25"/>
    </row>
    <row r="290" spans="1:14" ht="14.25" customHeight="1">
      <c r="A290" s="34">
        <v>43013</v>
      </c>
      <c r="B290" s="35" t="s">
        <v>1933</v>
      </c>
      <c r="C290" s="35" t="s">
        <v>11</v>
      </c>
      <c r="D290" s="42">
        <f t="shared" si="30"/>
        <v>1904.7619047619048</v>
      </c>
      <c r="E290" s="38">
        <v>105</v>
      </c>
      <c r="F290" s="38">
        <v>106</v>
      </c>
      <c r="G290" s="38">
        <v>107</v>
      </c>
      <c r="H290" s="38">
        <v>108</v>
      </c>
      <c r="I290" s="39">
        <f t="shared" si="33"/>
        <v>1904.7619047619048</v>
      </c>
      <c r="J290" s="39">
        <f>+(G290-F290)*D290</f>
        <v>1904.7619047619048</v>
      </c>
      <c r="K290" s="39">
        <f t="shared" si="37"/>
        <v>1904.7619047619048</v>
      </c>
      <c r="L290" s="43">
        <f t="shared" si="35"/>
        <v>5714.2857142857147</v>
      </c>
      <c r="M290" s="25"/>
      <c r="N290" s="25"/>
    </row>
    <row r="291" spans="1:14" ht="14.25" customHeight="1">
      <c r="A291" s="34">
        <v>43013</v>
      </c>
      <c r="B291" s="35" t="s">
        <v>1420</v>
      </c>
      <c r="C291" s="35" t="s">
        <v>11</v>
      </c>
      <c r="D291" s="42">
        <f t="shared" si="30"/>
        <v>1680.672268907563</v>
      </c>
      <c r="E291" s="38">
        <v>119</v>
      </c>
      <c r="F291" s="38">
        <v>120</v>
      </c>
      <c r="G291" s="38">
        <v>121</v>
      </c>
      <c r="H291" s="38">
        <v>122</v>
      </c>
      <c r="I291" s="39">
        <f t="shared" si="33"/>
        <v>1680.672268907563</v>
      </c>
      <c r="J291" s="39">
        <f>+(G291-F291)*D291</f>
        <v>1680.672268907563</v>
      </c>
      <c r="K291" s="39">
        <f t="shared" si="37"/>
        <v>1680.672268907563</v>
      </c>
      <c r="L291" s="43">
        <f t="shared" si="35"/>
        <v>5042.0168067226887</v>
      </c>
      <c r="M291" s="25"/>
      <c r="N291" s="25"/>
    </row>
    <row r="292" spans="1:14" ht="14.25" customHeight="1">
      <c r="A292" s="34">
        <v>43013</v>
      </c>
      <c r="B292" s="35" t="s">
        <v>1401</v>
      </c>
      <c r="C292" s="35" t="s">
        <v>11</v>
      </c>
      <c r="D292" s="42">
        <f t="shared" si="30"/>
        <v>544.21768707482988</v>
      </c>
      <c r="E292" s="38">
        <v>367.5</v>
      </c>
      <c r="F292" s="38">
        <v>371</v>
      </c>
      <c r="G292" s="38">
        <v>0</v>
      </c>
      <c r="H292" s="38">
        <v>0</v>
      </c>
      <c r="I292" s="39">
        <f t="shared" si="33"/>
        <v>1904.7619047619046</v>
      </c>
      <c r="J292" s="39">
        <v>0</v>
      </c>
      <c r="K292" s="39">
        <f t="shared" si="37"/>
        <v>0</v>
      </c>
      <c r="L292" s="43">
        <f t="shared" si="35"/>
        <v>1904.7619047619046</v>
      </c>
      <c r="M292" s="25"/>
      <c r="N292" s="25"/>
    </row>
    <row r="293" spans="1:14" ht="14.25" customHeight="1">
      <c r="A293" s="34">
        <v>43013</v>
      </c>
      <c r="B293" s="35" t="s">
        <v>1951</v>
      </c>
      <c r="C293" s="35" t="s">
        <v>11</v>
      </c>
      <c r="D293" s="42">
        <f t="shared" si="30"/>
        <v>1320.1320132013202</v>
      </c>
      <c r="E293" s="38">
        <v>151.5</v>
      </c>
      <c r="F293" s="38">
        <v>147</v>
      </c>
      <c r="G293" s="38">
        <v>0</v>
      </c>
      <c r="H293" s="38">
        <v>0</v>
      </c>
      <c r="I293" s="39">
        <f>IF(C293="BUY",(F293-E293)*D293,(E293-F293)*D293)</f>
        <v>-5940.5940594059412</v>
      </c>
      <c r="J293" s="39" t="str">
        <f>IF(G293=0,"0.00",IF(C293="BUY",(G293-F293)*D293,(F293-G293)*D293))</f>
        <v>0.00</v>
      </c>
      <c r="K293" s="39" t="str">
        <f>IF(H293=0,"0.00",IF(C293="BUY",(H293-G293)*D293,(G293-H293)*D293))</f>
        <v>0.00</v>
      </c>
      <c r="L293" s="44">
        <f>K293+J293+I293</f>
        <v>-5940.5940594059412</v>
      </c>
      <c r="M293" s="25"/>
      <c r="N293" s="25"/>
    </row>
    <row r="294" spans="1:14" ht="14.25" customHeight="1">
      <c r="A294" s="34">
        <v>43012</v>
      </c>
      <c r="B294" s="35" t="s">
        <v>1388</v>
      </c>
      <c r="C294" s="35" t="s">
        <v>11</v>
      </c>
      <c r="D294" s="42">
        <f t="shared" si="30"/>
        <v>459.77011494252872</v>
      </c>
      <c r="E294" s="38">
        <v>435</v>
      </c>
      <c r="F294" s="38">
        <v>439.2</v>
      </c>
      <c r="G294" s="38">
        <v>443.4</v>
      </c>
      <c r="H294" s="38">
        <v>447.6</v>
      </c>
      <c r="I294" s="39">
        <f t="shared" si="33"/>
        <v>1931.0344827586155</v>
      </c>
      <c r="J294" s="39">
        <f>+(G294-F294)*D294</f>
        <v>1931.0344827586155</v>
      </c>
      <c r="K294" s="39">
        <f t="shared" si="37"/>
        <v>1931.0344827586416</v>
      </c>
      <c r="L294" s="43">
        <f t="shared" si="35"/>
        <v>5793.1034482758723</v>
      </c>
      <c r="M294" s="25"/>
      <c r="N294" s="25"/>
    </row>
    <row r="295" spans="1:14" ht="14.25" customHeight="1">
      <c r="A295" s="34">
        <v>43012</v>
      </c>
      <c r="B295" s="35" t="s">
        <v>1621</v>
      </c>
      <c r="C295" s="35" t="s">
        <v>11</v>
      </c>
      <c r="D295" s="42">
        <f t="shared" si="30"/>
        <v>364.29872495446267</v>
      </c>
      <c r="E295" s="38">
        <v>549</v>
      </c>
      <c r="F295" s="38">
        <v>554</v>
      </c>
      <c r="G295" s="38">
        <v>559</v>
      </c>
      <c r="H295" s="38">
        <v>564</v>
      </c>
      <c r="I295" s="39">
        <f t="shared" si="33"/>
        <v>1821.4936247723133</v>
      </c>
      <c r="J295" s="39">
        <f>+(G295-F295)*D295</f>
        <v>1821.4936247723133</v>
      </c>
      <c r="K295" s="39">
        <f t="shared" si="37"/>
        <v>1821.4936247723133</v>
      </c>
      <c r="L295" s="43">
        <f t="shared" si="35"/>
        <v>5464.4808743169397</v>
      </c>
      <c r="M295" s="25"/>
      <c r="N295" s="25"/>
    </row>
    <row r="296" spans="1:14" ht="14.25" customHeight="1">
      <c r="A296" s="34">
        <v>43012</v>
      </c>
      <c r="B296" s="35" t="s">
        <v>1703</v>
      </c>
      <c r="C296" s="35" t="s">
        <v>11</v>
      </c>
      <c r="D296" s="42">
        <f t="shared" si="30"/>
        <v>145.45454545454547</v>
      </c>
      <c r="E296" s="38">
        <v>1375</v>
      </c>
      <c r="F296" s="38">
        <v>1388</v>
      </c>
      <c r="G296" s="38">
        <v>1401</v>
      </c>
      <c r="H296" s="38">
        <v>0</v>
      </c>
      <c r="I296" s="39">
        <f t="shared" si="33"/>
        <v>1890.909090909091</v>
      </c>
      <c r="J296" s="39">
        <f>+(G296-F296)*D296</f>
        <v>1890.909090909091</v>
      </c>
      <c r="K296" s="39">
        <v>0</v>
      </c>
      <c r="L296" s="43">
        <f t="shared" si="35"/>
        <v>3781.818181818182</v>
      </c>
      <c r="M296" s="25"/>
      <c r="N296" s="25"/>
    </row>
    <row r="297" spans="1:14" ht="14.25" customHeight="1">
      <c r="A297" s="34">
        <v>43012</v>
      </c>
      <c r="B297" s="35" t="s">
        <v>1952</v>
      </c>
      <c r="C297" s="35" t="s">
        <v>11</v>
      </c>
      <c r="D297" s="42">
        <f t="shared" si="30"/>
        <v>610.6870229007634</v>
      </c>
      <c r="E297" s="38">
        <v>327.5</v>
      </c>
      <c r="F297" s="38">
        <v>330.7</v>
      </c>
      <c r="G297" s="38">
        <v>0</v>
      </c>
      <c r="H297" s="38">
        <v>0</v>
      </c>
      <c r="I297" s="39">
        <f t="shared" si="33"/>
        <v>1954.198473282436</v>
      </c>
      <c r="J297" s="39">
        <v>0</v>
      </c>
      <c r="K297" s="39">
        <f>(H297-G297)*D297</f>
        <v>0</v>
      </c>
      <c r="L297" s="43">
        <f>SUM(I297:K297)</f>
        <v>1954.198473282436</v>
      </c>
      <c r="M297" s="25"/>
      <c r="N297" s="25"/>
    </row>
    <row r="298" spans="1:14" ht="14.25" customHeight="1">
      <c r="A298" s="34">
        <v>43012</v>
      </c>
      <c r="B298" s="35" t="s">
        <v>1953</v>
      </c>
      <c r="C298" s="35" t="s">
        <v>11</v>
      </c>
      <c r="D298" s="42">
        <f t="shared" si="30"/>
        <v>1680.672268907563</v>
      </c>
      <c r="E298" s="38">
        <v>119</v>
      </c>
      <c r="F298" s="38">
        <v>120</v>
      </c>
      <c r="G298" s="38">
        <v>0</v>
      </c>
      <c r="H298" s="38">
        <v>0</v>
      </c>
      <c r="I298" s="39">
        <f t="shared" si="33"/>
        <v>1680.672268907563</v>
      </c>
      <c r="J298" s="39">
        <v>0</v>
      </c>
      <c r="K298" s="39">
        <f>(H298-G298)*D298</f>
        <v>0</v>
      </c>
      <c r="L298" s="43">
        <f t="shared" si="35"/>
        <v>1680.672268907563</v>
      </c>
      <c r="M298" s="25"/>
      <c r="N298" s="25"/>
    </row>
    <row r="299" spans="1:14" ht="14.25" customHeight="1">
      <c r="A299" s="34">
        <v>43011</v>
      </c>
      <c r="B299" s="35" t="s">
        <v>1393</v>
      </c>
      <c r="C299" s="35" t="s">
        <v>11</v>
      </c>
      <c r="D299" s="42">
        <f t="shared" si="30"/>
        <v>1913.8755980861245</v>
      </c>
      <c r="E299" s="38">
        <v>104.5</v>
      </c>
      <c r="F299" s="38">
        <v>105.5</v>
      </c>
      <c r="G299" s="38">
        <v>106.5</v>
      </c>
      <c r="H299" s="38">
        <v>0</v>
      </c>
      <c r="I299" s="39">
        <f t="shared" si="33"/>
        <v>1913.8755980861245</v>
      </c>
      <c r="J299" s="39">
        <f>+(G299-F299)*D299</f>
        <v>1913.8755980861245</v>
      </c>
      <c r="K299" s="39">
        <v>0</v>
      </c>
      <c r="L299" s="43">
        <f t="shared" si="35"/>
        <v>3827.7511961722489</v>
      </c>
      <c r="M299" s="25"/>
      <c r="N299" s="25"/>
    </row>
    <row r="300" spans="1:14" ht="14.25" customHeight="1">
      <c r="A300" s="34">
        <v>43011</v>
      </c>
      <c r="B300" s="35" t="s">
        <v>1467</v>
      </c>
      <c r="C300" s="35" t="s">
        <v>11</v>
      </c>
      <c r="D300" s="42">
        <f t="shared" si="30"/>
        <v>727.27272727272725</v>
      </c>
      <c r="E300" s="38">
        <v>275</v>
      </c>
      <c r="F300" s="38">
        <v>277.3</v>
      </c>
      <c r="G300" s="38">
        <v>0</v>
      </c>
      <c r="H300" s="38">
        <v>0</v>
      </c>
      <c r="I300" s="39">
        <f t="shared" si="33"/>
        <v>1672.7272727272809</v>
      </c>
      <c r="J300" s="39">
        <v>0</v>
      </c>
      <c r="K300" s="39">
        <v>0</v>
      </c>
      <c r="L300" s="43">
        <f t="shared" si="35"/>
        <v>1672.7272727272809</v>
      </c>
      <c r="M300" s="25"/>
      <c r="N300" s="25"/>
    </row>
    <row r="301" spans="1:14" ht="14.25" customHeight="1">
      <c r="A301" s="34">
        <v>43011</v>
      </c>
      <c r="B301" s="35" t="s">
        <v>1812</v>
      </c>
      <c r="C301" s="35" t="s">
        <v>11</v>
      </c>
      <c r="D301" s="42">
        <f>(200000/E301)</f>
        <v>4464.2857142857147</v>
      </c>
      <c r="E301" s="38">
        <v>44.8</v>
      </c>
      <c r="F301" s="38">
        <v>44.8</v>
      </c>
      <c r="G301" s="38">
        <v>0</v>
      </c>
      <c r="H301" s="38">
        <v>0</v>
      </c>
      <c r="I301" s="39">
        <f>+(F301-E301)*D301</f>
        <v>0</v>
      </c>
      <c r="J301" s="39">
        <v>0</v>
      </c>
      <c r="K301" s="39">
        <v>0</v>
      </c>
      <c r="L301" s="43">
        <f t="shared" si="35"/>
        <v>0</v>
      </c>
      <c r="M301" s="25"/>
      <c r="N301" s="25"/>
    </row>
    <row r="302" spans="1:14" ht="14.25" customHeight="1">
      <c r="A302" s="34">
        <v>43011</v>
      </c>
      <c r="B302" s="35" t="s">
        <v>1940</v>
      </c>
      <c r="C302" s="35" t="s">
        <v>11</v>
      </c>
      <c r="D302" s="42">
        <f t="shared" si="30"/>
        <v>2358.4905660377358</v>
      </c>
      <c r="E302" s="38">
        <v>84.8</v>
      </c>
      <c r="F302" s="38">
        <v>84.8</v>
      </c>
      <c r="G302" s="38">
        <v>0</v>
      </c>
      <c r="H302" s="38">
        <v>0</v>
      </c>
      <c r="I302" s="39">
        <f t="shared" si="33"/>
        <v>0</v>
      </c>
      <c r="J302" s="39">
        <v>0</v>
      </c>
      <c r="K302" s="39">
        <v>0</v>
      </c>
      <c r="L302" s="43">
        <f t="shared" si="35"/>
        <v>0</v>
      </c>
      <c r="M302" s="25"/>
      <c r="N302" s="25"/>
    </row>
    <row r="303" spans="1:14" ht="14.25" customHeight="1">
      <c r="A303" s="34">
        <v>43011</v>
      </c>
      <c r="B303" s="35" t="s">
        <v>1690</v>
      </c>
      <c r="C303" s="35" t="s">
        <v>11</v>
      </c>
      <c r="D303" s="42">
        <f t="shared" si="30"/>
        <v>1253.9184952978057</v>
      </c>
      <c r="E303" s="38">
        <v>159.5</v>
      </c>
      <c r="F303" s="38">
        <v>155</v>
      </c>
      <c r="G303" s="38">
        <v>0</v>
      </c>
      <c r="H303" s="38">
        <v>0</v>
      </c>
      <c r="I303" s="43">
        <f t="shared" si="33"/>
        <v>-5642.6332288401263</v>
      </c>
      <c r="J303" s="39">
        <v>0</v>
      </c>
      <c r="K303" s="43">
        <f>(H303-G303)*D303</f>
        <v>0</v>
      </c>
      <c r="L303" s="44">
        <f t="shared" si="35"/>
        <v>-5642.6332288401263</v>
      </c>
      <c r="M303" s="25"/>
      <c r="N303" s="25"/>
    </row>
    <row r="304" spans="1:14" ht="14.25" customHeight="1">
      <c r="A304" s="47">
        <v>43007</v>
      </c>
      <c r="B304" s="48" t="s">
        <v>388</v>
      </c>
      <c r="C304" s="49">
        <f>500000/E304</f>
        <v>2076.4119601328903</v>
      </c>
      <c r="D304" s="48" t="s">
        <v>188</v>
      </c>
      <c r="E304" s="50">
        <v>240.8</v>
      </c>
      <c r="F304" s="50">
        <v>243</v>
      </c>
      <c r="G304" s="50"/>
      <c r="H304" s="50"/>
      <c r="I304" s="51">
        <f>(IF(D304="SHORT",E304-F304,IF(D304="LONG",F304-E304)))*C304</f>
        <v>4568.1063122923351</v>
      </c>
      <c r="J304" s="51">
        <f>(IF(D304="SHORT",IF(G304="",0,F304-G304),IF(D304="LONG",IF(G304="",0,G304-F304))))*C304</f>
        <v>0</v>
      </c>
      <c r="K304" s="51">
        <f>(IF(D304="SHORT",IF(H304="",0,G304-H304),IF(D304="LONG",IF(H304="",0,(H304-G304)))))*C304</f>
        <v>0</v>
      </c>
      <c r="L304" s="39">
        <f>SUM(I304,J304,K304)</f>
        <v>4568.1063122923351</v>
      </c>
      <c r="M304" s="25"/>
      <c r="N304" s="25"/>
    </row>
    <row r="305" spans="1:14" ht="14.25" customHeight="1">
      <c r="A305" s="47">
        <v>43006</v>
      </c>
      <c r="B305" s="48" t="s">
        <v>1690</v>
      </c>
      <c r="C305" s="49">
        <f t="shared" ref="C305:C368" si="38">500000/E305</f>
        <v>3496.5034965034965</v>
      </c>
      <c r="D305" s="48" t="s">
        <v>188</v>
      </c>
      <c r="E305" s="50">
        <v>143</v>
      </c>
      <c r="F305" s="50">
        <v>144</v>
      </c>
      <c r="G305" s="50">
        <v>146</v>
      </c>
      <c r="H305" s="50">
        <v>148.85</v>
      </c>
      <c r="I305" s="51">
        <f t="shared" ref="I305:I368" si="39">(IF(D305="SHORT",E305-F305,IF(D305="LONG",F305-E305)))*C305</f>
        <v>3496.5034965034965</v>
      </c>
      <c r="J305" s="51">
        <f t="shared" ref="J305:J368" si="40">(IF(D305="SHORT",IF(G305="",0,F305-G305),IF(D305="LONG",IF(G305="",0,G305-F305))))*C305</f>
        <v>6993.0069930069931</v>
      </c>
      <c r="K305" s="51">
        <f t="shared" ref="K305:K368" si="41">(IF(D305="SHORT",IF(H305="",0,G305-H305),IF(D305="LONG",IF(H305="",0,(H305-G305)))))*C305</f>
        <v>9965.0349650349453</v>
      </c>
      <c r="L305" s="39">
        <f t="shared" ref="L305:L368" si="42">SUM(I305,J305,K305)</f>
        <v>20454.545454545434</v>
      </c>
      <c r="M305" s="25"/>
      <c r="N305" s="25"/>
    </row>
    <row r="306" spans="1:14" ht="14.25" customHeight="1">
      <c r="A306" s="47">
        <v>43006</v>
      </c>
      <c r="B306" s="48" t="s">
        <v>1816</v>
      </c>
      <c r="C306" s="49">
        <f t="shared" si="38"/>
        <v>1886.7924528301887</v>
      </c>
      <c r="D306" s="48" t="s">
        <v>188</v>
      </c>
      <c r="E306" s="50">
        <v>265</v>
      </c>
      <c r="F306" s="50">
        <v>267</v>
      </c>
      <c r="G306" s="50">
        <v>270</v>
      </c>
      <c r="H306" s="50"/>
      <c r="I306" s="51">
        <f t="shared" si="39"/>
        <v>3773.5849056603774</v>
      </c>
      <c r="J306" s="51">
        <f t="shared" si="40"/>
        <v>5660.3773584905666</v>
      </c>
      <c r="K306" s="51">
        <f t="shared" si="41"/>
        <v>0</v>
      </c>
      <c r="L306" s="39">
        <f t="shared" si="42"/>
        <v>9433.962264150945</v>
      </c>
      <c r="M306" s="25"/>
      <c r="N306" s="25"/>
    </row>
    <row r="307" spans="1:14" ht="14.25" customHeight="1">
      <c r="A307" s="47">
        <v>43005</v>
      </c>
      <c r="B307" s="48" t="s">
        <v>323</v>
      </c>
      <c r="C307" s="49">
        <f t="shared" si="38"/>
        <v>401.60642570281124</v>
      </c>
      <c r="D307" s="48" t="s">
        <v>203</v>
      </c>
      <c r="E307" s="50">
        <v>1245</v>
      </c>
      <c r="F307" s="50">
        <v>1235</v>
      </c>
      <c r="G307" s="50">
        <v>1225</v>
      </c>
      <c r="H307" s="50">
        <v>1210</v>
      </c>
      <c r="I307" s="51">
        <f t="shared" si="39"/>
        <v>4016.0642570281125</v>
      </c>
      <c r="J307" s="51">
        <f t="shared" si="40"/>
        <v>4016.0642570281125</v>
      </c>
      <c r="K307" s="51">
        <f t="shared" si="41"/>
        <v>6024.0963855421687</v>
      </c>
      <c r="L307" s="39">
        <f t="shared" si="42"/>
        <v>14056.224899598394</v>
      </c>
      <c r="M307" s="25"/>
      <c r="N307" s="25"/>
    </row>
    <row r="308" spans="1:14" ht="14.25" customHeight="1">
      <c r="A308" s="47">
        <v>43005</v>
      </c>
      <c r="B308" s="48" t="s">
        <v>1817</v>
      </c>
      <c r="C308" s="49">
        <f t="shared" si="38"/>
        <v>3205.1282051282051</v>
      </c>
      <c r="D308" s="48" t="s">
        <v>203</v>
      </c>
      <c r="E308" s="50">
        <v>156</v>
      </c>
      <c r="F308" s="50">
        <v>155</v>
      </c>
      <c r="G308" s="50">
        <v>153</v>
      </c>
      <c r="H308" s="50">
        <v>151.5</v>
      </c>
      <c r="I308" s="51">
        <f t="shared" si="39"/>
        <v>3205.1282051282051</v>
      </c>
      <c r="J308" s="51">
        <f t="shared" si="40"/>
        <v>6410.2564102564102</v>
      </c>
      <c r="K308" s="51">
        <f t="shared" si="41"/>
        <v>4807.6923076923076</v>
      </c>
      <c r="L308" s="39">
        <f t="shared" si="42"/>
        <v>14423.076923076922</v>
      </c>
      <c r="M308" s="25"/>
      <c r="N308" s="25"/>
    </row>
    <row r="309" spans="1:14" ht="14.25" customHeight="1">
      <c r="A309" s="47">
        <v>43005</v>
      </c>
      <c r="B309" s="48" t="s">
        <v>1818</v>
      </c>
      <c r="C309" s="49">
        <f t="shared" si="38"/>
        <v>5102.0408163265311</v>
      </c>
      <c r="D309" s="48" t="s">
        <v>203</v>
      </c>
      <c r="E309" s="50">
        <v>98</v>
      </c>
      <c r="F309" s="50">
        <v>100</v>
      </c>
      <c r="G309" s="50"/>
      <c r="H309" s="50"/>
      <c r="I309" s="51">
        <f t="shared" si="39"/>
        <v>-10204.081632653062</v>
      </c>
      <c r="J309" s="51">
        <f t="shared" si="40"/>
        <v>0</v>
      </c>
      <c r="K309" s="51">
        <f t="shared" si="41"/>
        <v>0</v>
      </c>
      <c r="L309" s="39">
        <f t="shared" si="42"/>
        <v>-10204.081632653062</v>
      </c>
      <c r="M309" s="25"/>
      <c r="N309" s="25"/>
    </row>
    <row r="310" spans="1:14" ht="14.25" customHeight="1">
      <c r="A310" s="47">
        <v>43004</v>
      </c>
      <c r="B310" s="48" t="s">
        <v>153</v>
      </c>
      <c r="C310" s="49">
        <f t="shared" si="38"/>
        <v>1063.8297872340424</v>
      </c>
      <c r="D310" s="48" t="s">
        <v>203</v>
      </c>
      <c r="E310" s="50">
        <v>470</v>
      </c>
      <c r="F310" s="50">
        <v>466</v>
      </c>
      <c r="G310" s="50">
        <v>462</v>
      </c>
      <c r="H310" s="50"/>
      <c r="I310" s="51">
        <f t="shared" si="39"/>
        <v>4255.3191489361698</v>
      </c>
      <c r="J310" s="51">
        <f t="shared" si="40"/>
        <v>4255.3191489361698</v>
      </c>
      <c r="K310" s="51">
        <f t="shared" si="41"/>
        <v>0</v>
      </c>
      <c r="L310" s="39">
        <f t="shared" si="42"/>
        <v>8510.6382978723395</v>
      </c>
      <c r="M310" s="25"/>
      <c r="N310" s="25"/>
    </row>
    <row r="311" spans="1:14" ht="14.25" customHeight="1">
      <c r="A311" s="47">
        <v>43004</v>
      </c>
      <c r="B311" s="48" t="s">
        <v>318</v>
      </c>
      <c r="C311" s="49">
        <f t="shared" si="38"/>
        <v>1228.5012285012285</v>
      </c>
      <c r="D311" s="48" t="s">
        <v>203</v>
      </c>
      <c r="E311" s="50">
        <v>407</v>
      </c>
      <c r="F311" s="50">
        <v>403</v>
      </c>
      <c r="G311" s="50">
        <v>401</v>
      </c>
      <c r="H311" s="50"/>
      <c r="I311" s="51">
        <f t="shared" si="39"/>
        <v>4914.0049140049141</v>
      </c>
      <c r="J311" s="51">
        <f t="shared" si="40"/>
        <v>2457.002457002457</v>
      </c>
      <c r="K311" s="51">
        <f t="shared" si="41"/>
        <v>0</v>
      </c>
      <c r="L311" s="39">
        <f t="shared" si="42"/>
        <v>7371.0073710073711</v>
      </c>
      <c r="M311" s="25"/>
      <c r="N311" s="25"/>
    </row>
    <row r="312" spans="1:14" ht="14.25" customHeight="1">
      <c r="A312" s="47">
        <v>43003</v>
      </c>
      <c r="B312" s="48" t="s">
        <v>255</v>
      </c>
      <c r="C312" s="49">
        <f t="shared" si="38"/>
        <v>1472.7540500736377</v>
      </c>
      <c r="D312" s="48" t="s">
        <v>188</v>
      </c>
      <c r="E312" s="50">
        <v>339.5</v>
      </c>
      <c r="F312" s="50">
        <v>342</v>
      </c>
      <c r="G312" s="50"/>
      <c r="H312" s="50"/>
      <c r="I312" s="51">
        <f t="shared" si="39"/>
        <v>3681.8851251840942</v>
      </c>
      <c r="J312" s="51">
        <f t="shared" si="40"/>
        <v>0</v>
      </c>
      <c r="K312" s="51">
        <f t="shared" si="41"/>
        <v>0</v>
      </c>
      <c r="L312" s="39">
        <f t="shared" si="42"/>
        <v>3681.8851251840942</v>
      </c>
      <c r="M312" s="25"/>
      <c r="N312" s="25"/>
    </row>
    <row r="313" spans="1:14" ht="14.25" customHeight="1">
      <c r="A313" s="47">
        <v>43003</v>
      </c>
      <c r="B313" s="48" t="s">
        <v>128</v>
      </c>
      <c r="C313" s="49">
        <f t="shared" si="38"/>
        <v>3021.1480362537764</v>
      </c>
      <c r="D313" s="48" t="s">
        <v>203</v>
      </c>
      <c r="E313" s="50">
        <v>165.5</v>
      </c>
      <c r="F313" s="50">
        <v>164.5</v>
      </c>
      <c r="G313" s="50"/>
      <c r="H313" s="50"/>
      <c r="I313" s="51">
        <f t="shared" si="39"/>
        <v>3021.1480362537764</v>
      </c>
      <c r="J313" s="51">
        <f t="shared" si="40"/>
        <v>0</v>
      </c>
      <c r="K313" s="51">
        <f t="shared" si="41"/>
        <v>0</v>
      </c>
      <c r="L313" s="39">
        <f t="shared" si="42"/>
        <v>3021.1480362537764</v>
      </c>
      <c r="M313" s="25"/>
      <c r="N313" s="25"/>
    </row>
    <row r="314" spans="1:14" ht="14.25" customHeight="1">
      <c r="A314" s="47">
        <v>43000</v>
      </c>
      <c r="B314" s="48" t="s">
        <v>1453</v>
      </c>
      <c r="C314" s="49">
        <f t="shared" si="38"/>
        <v>5482.4561403508769</v>
      </c>
      <c r="D314" s="48" t="s">
        <v>203</v>
      </c>
      <c r="E314" s="50">
        <v>91.2</v>
      </c>
      <c r="F314" s="50">
        <v>90.3</v>
      </c>
      <c r="G314" s="50"/>
      <c r="H314" s="50"/>
      <c r="I314" s="51">
        <f t="shared" si="39"/>
        <v>4934.2105263158201</v>
      </c>
      <c r="J314" s="51">
        <f t="shared" si="40"/>
        <v>0</v>
      </c>
      <c r="K314" s="51">
        <f t="shared" si="41"/>
        <v>0</v>
      </c>
      <c r="L314" s="39">
        <f t="shared" si="42"/>
        <v>4934.2105263158201</v>
      </c>
      <c r="M314" s="25"/>
      <c r="N314" s="25"/>
    </row>
    <row r="315" spans="1:14" ht="14.25" customHeight="1">
      <c r="A315" s="47">
        <v>43000</v>
      </c>
      <c r="B315" s="48" t="s">
        <v>257</v>
      </c>
      <c r="C315" s="49">
        <f t="shared" si="38"/>
        <v>1240.6947890818858</v>
      </c>
      <c r="D315" s="48" t="s">
        <v>203</v>
      </c>
      <c r="E315" s="50">
        <v>403</v>
      </c>
      <c r="F315" s="50">
        <v>399.25</v>
      </c>
      <c r="G315" s="50"/>
      <c r="H315" s="50"/>
      <c r="I315" s="51">
        <f t="shared" si="39"/>
        <v>4652.605459057072</v>
      </c>
      <c r="J315" s="51">
        <f t="shared" si="40"/>
        <v>0</v>
      </c>
      <c r="K315" s="51">
        <f t="shared" si="41"/>
        <v>0</v>
      </c>
      <c r="L315" s="39">
        <f t="shared" si="42"/>
        <v>4652.605459057072</v>
      </c>
      <c r="M315" s="25"/>
      <c r="N315" s="25"/>
    </row>
    <row r="316" spans="1:14" ht="14.25" customHeight="1">
      <c r="A316" s="47">
        <v>43000</v>
      </c>
      <c r="B316" s="48" t="s">
        <v>1819</v>
      </c>
      <c r="C316" s="49">
        <f t="shared" si="38"/>
        <v>1838.2352941176471</v>
      </c>
      <c r="D316" s="48" t="s">
        <v>203</v>
      </c>
      <c r="E316" s="50">
        <v>272</v>
      </c>
      <c r="F316" s="50">
        <v>270</v>
      </c>
      <c r="G316" s="50">
        <v>268</v>
      </c>
      <c r="H316" s="50"/>
      <c r="I316" s="51">
        <f t="shared" si="39"/>
        <v>3676.4705882352941</v>
      </c>
      <c r="J316" s="51">
        <f t="shared" si="40"/>
        <v>3676.4705882352941</v>
      </c>
      <c r="K316" s="51">
        <f t="shared" si="41"/>
        <v>0</v>
      </c>
      <c r="L316" s="39">
        <f t="shared" si="42"/>
        <v>7352.9411764705883</v>
      </c>
      <c r="M316" s="25"/>
      <c r="N316" s="25"/>
    </row>
    <row r="317" spans="1:14" ht="14.25" customHeight="1">
      <c r="A317" s="47">
        <v>42999</v>
      </c>
      <c r="B317" s="48" t="s">
        <v>1820</v>
      </c>
      <c r="C317" s="49">
        <f t="shared" si="38"/>
        <v>2364.0661938534281</v>
      </c>
      <c r="D317" s="48" t="s">
        <v>188</v>
      </c>
      <c r="E317" s="50">
        <v>211.5</v>
      </c>
      <c r="F317" s="50">
        <v>212.9</v>
      </c>
      <c r="G317" s="50"/>
      <c r="H317" s="50"/>
      <c r="I317" s="51">
        <f t="shared" si="39"/>
        <v>3309.6926713948128</v>
      </c>
      <c r="J317" s="51">
        <f t="shared" si="40"/>
        <v>0</v>
      </c>
      <c r="K317" s="51">
        <f t="shared" si="41"/>
        <v>0</v>
      </c>
      <c r="L317" s="39">
        <f t="shared" si="42"/>
        <v>3309.6926713948128</v>
      </c>
      <c r="M317" s="25"/>
      <c r="N317" s="25"/>
    </row>
    <row r="318" spans="1:14" ht="14.25" customHeight="1">
      <c r="A318" s="47">
        <v>42999</v>
      </c>
      <c r="B318" s="48" t="s">
        <v>354</v>
      </c>
      <c r="C318" s="49">
        <f t="shared" si="38"/>
        <v>502.76520864756156</v>
      </c>
      <c r="D318" s="48" t="s">
        <v>188</v>
      </c>
      <c r="E318" s="50">
        <v>994.5</v>
      </c>
      <c r="F318" s="50">
        <v>979</v>
      </c>
      <c r="G318" s="50"/>
      <c r="H318" s="50"/>
      <c r="I318" s="51">
        <f t="shared" si="39"/>
        <v>-7792.8607340372046</v>
      </c>
      <c r="J318" s="51">
        <f t="shared" si="40"/>
        <v>0</v>
      </c>
      <c r="K318" s="51">
        <f t="shared" si="41"/>
        <v>0</v>
      </c>
      <c r="L318" s="39">
        <f t="shared" si="42"/>
        <v>-7792.8607340372046</v>
      </c>
      <c r="M318" s="25"/>
      <c r="N318" s="25"/>
    </row>
    <row r="319" spans="1:14" ht="14.25" customHeight="1">
      <c r="A319" s="47">
        <v>42998</v>
      </c>
      <c r="B319" s="48" t="s">
        <v>1821</v>
      </c>
      <c r="C319" s="49">
        <f t="shared" si="38"/>
        <v>3076.9230769230771</v>
      </c>
      <c r="D319" s="48" t="s">
        <v>188</v>
      </c>
      <c r="E319" s="50">
        <v>162.5</v>
      </c>
      <c r="F319" s="50">
        <v>164</v>
      </c>
      <c r="G319" s="50"/>
      <c r="H319" s="50"/>
      <c r="I319" s="51">
        <f t="shared" si="39"/>
        <v>4615.3846153846152</v>
      </c>
      <c r="J319" s="51">
        <f t="shared" si="40"/>
        <v>0</v>
      </c>
      <c r="K319" s="51">
        <f t="shared" si="41"/>
        <v>0</v>
      </c>
      <c r="L319" s="39">
        <f t="shared" si="42"/>
        <v>4615.3846153846152</v>
      </c>
      <c r="M319" s="25"/>
      <c r="N319" s="25"/>
    </row>
    <row r="320" spans="1:14" ht="14.25" customHeight="1">
      <c r="A320" s="47">
        <v>42997</v>
      </c>
      <c r="B320" s="48" t="s">
        <v>559</v>
      </c>
      <c r="C320" s="49">
        <f t="shared" si="38"/>
        <v>260.41666666666669</v>
      </c>
      <c r="D320" s="48" t="s">
        <v>188</v>
      </c>
      <c r="E320" s="50">
        <v>1920</v>
      </c>
      <c r="F320" s="50">
        <v>1932</v>
      </c>
      <c r="G320" s="50">
        <v>1940</v>
      </c>
      <c r="H320" s="50">
        <v>1947</v>
      </c>
      <c r="I320" s="51">
        <f t="shared" si="39"/>
        <v>3125</v>
      </c>
      <c r="J320" s="51">
        <f t="shared" si="40"/>
        <v>2083.3333333333335</v>
      </c>
      <c r="K320" s="51">
        <f t="shared" si="41"/>
        <v>1822.9166666666667</v>
      </c>
      <c r="L320" s="39">
        <f t="shared" si="42"/>
        <v>7031.2500000000009</v>
      </c>
      <c r="M320" s="25"/>
      <c r="N320" s="25"/>
    </row>
    <row r="321" spans="1:14" ht="14.25" customHeight="1">
      <c r="A321" s="47">
        <v>42997</v>
      </c>
      <c r="B321" s="48" t="s">
        <v>1822</v>
      </c>
      <c r="C321" s="49">
        <f t="shared" si="38"/>
        <v>2450.9803921568628</v>
      </c>
      <c r="D321" s="48" t="s">
        <v>188</v>
      </c>
      <c r="E321" s="50">
        <v>204</v>
      </c>
      <c r="F321" s="50">
        <v>200</v>
      </c>
      <c r="G321" s="50"/>
      <c r="H321" s="50"/>
      <c r="I321" s="51">
        <f t="shared" si="39"/>
        <v>-9803.9215686274511</v>
      </c>
      <c r="J321" s="51">
        <f t="shared" si="40"/>
        <v>0</v>
      </c>
      <c r="K321" s="51">
        <f t="shared" si="41"/>
        <v>0</v>
      </c>
      <c r="L321" s="39">
        <f t="shared" si="42"/>
        <v>-9803.9215686274511</v>
      </c>
      <c r="M321" s="25"/>
      <c r="N321" s="25"/>
    </row>
    <row r="322" spans="1:14" ht="14.25" customHeight="1">
      <c r="A322" s="47">
        <v>42996</v>
      </c>
      <c r="B322" s="48" t="s">
        <v>69</v>
      </c>
      <c r="C322" s="49">
        <f t="shared" si="38"/>
        <v>829.18739635157544</v>
      </c>
      <c r="D322" s="48" t="s">
        <v>188</v>
      </c>
      <c r="E322" s="50">
        <v>603</v>
      </c>
      <c r="F322" s="50">
        <v>607.20000000000005</v>
      </c>
      <c r="G322" s="50"/>
      <c r="H322" s="50"/>
      <c r="I322" s="51">
        <f t="shared" si="39"/>
        <v>3482.5870646766548</v>
      </c>
      <c r="J322" s="51">
        <f t="shared" si="40"/>
        <v>0</v>
      </c>
      <c r="K322" s="51">
        <f t="shared" si="41"/>
        <v>0</v>
      </c>
      <c r="L322" s="39">
        <f t="shared" si="42"/>
        <v>3482.5870646766548</v>
      </c>
      <c r="M322" s="25"/>
      <c r="N322" s="25"/>
    </row>
    <row r="323" spans="1:14" ht="14.25" customHeight="1">
      <c r="A323" s="47">
        <v>42993</v>
      </c>
      <c r="B323" s="48" t="s">
        <v>1823</v>
      </c>
      <c r="C323" s="49">
        <f t="shared" si="38"/>
        <v>3164.5569620253164</v>
      </c>
      <c r="D323" s="48" t="s">
        <v>188</v>
      </c>
      <c r="E323" s="50">
        <v>158</v>
      </c>
      <c r="F323" s="50">
        <v>156</v>
      </c>
      <c r="G323" s="50"/>
      <c r="H323" s="50"/>
      <c r="I323" s="51">
        <f t="shared" si="39"/>
        <v>-6329.1139240506327</v>
      </c>
      <c r="J323" s="51">
        <f t="shared" si="40"/>
        <v>0</v>
      </c>
      <c r="K323" s="51">
        <f t="shared" si="41"/>
        <v>0</v>
      </c>
      <c r="L323" s="39">
        <f t="shared" si="42"/>
        <v>-6329.1139240506327</v>
      </c>
      <c r="M323" s="25"/>
      <c r="N323" s="25"/>
    </row>
    <row r="324" spans="1:14" ht="14.25" customHeight="1">
      <c r="A324" s="47">
        <v>42993</v>
      </c>
      <c r="B324" s="48" t="s">
        <v>1467</v>
      </c>
      <c r="C324" s="49">
        <f t="shared" si="38"/>
        <v>1886.7924528301887</v>
      </c>
      <c r="D324" s="48" t="s">
        <v>188</v>
      </c>
      <c r="E324" s="50">
        <v>265</v>
      </c>
      <c r="F324" s="50">
        <v>267</v>
      </c>
      <c r="G324" s="50">
        <v>270</v>
      </c>
      <c r="H324" s="50">
        <v>275</v>
      </c>
      <c r="I324" s="51">
        <f t="shared" si="39"/>
        <v>3773.5849056603774</v>
      </c>
      <c r="J324" s="51">
        <f t="shared" si="40"/>
        <v>5660.3773584905666</v>
      </c>
      <c r="K324" s="51">
        <f t="shared" si="41"/>
        <v>9433.9622641509432</v>
      </c>
      <c r="L324" s="39">
        <f t="shared" si="42"/>
        <v>18867.92452830189</v>
      </c>
      <c r="M324" s="25"/>
      <c r="N324" s="25"/>
    </row>
    <row r="325" spans="1:14" ht="14.25" customHeight="1">
      <c r="A325" s="47">
        <v>42992</v>
      </c>
      <c r="B325" s="48" t="s">
        <v>1368</v>
      </c>
      <c r="C325" s="49">
        <f t="shared" si="38"/>
        <v>1201.9230769230769</v>
      </c>
      <c r="D325" s="48" t="s">
        <v>188</v>
      </c>
      <c r="E325" s="50">
        <v>416</v>
      </c>
      <c r="F325" s="50">
        <v>420</v>
      </c>
      <c r="G325" s="50">
        <v>424</v>
      </c>
      <c r="H325" s="50">
        <v>427.65</v>
      </c>
      <c r="I325" s="51">
        <f t="shared" si="39"/>
        <v>4807.6923076923076</v>
      </c>
      <c r="J325" s="51">
        <f t="shared" si="40"/>
        <v>4807.6923076923076</v>
      </c>
      <c r="K325" s="51">
        <f t="shared" si="41"/>
        <v>4387.0192307692032</v>
      </c>
      <c r="L325" s="39">
        <f t="shared" si="42"/>
        <v>14002.403846153818</v>
      </c>
      <c r="M325" s="25"/>
      <c r="N325" s="25"/>
    </row>
    <row r="326" spans="1:14" ht="14.25" customHeight="1">
      <c r="A326" s="47">
        <v>42992</v>
      </c>
      <c r="B326" s="48" t="s">
        <v>1824</v>
      </c>
      <c r="C326" s="49">
        <f t="shared" si="38"/>
        <v>1408.4507042253522</v>
      </c>
      <c r="D326" s="48" t="s">
        <v>188</v>
      </c>
      <c r="E326" s="50">
        <v>355</v>
      </c>
      <c r="F326" s="50">
        <v>358</v>
      </c>
      <c r="G326" s="50"/>
      <c r="H326" s="50"/>
      <c r="I326" s="51">
        <f t="shared" si="39"/>
        <v>4225.352112676057</v>
      </c>
      <c r="J326" s="51">
        <f t="shared" si="40"/>
        <v>0</v>
      </c>
      <c r="K326" s="51">
        <f t="shared" si="41"/>
        <v>0</v>
      </c>
      <c r="L326" s="39">
        <f t="shared" si="42"/>
        <v>4225.352112676057</v>
      </c>
      <c r="M326" s="25"/>
      <c r="N326" s="25"/>
    </row>
    <row r="327" spans="1:14" ht="14.25" customHeight="1">
      <c r="A327" s="47">
        <v>42992</v>
      </c>
      <c r="B327" s="48" t="s">
        <v>354</v>
      </c>
      <c r="C327" s="49">
        <f t="shared" si="38"/>
        <v>577.36720554272517</v>
      </c>
      <c r="D327" s="48" t="s">
        <v>188</v>
      </c>
      <c r="E327" s="50">
        <v>866</v>
      </c>
      <c r="F327" s="50">
        <v>855</v>
      </c>
      <c r="G327" s="50"/>
      <c r="H327" s="50"/>
      <c r="I327" s="51">
        <f t="shared" si="39"/>
        <v>-6351.0392609699766</v>
      </c>
      <c r="J327" s="51">
        <f t="shared" si="40"/>
        <v>0</v>
      </c>
      <c r="K327" s="51">
        <f t="shared" si="41"/>
        <v>0</v>
      </c>
      <c r="L327" s="39">
        <f t="shared" si="42"/>
        <v>-6351.0392609699766</v>
      </c>
      <c r="M327" s="25"/>
      <c r="N327" s="25"/>
    </row>
    <row r="328" spans="1:14" ht="14.25" customHeight="1">
      <c r="A328" s="47">
        <v>42991</v>
      </c>
      <c r="B328" s="48" t="s">
        <v>1825</v>
      </c>
      <c r="C328" s="49">
        <f t="shared" si="38"/>
        <v>2895.193977996526</v>
      </c>
      <c r="D328" s="48" t="s">
        <v>188</v>
      </c>
      <c r="E328" s="50">
        <v>172.7</v>
      </c>
      <c r="F328" s="50">
        <v>173.7</v>
      </c>
      <c r="G328" s="50"/>
      <c r="H328" s="50"/>
      <c r="I328" s="51">
        <f t="shared" si="39"/>
        <v>2895.193977996526</v>
      </c>
      <c r="J328" s="51">
        <f t="shared" si="40"/>
        <v>0</v>
      </c>
      <c r="K328" s="51">
        <f t="shared" si="41"/>
        <v>0</v>
      </c>
      <c r="L328" s="39">
        <f t="shared" si="42"/>
        <v>2895.193977996526</v>
      </c>
      <c r="M328" s="25"/>
      <c r="N328" s="25"/>
    </row>
    <row r="329" spans="1:14" ht="14.25" customHeight="1">
      <c r="A329" s="47">
        <v>42991</v>
      </c>
      <c r="B329" s="48" t="s">
        <v>1826</v>
      </c>
      <c r="C329" s="49">
        <f t="shared" si="38"/>
        <v>457.87545787545787</v>
      </c>
      <c r="D329" s="48" t="s">
        <v>188</v>
      </c>
      <c r="E329" s="50">
        <v>1092</v>
      </c>
      <c r="F329" s="50">
        <v>1072</v>
      </c>
      <c r="G329" s="50"/>
      <c r="H329" s="50"/>
      <c r="I329" s="51">
        <f t="shared" si="39"/>
        <v>-9157.5091575091574</v>
      </c>
      <c r="J329" s="51">
        <f t="shared" si="40"/>
        <v>0</v>
      </c>
      <c r="K329" s="51">
        <f t="shared" si="41"/>
        <v>0</v>
      </c>
      <c r="L329" s="39">
        <f t="shared" si="42"/>
        <v>-9157.5091575091574</v>
      </c>
      <c r="M329" s="25"/>
      <c r="N329" s="25"/>
    </row>
    <row r="330" spans="1:14" ht="14.25" customHeight="1">
      <c r="A330" s="47">
        <v>42990</v>
      </c>
      <c r="B330" s="48" t="s">
        <v>354</v>
      </c>
      <c r="C330" s="49">
        <f t="shared" si="38"/>
        <v>650.19505851755525</v>
      </c>
      <c r="D330" s="48" t="s">
        <v>188</v>
      </c>
      <c r="E330" s="50">
        <v>769</v>
      </c>
      <c r="F330" s="50">
        <v>775</v>
      </c>
      <c r="G330" s="50">
        <v>785</v>
      </c>
      <c r="H330" s="50">
        <v>798</v>
      </c>
      <c r="I330" s="51">
        <f t="shared" si="39"/>
        <v>3901.1703511053315</v>
      </c>
      <c r="J330" s="51">
        <f t="shared" si="40"/>
        <v>6501.950585175553</v>
      </c>
      <c r="K330" s="51">
        <f t="shared" si="41"/>
        <v>8452.5357607282185</v>
      </c>
      <c r="L330" s="39">
        <f t="shared" si="42"/>
        <v>18855.656697009101</v>
      </c>
      <c r="M330" s="25"/>
      <c r="N330" s="25"/>
    </row>
    <row r="331" spans="1:14" ht="14.25" customHeight="1">
      <c r="A331" s="47">
        <v>42990</v>
      </c>
      <c r="B331" s="48" t="s">
        <v>1416</v>
      </c>
      <c r="C331" s="49">
        <f t="shared" si="38"/>
        <v>1521.8383807639627</v>
      </c>
      <c r="D331" s="48" t="s">
        <v>188</v>
      </c>
      <c r="E331" s="50">
        <v>328.55</v>
      </c>
      <c r="F331" s="50">
        <v>332</v>
      </c>
      <c r="G331" s="50">
        <v>335</v>
      </c>
      <c r="H331" s="50"/>
      <c r="I331" s="51">
        <f t="shared" si="39"/>
        <v>5250.3424136356543</v>
      </c>
      <c r="J331" s="51">
        <f t="shared" si="40"/>
        <v>4565.515142291888</v>
      </c>
      <c r="K331" s="51">
        <f t="shared" si="41"/>
        <v>0</v>
      </c>
      <c r="L331" s="39">
        <f t="shared" si="42"/>
        <v>9815.8575559275414</v>
      </c>
      <c r="M331" s="25"/>
      <c r="N331" s="25"/>
    </row>
    <row r="332" spans="1:14" ht="14.25" customHeight="1">
      <c r="A332" s="47">
        <v>42989</v>
      </c>
      <c r="B332" s="48" t="s">
        <v>1683</v>
      </c>
      <c r="C332" s="49">
        <f t="shared" si="38"/>
        <v>3311.2582781456954</v>
      </c>
      <c r="D332" s="48" t="s">
        <v>188</v>
      </c>
      <c r="E332" s="50">
        <v>151</v>
      </c>
      <c r="F332" s="50">
        <v>152.30000000000001</v>
      </c>
      <c r="G332" s="50">
        <v>154</v>
      </c>
      <c r="H332" s="50">
        <v>157</v>
      </c>
      <c r="I332" s="51">
        <f t="shared" si="39"/>
        <v>4304.6357615894412</v>
      </c>
      <c r="J332" s="51">
        <f t="shared" si="40"/>
        <v>5629.1390728476445</v>
      </c>
      <c r="K332" s="51">
        <f t="shared" si="41"/>
        <v>9933.7748344370866</v>
      </c>
      <c r="L332" s="39">
        <f t="shared" si="42"/>
        <v>19867.54966887417</v>
      </c>
      <c r="M332" s="25"/>
      <c r="N332" s="25"/>
    </row>
    <row r="333" spans="1:14" ht="14.25" customHeight="1">
      <c r="A333" s="47">
        <v>42989</v>
      </c>
      <c r="B333" s="48" t="s">
        <v>1819</v>
      </c>
      <c r="C333" s="49">
        <f t="shared" si="38"/>
        <v>2293.5779816513759</v>
      </c>
      <c r="D333" s="48" t="s">
        <v>188</v>
      </c>
      <c r="E333" s="50">
        <v>218</v>
      </c>
      <c r="F333" s="50">
        <v>220</v>
      </c>
      <c r="G333" s="50">
        <v>227</v>
      </c>
      <c r="H333" s="50"/>
      <c r="I333" s="51">
        <f t="shared" si="39"/>
        <v>4587.1559633027518</v>
      </c>
      <c r="J333" s="51">
        <f t="shared" si="40"/>
        <v>16055.045871559632</v>
      </c>
      <c r="K333" s="51">
        <f t="shared" si="41"/>
        <v>0</v>
      </c>
      <c r="L333" s="39">
        <f t="shared" si="42"/>
        <v>20642.201834862382</v>
      </c>
      <c r="M333" s="25"/>
      <c r="N333" s="25"/>
    </row>
    <row r="334" spans="1:14" ht="14.25" customHeight="1">
      <c r="A334" s="47">
        <v>42986</v>
      </c>
      <c r="B334" s="48" t="s">
        <v>1827</v>
      </c>
      <c r="C334" s="49">
        <f t="shared" si="38"/>
        <v>6802.7210884353744</v>
      </c>
      <c r="D334" s="48" t="s">
        <v>188</v>
      </c>
      <c r="E334" s="50">
        <v>73.5</v>
      </c>
      <c r="F334" s="50">
        <v>72.099999999999994</v>
      </c>
      <c r="G334" s="50"/>
      <c r="H334" s="50"/>
      <c r="I334" s="51">
        <f t="shared" si="39"/>
        <v>-9523.809523809563</v>
      </c>
      <c r="J334" s="51">
        <f t="shared" si="40"/>
        <v>0</v>
      </c>
      <c r="K334" s="51">
        <f t="shared" si="41"/>
        <v>0</v>
      </c>
      <c r="L334" s="39">
        <f t="shared" si="42"/>
        <v>-9523.809523809563</v>
      </c>
      <c r="M334" s="25"/>
      <c r="N334" s="25"/>
    </row>
    <row r="335" spans="1:14" ht="14.25" customHeight="1">
      <c r="A335" s="47">
        <v>42986</v>
      </c>
      <c r="B335" s="48" t="s">
        <v>776</v>
      </c>
      <c r="C335" s="49">
        <f t="shared" si="38"/>
        <v>689.65517241379314</v>
      </c>
      <c r="D335" s="48" t="s">
        <v>188</v>
      </c>
      <c r="E335" s="50">
        <v>725</v>
      </c>
      <c r="F335" s="50">
        <v>714</v>
      </c>
      <c r="G335" s="50"/>
      <c r="H335" s="50"/>
      <c r="I335" s="51">
        <f t="shared" si="39"/>
        <v>-7586.2068965517246</v>
      </c>
      <c r="J335" s="51">
        <f t="shared" si="40"/>
        <v>0</v>
      </c>
      <c r="K335" s="51">
        <f t="shared" si="41"/>
        <v>0</v>
      </c>
      <c r="L335" s="39">
        <f t="shared" si="42"/>
        <v>-7586.2068965517246</v>
      </c>
      <c r="M335" s="25"/>
      <c r="N335" s="25"/>
    </row>
    <row r="336" spans="1:14" ht="14.25" customHeight="1">
      <c r="A336" s="47">
        <v>42986</v>
      </c>
      <c r="B336" s="48" t="s">
        <v>1828</v>
      </c>
      <c r="C336" s="49">
        <f t="shared" si="38"/>
        <v>4484.3049327354256</v>
      </c>
      <c r="D336" s="48" t="s">
        <v>188</v>
      </c>
      <c r="E336" s="50">
        <v>111.5</v>
      </c>
      <c r="F336" s="50">
        <v>109.5</v>
      </c>
      <c r="G336" s="50"/>
      <c r="H336" s="50"/>
      <c r="I336" s="51">
        <f t="shared" si="39"/>
        <v>-8968.6098654708512</v>
      </c>
      <c r="J336" s="51">
        <f t="shared" si="40"/>
        <v>0</v>
      </c>
      <c r="K336" s="51">
        <f t="shared" si="41"/>
        <v>0</v>
      </c>
      <c r="L336" s="39">
        <f t="shared" si="42"/>
        <v>-8968.6098654708512</v>
      </c>
      <c r="M336" s="25"/>
      <c r="N336" s="25"/>
    </row>
    <row r="337" spans="1:14" ht="14.25" customHeight="1">
      <c r="A337" s="47">
        <v>42985</v>
      </c>
      <c r="B337" s="48" t="s">
        <v>526</v>
      </c>
      <c r="C337" s="49">
        <f t="shared" si="38"/>
        <v>2518.8916876574308</v>
      </c>
      <c r="D337" s="48" t="s">
        <v>188</v>
      </c>
      <c r="E337" s="50">
        <v>198.5</v>
      </c>
      <c r="F337" s="50">
        <v>199.5</v>
      </c>
      <c r="G337" s="50">
        <v>201.3</v>
      </c>
      <c r="H337" s="50"/>
      <c r="I337" s="51">
        <f t="shared" si="39"/>
        <v>2518.8916876574308</v>
      </c>
      <c r="J337" s="51">
        <f t="shared" si="40"/>
        <v>4534.0050377834041</v>
      </c>
      <c r="K337" s="51">
        <f t="shared" si="41"/>
        <v>0</v>
      </c>
      <c r="L337" s="39">
        <f t="shared" si="42"/>
        <v>7052.8967254408344</v>
      </c>
      <c r="M337" s="25"/>
      <c r="N337" s="25"/>
    </row>
    <row r="338" spans="1:14" ht="14.25" customHeight="1">
      <c r="A338" s="47">
        <v>42985</v>
      </c>
      <c r="B338" s="48" t="s">
        <v>1098</v>
      </c>
      <c r="C338" s="49">
        <f t="shared" si="38"/>
        <v>570.77625570776252</v>
      </c>
      <c r="D338" s="48" t="s">
        <v>188</v>
      </c>
      <c r="E338" s="50">
        <v>876</v>
      </c>
      <c r="F338" s="50">
        <v>883</v>
      </c>
      <c r="G338" s="50">
        <v>893</v>
      </c>
      <c r="H338" s="50"/>
      <c r="I338" s="51">
        <f t="shared" si="39"/>
        <v>3995.4337899543375</v>
      </c>
      <c r="J338" s="51">
        <f t="shared" si="40"/>
        <v>5707.7625570776254</v>
      </c>
      <c r="K338" s="51">
        <f t="shared" si="41"/>
        <v>0</v>
      </c>
      <c r="L338" s="39">
        <f t="shared" si="42"/>
        <v>9703.1963470319624</v>
      </c>
      <c r="M338" s="25"/>
      <c r="N338" s="25"/>
    </row>
    <row r="339" spans="1:14" ht="14.25" customHeight="1">
      <c r="A339" s="47">
        <v>42984</v>
      </c>
      <c r="B339" s="48" t="s">
        <v>1829</v>
      </c>
      <c r="C339" s="49">
        <f t="shared" si="38"/>
        <v>2403.8461538461538</v>
      </c>
      <c r="D339" s="48" t="s">
        <v>188</v>
      </c>
      <c r="E339" s="50">
        <v>208</v>
      </c>
      <c r="F339" s="50">
        <v>206.1</v>
      </c>
      <c r="G339" s="50"/>
      <c r="H339" s="50"/>
      <c r="I339" s="51">
        <f t="shared" si="39"/>
        <v>-4567.307692307706</v>
      </c>
      <c r="J339" s="51">
        <f t="shared" si="40"/>
        <v>0</v>
      </c>
      <c r="K339" s="51">
        <f t="shared" si="41"/>
        <v>0</v>
      </c>
      <c r="L339" s="39">
        <f t="shared" si="42"/>
        <v>-4567.307692307706</v>
      </c>
      <c r="M339" s="25"/>
      <c r="N339" s="25"/>
    </row>
    <row r="340" spans="1:14" ht="14.25" customHeight="1">
      <c r="A340" s="47">
        <v>42984</v>
      </c>
      <c r="B340" s="48" t="s">
        <v>1113</v>
      </c>
      <c r="C340" s="49">
        <f t="shared" si="38"/>
        <v>2444.9877750611249</v>
      </c>
      <c r="D340" s="48" t="s">
        <v>188</v>
      </c>
      <c r="E340" s="50">
        <v>204.5</v>
      </c>
      <c r="F340" s="50">
        <v>206</v>
      </c>
      <c r="G340" s="50">
        <v>207.2</v>
      </c>
      <c r="H340" s="50"/>
      <c r="I340" s="51">
        <f t="shared" si="39"/>
        <v>3667.4816625916874</v>
      </c>
      <c r="J340" s="51">
        <f t="shared" si="40"/>
        <v>2933.9853300733221</v>
      </c>
      <c r="K340" s="51">
        <f t="shared" si="41"/>
        <v>0</v>
      </c>
      <c r="L340" s="39">
        <f t="shared" si="42"/>
        <v>6601.4669926650095</v>
      </c>
      <c r="M340" s="25"/>
      <c r="N340" s="25"/>
    </row>
    <row r="341" spans="1:14" ht="14.25" customHeight="1">
      <c r="A341" s="47">
        <v>42983</v>
      </c>
      <c r="B341" s="48" t="s">
        <v>414</v>
      </c>
      <c r="C341" s="49">
        <f t="shared" si="38"/>
        <v>783.0853563038371</v>
      </c>
      <c r="D341" s="48" t="s">
        <v>188</v>
      </c>
      <c r="E341" s="50">
        <v>638.5</v>
      </c>
      <c r="F341" s="50">
        <v>642</v>
      </c>
      <c r="G341" s="50"/>
      <c r="H341" s="50"/>
      <c r="I341" s="51">
        <f t="shared" si="39"/>
        <v>2740.7987470634298</v>
      </c>
      <c r="J341" s="51">
        <f t="shared" si="40"/>
        <v>0</v>
      </c>
      <c r="K341" s="51">
        <f t="shared" si="41"/>
        <v>0</v>
      </c>
      <c r="L341" s="39">
        <f t="shared" si="42"/>
        <v>2740.7987470634298</v>
      </c>
      <c r="M341" s="25"/>
      <c r="N341" s="25"/>
    </row>
    <row r="342" spans="1:14" ht="14.25" customHeight="1">
      <c r="A342" s="47">
        <v>42983</v>
      </c>
      <c r="B342" s="48" t="s">
        <v>1830</v>
      </c>
      <c r="C342" s="49">
        <f t="shared" si="38"/>
        <v>1201.9230769230769</v>
      </c>
      <c r="D342" s="48" t="s">
        <v>188</v>
      </c>
      <c r="E342" s="50">
        <v>416</v>
      </c>
      <c r="F342" s="50">
        <v>419.3</v>
      </c>
      <c r="G342" s="50"/>
      <c r="H342" s="50"/>
      <c r="I342" s="51">
        <f t="shared" si="39"/>
        <v>3966.3461538461675</v>
      </c>
      <c r="J342" s="51">
        <f t="shared" si="40"/>
        <v>0</v>
      </c>
      <c r="K342" s="51">
        <f t="shared" si="41"/>
        <v>0</v>
      </c>
      <c r="L342" s="39">
        <f t="shared" si="42"/>
        <v>3966.3461538461675</v>
      </c>
      <c r="M342" s="25"/>
      <c r="N342" s="25"/>
    </row>
    <row r="343" spans="1:14" ht="14.25" customHeight="1">
      <c r="A343" s="47">
        <v>42983</v>
      </c>
      <c r="B343" s="48" t="s">
        <v>1826</v>
      </c>
      <c r="C343" s="49">
        <f t="shared" si="38"/>
        <v>460.82949308755758</v>
      </c>
      <c r="D343" s="48" t="s">
        <v>188</v>
      </c>
      <c r="E343" s="50">
        <v>1085</v>
      </c>
      <c r="F343" s="50">
        <v>1065</v>
      </c>
      <c r="G343" s="50"/>
      <c r="H343" s="50"/>
      <c r="I343" s="51">
        <f t="shared" si="39"/>
        <v>-9216.5898617511521</v>
      </c>
      <c r="J343" s="51">
        <f t="shared" si="40"/>
        <v>0</v>
      </c>
      <c r="K343" s="51">
        <f t="shared" si="41"/>
        <v>0</v>
      </c>
      <c r="L343" s="39">
        <f t="shared" si="42"/>
        <v>-9216.5898617511521</v>
      </c>
      <c r="M343" s="25"/>
      <c r="N343" s="25"/>
    </row>
    <row r="344" spans="1:14" ht="14.25" customHeight="1">
      <c r="A344" s="47">
        <v>42982</v>
      </c>
      <c r="B344" s="48" t="s">
        <v>1368</v>
      </c>
      <c r="C344" s="49">
        <f t="shared" si="38"/>
        <v>1282.051282051282</v>
      </c>
      <c r="D344" s="48" t="s">
        <v>188</v>
      </c>
      <c r="E344" s="50">
        <v>390</v>
      </c>
      <c r="F344" s="50">
        <v>393</v>
      </c>
      <c r="G344" s="50">
        <v>396</v>
      </c>
      <c r="H344" s="50"/>
      <c r="I344" s="51">
        <f t="shared" si="39"/>
        <v>3846.1538461538457</v>
      </c>
      <c r="J344" s="51">
        <f t="shared" si="40"/>
        <v>3846.1538461538457</v>
      </c>
      <c r="K344" s="51">
        <f t="shared" si="41"/>
        <v>0</v>
      </c>
      <c r="L344" s="39">
        <f t="shared" si="42"/>
        <v>7692.3076923076915</v>
      </c>
      <c r="M344" s="25"/>
      <c r="N344" s="25"/>
    </row>
    <row r="345" spans="1:14" ht="14.25" customHeight="1">
      <c r="A345" s="47">
        <v>42979</v>
      </c>
      <c r="B345" s="48" t="s">
        <v>130</v>
      </c>
      <c r="C345" s="49">
        <f t="shared" si="38"/>
        <v>4436.5572315882873</v>
      </c>
      <c r="D345" s="48" t="s">
        <v>188</v>
      </c>
      <c r="E345" s="50">
        <v>112.7</v>
      </c>
      <c r="F345" s="50">
        <v>113.25</v>
      </c>
      <c r="G345" s="50"/>
      <c r="H345" s="50"/>
      <c r="I345" s="51">
        <f t="shared" si="39"/>
        <v>2440.1064773735452</v>
      </c>
      <c r="J345" s="51">
        <f t="shared" si="40"/>
        <v>0</v>
      </c>
      <c r="K345" s="51">
        <f t="shared" si="41"/>
        <v>0</v>
      </c>
      <c r="L345" s="39">
        <f t="shared" si="42"/>
        <v>2440.1064773735452</v>
      </c>
      <c r="M345" s="25"/>
      <c r="N345" s="25"/>
    </row>
    <row r="346" spans="1:14" ht="14.25" customHeight="1">
      <c r="A346" s="47">
        <v>42979</v>
      </c>
      <c r="B346" s="48" t="s">
        <v>1831</v>
      </c>
      <c r="C346" s="49">
        <f t="shared" si="38"/>
        <v>170.64846416382252</v>
      </c>
      <c r="D346" s="48" t="s">
        <v>188</v>
      </c>
      <c r="E346" s="50">
        <v>2930</v>
      </c>
      <c r="F346" s="50">
        <v>2900</v>
      </c>
      <c r="G346" s="50"/>
      <c r="H346" s="50"/>
      <c r="I346" s="51">
        <f t="shared" si="39"/>
        <v>-5119.4539249146756</v>
      </c>
      <c r="J346" s="51">
        <f t="shared" si="40"/>
        <v>0</v>
      </c>
      <c r="K346" s="51">
        <f t="shared" si="41"/>
        <v>0</v>
      </c>
      <c r="L346" s="39">
        <f t="shared" si="42"/>
        <v>-5119.4539249146756</v>
      </c>
      <c r="M346" s="25"/>
      <c r="N346" s="25"/>
    </row>
    <row r="347" spans="1:14" ht="14.25" customHeight="1">
      <c r="A347" s="47">
        <v>42979</v>
      </c>
      <c r="B347" s="48" t="s">
        <v>1826</v>
      </c>
      <c r="C347" s="49">
        <f t="shared" si="38"/>
        <v>478.92720306513411</v>
      </c>
      <c r="D347" s="48" t="s">
        <v>188</v>
      </c>
      <c r="E347" s="50">
        <v>1044</v>
      </c>
      <c r="F347" s="50">
        <v>1055</v>
      </c>
      <c r="G347" s="50">
        <v>1070</v>
      </c>
      <c r="H347" s="50">
        <v>1085</v>
      </c>
      <c r="I347" s="51">
        <f t="shared" si="39"/>
        <v>5268.1992337164756</v>
      </c>
      <c r="J347" s="51">
        <f t="shared" si="40"/>
        <v>7183.9080459770121</v>
      </c>
      <c r="K347" s="51">
        <f t="shared" si="41"/>
        <v>7183.9080459770121</v>
      </c>
      <c r="L347" s="39">
        <f t="shared" si="42"/>
        <v>19636.015325670502</v>
      </c>
      <c r="M347" s="25"/>
      <c r="N347" s="25"/>
    </row>
    <row r="348" spans="1:14" ht="14.25" customHeight="1">
      <c r="A348" s="47">
        <v>42978</v>
      </c>
      <c r="B348" s="48" t="s">
        <v>1832</v>
      </c>
      <c r="C348" s="49">
        <f t="shared" si="38"/>
        <v>2873.5632183908046</v>
      </c>
      <c r="D348" s="48" t="s">
        <v>188</v>
      </c>
      <c r="E348" s="50">
        <v>174</v>
      </c>
      <c r="F348" s="50">
        <v>175</v>
      </c>
      <c r="G348" s="50">
        <v>175.9</v>
      </c>
      <c r="H348" s="50"/>
      <c r="I348" s="51">
        <f t="shared" si="39"/>
        <v>2873.5632183908046</v>
      </c>
      <c r="J348" s="51">
        <f t="shared" si="40"/>
        <v>2586.2068965517406</v>
      </c>
      <c r="K348" s="51">
        <f t="shared" si="41"/>
        <v>0</v>
      </c>
      <c r="L348" s="39">
        <f t="shared" si="42"/>
        <v>5459.7701149425448</v>
      </c>
      <c r="M348" s="25"/>
      <c r="N348" s="25"/>
    </row>
    <row r="349" spans="1:14" ht="14.25" customHeight="1">
      <c r="A349" s="47">
        <v>42978</v>
      </c>
      <c r="B349" s="48" t="s">
        <v>1337</v>
      </c>
      <c r="C349" s="49">
        <f t="shared" si="38"/>
        <v>1545.595054095827</v>
      </c>
      <c r="D349" s="48" t="s">
        <v>188</v>
      </c>
      <c r="E349" s="50">
        <v>323.5</v>
      </c>
      <c r="F349" s="50">
        <v>326</v>
      </c>
      <c r="G349" s="50"/>
      <c r="H349" s="50"/>
      <c r="I349" s="51">
        <f t="shared" si="39"/>
        <v>3863.9876352395677</v>
      </c>
      <c r="J349" s="51">
        <f t="shared" si="40"/>
        <v>0</v>
      </c>
      <c r="K349" s="51">
        <f t="shared" si="41"/>
        <v>0</v>
      </c>
      <c r="L349" s="39">
        <f t="shared" si="42"/>
        <v>3863.9876352395677</v>
      </c>
      <c r="M349" s="25"/>
      <c r="N349" s="25"/>
    </row>
    <row r="350" spans="1:14" ht="14.25" customHeight="1">
      <c r="A350" s="47">
        <v>42978</v>
      </c>
      <c r="B350" s="48" t="s">
        <v>1833</v>
      </c>
      <c r="C350" s="49">
        <f t="shared" si="38"/>
        <v>4524.8868778280539</v>
      </c>
      <c r="D350" s="48" t="s">
        <v>188</v>
      </c>
      <c r="E350" s="50">
        <v>110.5</v>
      </c>
      <c r="F350" s="50">
        <v>111.5</v>
      </c>
      <c r="G350" s="50">
        <v>114.85</v>
      </c>
      <c r="H350" s="50"/>
      <c r="I350" s="51">
        <f t="shared" si="39"/>
        <v>4524.8868778280539</v>
      </c>
      <c r="J350" s="51">
        <f t="shared" si="40"/>
        <v>15158.371040723954</v>
      </c>
      <c r="K350" s="51">
        <f t="shared" si="41"/>
        <v>0</v>
      </c>
      <c r="L350" s="39">
        <f t="shared" si="42"/>
        <v>19683.257918552008</v>
      </c>
      <c r="M350" s="25"/>
      <c r="N350" s="25"/>
    </row>
    <row r="351" spans="1:14" ht="14.25" customHeight="1">
      <c r="A351" s="47">
        <v>42977</v>
      </c>
      <c r="B351" s="48" t="s">
        <v>1834</v>
      </c>
      <c r="C351" s="49">
        <f t="shared" si="38"/>
        <v>5025.1256281407032</v>
      </c>
      <c r="D351" s="48" t="s">
        <v>188</v>
      </c>
      <c r="E351" s="50">
        <v>99.5</v>
      </c>
      <c r="F351" s="50">
        <v>100.5</v>
      </c>
      <c r="G351" s="50"/>
      <c r="H351" s="50"/>
      <c r="I351" s="51">
        <f t="shared" si="39"/>
        <v>5025.1256281407032</v>
      </c>
      <c r="J351" s="51">
        <f t="shared" si="40"/>
        <v>0</v>
      </c>
      <c r="K351" s="51">
        <f t="shared" si="41"/>
        <v>0</v>
      </c>
      <c r="L351" s="39">
        <f t="shared" si="42"/>
        <v>5025.1256281407032</v>
      </c>
      <c r="M351" s="25"/>
      <c r="N351" s="25"/>
    </row>
    <row r="352" spans="1:14" ht="14.25" customHeight="1">
      <c r="A352" s="47">
        <v>42977</v>
      </c>
      <c r="B352" s="48" t="s">
        <v>1416</v>
      </c>
      <c r="C352" s="49">
        <f t="shared" si="38"/>
        <v>1557.632398753894</v>
      </c>
      <c r="D352" s="48" t="s">
        <v>188</v>
      </c>
      <c r="E352" s="50">
        <v>321</v>
      </c>
      <c r="F352" s="50">
        <v>316</v>
      </c>
      <c r="G352" s="50"/>
      <c r="H352" s="50"/>
      <c r="I352" s="51">
        <f t="shared" si="39"/>
        <v>-7788.1619937694704</v>
      </c>
      <c r="J352" s="51">
        <f t="shared" si="40"/>
        <v>0</v>
      </c>
      <c r="K352" s="51">
        <f t="shared" si="41"/>
        <v>0</v>
      </c>
      <c r="L352" s="39">
        <f t="shared" si="42"/>
        <v>-7788.1619937694704</v>
      </c>
      <c r="M352" s="25"/>
      <c r="N352" s="25"/>
    </row>
    <row r="353" spans="1:14" ht="14.25" customHeight="1">
      <c r="A353" s="47">
        <v>42976</v>
      </c>
      <c r="B353" s="48" t="s">
        <v>1835</v>
      </c>
      <c r="C353" s="49">
        <f t="shared" si="38"/>
        <v>1154.7344110854503</v>
      </c>
      <c r="D353" s="48" t="s">
        <v>188</v>
      </c>
      <c r="E353" s="50">
        <v>433</v>
      </c>
      <c r="F353" s="50">
        <v>426</v>
      </c>
      <c r="G353" s="50"/>
      <c r="H353" s="50"/>
      <c r="I353" s="51">
        <f t="shared" si="39"/>
        <v>-8083.1408775981527</v>
      </c>
      <c r="J353" s="51">
        <f t="shared" si="40"/>
        <v>0</v>
      </c>
      <c r="K353" s="51">
        <f t="shared" si="41"/>
        <v>0</v>
      </c>
      <c r="L353" s="39">
        <f t="shared" si="42"/>
        <v>-8083.1408775981527</v>
      </c>
      <c r="M353" s="25"/>
      <c r="N353" s="25"/>
    </row>
    <row r="354" spans="1:14" ht="14.25" customHeight="1">
      <c r="A354" s="47">
        <v>42975</v>
      </c>
      <c r="B354" s="48" t="s">
        <v>1750</v>
      </c>
      <c r="C354" s="49">
        <f t="shared" si="38"/>
        <v>490.19607843137254</v>
      </c>
      <c r="D354" s="48" t="s">
        <v>188</v>
      </c>
      <c r="E354" s="50">
        <v>1020</v>
      </c>
      <c r="F354" s="50">
        <v>1033</v>
      </c>
      <c r="G354" s="50">
        <v>1045</v>
      </c>
      <c r="H354" s="50">
        <v>1057</v>
      </c>
      <c r="I354" s="51">
        <f t="shared" si="39"/>
        <v>6372.5490196078426</v>
      </c>
      <c r="J354" s="51">
        <f t="shared" si="40"/>
        <v>5882.3529411764703</v>
      </c>
      <c r="K354" s="51">
        <f t="shared" si="41"/>
        <v>5882.3529411764703</v>
      </c>
      <c r="L354" s="39">
        <f t="shared" si="42"/>
        <v>18137.254901960783</v>
      </c>
      <c r="M354" s="25"/>
      <c r="N354" s="25"/>
    </row>
    <row r="355" spans="1:14" ht="14.25" customHeight="1">
      <c r="A355" s="47">
        <v>42975</v>
      </c>
      <c r="B355" s="48" t="s">
        <v>451</v>
      </c>
      <c r="C355" s="49">
        <f t="shared" si="38"/>
        <v>499.00199600798402</v>
      </c>
      <c r="D355" s="48" t="s">
        <v>188</v>
      </c>
      <c r="E355" s="50">
        <v>1002</v>
      </c>
      <c r="F355" s="50">
        <v>1012</v>
      </c>
      <c r="G355" s="50">
        <v>1020</v>
      </c>
      <c r="H355" s="50"/>
      <c r="I355" s="51">
        <f t="shared" si="39"/>
        <v>4990.0199600798405</v>
      </c>
      <c r="J355" s="51">
        <f t="shared" si="40"/>
        <v>3992.0159680638722</v>
      </c>
      <c r="K355" s="51">
        <f t="shared" si="41"/>
        <v>0</v>
      </c>
      <c r="L355" s="39">
        <f t="shared" si="42"/>
        <v>8982.0359281437122</v>
      </c>
      <c r="M355" s="25"/>
      <c r="N355" s="25"/>
    </row>
    <row r="356" spans="1:14" ht="14.25" customHeight="1">
      <c r="A356" s="47">
        <v>42975</v>
      </c>
      <c r="B356" s="48" t="s">
        <v>1586</v>
      </c>
      <c r="C356" s="49">
        <f t="shared" si="38"/>
        <v>3725.7824143070047</v>
      </c>
      <c r="D356" s="48" t="s">
        <v>188</v>
      </c>
      <c r="E356" s="50">
        <v>134.19999999999999</v>
      </c>
      <c r="F356" s="50">
        <v>132</v>
      </c>
      <c r="G356" s="50"/>
      <c r="H356" s="50"/>
      <c r="I356" s="51">
        <f t="shared" si="39"/>
        <v>-8196.7213114753686</v>
      </c>
      <c r="J356" s="51">
        <f t="shared" si="40"/>
        <v>0</v>
      </c>
      <c r="K356" s="51">
        <f t="shared" si="41"/>
        <v>0</v>
      </c>
      <c r="L356" s="39">
        <f t="shared" si="42"/>
        <v>-8196.7213114753686</v>
      </c>
      <c r="M356" s="25"/>
      <c r="N356" s="25"/>
    </row>
    <row r="357" spans="1:14" ht="14.25" customHeight="1">
      <c r="A357" s="47">
        <v>42971</v>
      </c>
      <c r="B357" s="48" t="s">
        <v>90</v>
      </c>
      <c r="C357" s="49">
        <f t="shared" si="38"/>
        <v>1059.3220338983051</v>
      </c>
      <c r="D357" s="48" t="s">
        <v>188</v>
      </c>
      <c r="E357" s="50">
        <v>472</v>
      </c>
      <c r="F357" s="50">
        <v>476</v>
      </c>
      <c r="G357" s="50"/>
      <c r="H357" s="50"/>
      <c r="I357" s="51">
        <f t="shared" si="39"/>
        <v>4237.2881355932204</v>
      </c>
      <c r="J357" s="51">
        <f t="shared" si="40"/>
        <v>0</v>
      </c>
      <c r="K357" s="51">
        <f t="shared" si="41"/>
        <v>0</v>
      </c>
      <c r="L357" s="39">
        <f t="shared" si="42"/>
        <v>4237.2881355932204</v>
      </c>
      <c r="M357" s="25"/>
      <c r="N357" s="25"/>
    </row>
    <row r="358" spans="1:14" ht="14.25" customHeight="1">
      <c r="A358" s="47">
        <v>42970</v>
      </c>
      <c r="B358" s="48" t="s">
        <v>1836</v>
      </c>
      <c r="C358" s="49">
        <f t="shared" si="38"/>
        <v>1153.4025374855826</v>
      </c>
      <c r="D358" s="48" t="s">
        <v>188</v>
      </c>
      <c r="E358" s="50">
        <v>433.5</v>
      </c>
      <c r="F358" s="50">
        <v>432.5</v>
      </c>
      <c r="G358" s="50"/>
      <c r="H358" s="50"/>
      <c r="I358" s="51">
        <f t="shared" si="39"/>
        <v>-1153.4025374855826</v>
      </c>
      <c r="J358" s="51">
        <f t="shared" si="40"/>
        <v>0</v>
      </c>
      <c r="K358" s="51">
        <f t="shared" si="41"/>
        <v>0</v>
      </c>
      <c r="L358" s="39">
        <f t="shared" si="42"/>
        <v>-1153.4025374855826</v>
      </c>
      <c r="M358" s="25"/>
      <c r="N358" s="25"/>
    </row>
    <row r="359" spans="1:14" ht="14.25" customHeight="1">
      <c r="A359" s="47">
        <v>42969</v>
      </c>
      <c r="B359" s="48" t="s">
        <v>69</v>
      </c>
      <c r="C359" s="49">
        <f t="shared" si="38"/>
        <v>1081.081081081081</v>
      </c>
      <c r="D359" s="48" t="s">
        <v>188</v>
      </c>
      <c r="E359" s="50">
        <v>462.5</v>
      </c>
      <c r="F359" s="50">
        <v>455</v>
      </c>
      <c r="G359" s="50"/>
      <c r="H359" s="50"/>
      <c r="I359" s="51">
        <f t="shared" si="39"/>
        <v>-8108.1081081081074</v>
      </c>
      <c r="J359" s="51">
        <f t="shared" si="40"/>
        <v>0</v>
      </c>
      <c r="K359" s="51">
        <f t="shared" si="41"/>
        <v>0</v>
      </c>
      <c r="L359" s="39">
        <f t="shared" si="42"/>
        <v>-8108.1081081081074</v>
      </c>
      <c r="M359" s="25"/>
      <c r="N359" s="25"/>
    </row>
    <row r="360" spans="1:14" ht="14.25" customHeight="1">
      <c r="A360" s="47">
        <v>42969</v>
      </c>
      <c r="B360" s="48" t="s">
        <v>235</v>
      </c>
      <c r="C360" s="49">
        <f t="shared" si="38"/>
        <v>1173.7089201877934</v>
      </c>
      <c r="D360" s="48" t="s">
        <v>188</v>
      </c>
      <c r="E360" s="50">
        <v>426</v>
      </c>
      <c r="F360" s="50">
        <v>429.4</v>
      </c>
      <c r="G360" s="50"/>
      <c r="H360" s="50"/>
      <c r="I360" s="51">
        <f t="shared" si="39"/>
        <v>3990.6103286384709</v>
      </c>
      <c r="J360" s="51">
        <f t="shared" si="40"/>
        <v>0</v>
      </c>
      <c r="K360" s="51">
        <f t="shared" si="41"/>
        <v>0</v>
      </c>
      <c r="L360" s="39">
        <f t="shared" si="42"/>
        <v>3990.6103286384709</v>
      </c>
      <c r="M360" s="25"/>
      <c r="N360" s="25"/>
    </row>
    <row r="361" spans="1:14" ht="14.25" customHeight="1">
      <c r="A361" s="47">
        <v>42969</v>
      </c>
      <c r="B361" s="48" t="s">
        <v>1837</v>
      </c>
      <c r="C361" s="49">
        <f t="shared" si="38"/>
        <v>1129.9435028248588</v>
      </c>
      <c r="D361" s="48" t="s">
        <v>188</v>
      </c>
      <c r="E361" s="50">
        <v>442.5</v>
      </c>
      <c r="F361" s="50">
        <v>437</v>
      </c>
      <c r="G361" s="50"/>
      <c r="H361" s="50"/>
      <c r="I361" s="51">
        <f t="shared" si="39"/>
        <v>-6214.6892655367237</v>
      </c>
      <c r="J361" s="51">
        <f t="shared" si="40"/>
        <v>0</v>
      </c>
      <c r="K361" s="51">
        <f t="shared" si="41"/>
        <v>0</v>
      </c>
      <c r="L361" s="39">
        <f t="shared" si="42"/>
        <v>-6214.6892655367237</v>
      </c>
      <c r="M361" s="25"/>
      <c r="N361" s="25"/>
    </row>
    <row r="362" spans="1:14" ht="14.25" customHeight="1">
      <c r="A362" s="47">
        <v>42968</v>
      </c>
      <c r="B362" s="48" t="s">
        <v>335</v>
      </c>
      <c r="C362" s="49">
        <f t="shared" si="38"/>
        <v>571.42857142857144</v>
      </c>
      <c r="D362" s="48" t="s">
        <v>203</v>
      </c>
      <c r="E362" s="50">
        <v>875</v>
      </c>
      <c r="F362" s="50">
        <v>870</v>
      </c>
      <c r="G362" s="50"/>
      <c r="H362" s="50"/>
      <c r="I362" s="51">
        <f t="shared" si="39"/>
        <v>2857.1428571428573</v>
      </c>
      <c r="J362" s="51">
        <f t="shared" si="40"/>
        <v>0</v>
      </c>
      <c r="K362" s="51">
        <f t="shared" si="41"/>
        <v>0</v>
      </c>
      <c r="L362" s="39">
        <f t="shared" si="42"/>
        <v>2857.1428571428573</v>
      </c>
      <c r="M362" s="25"/>
      <c r="N362" s="25"/>
    </row>
    <row r="363" spans="1:14" ht="14.25" customHeight="1">
      <c r="A363" s="47">
        <v>42968</v>
      </c>
      <c r="B363" s="48" t="s">
        <v>153</v>
      </c>
      <c r="C363" s="49">
        <f t="shared" si="38"/>
        <v>971.81729834791054</v>
      </c>
      <c r="D363" s="48" t="s">
        <v>188</v>
      </c>
      <c r="E363" s="50">
        <v>514.5</v>
      </c>
      <c r="F363" s="50">
        <v>506</v>
      </c>
      <c r="G363" s="50"/>
      <c r="H363" s="50"/>
      <c r="I363" s="51">
        <f t="shared" si="39"/>
        <v>-8260.4470359572388</v>
      </c>
      <c r="J363" s="51">
        <f t="shared" si="40"/>
        <v>0</v>
      </c>
      <c r="K363" s="51">
        <f t="shared" si="41"/>
        <v>0</v>
      </c>
      <c r="L363" s="39">
        <f t="shared" si="42"/>
        <v>-8260.4470359572388</v>
      </c>
      <c r="M363" s="25"/>
      <c r="N363" s="25"/>
    </row>
    <row r="364" spans="1:14" ht="14.25" customHeight="1">
      <c r="A364" s="47">
        <v>42965</v>
      </c>
      <c r="B364" s="48" t="s">
        <v>1838</v>
      </c>
      <c r="C364" s="49">
        <f t="shared" si="38"/>
        <v>1307.18954248366</v>
      </c>
      <c r="D364" s="48" t="s">
        <v>188</v>
      </c>
      <c r="E364" s="50">
        <v>382.5</v>
      </c>
      <c r="F364" s="50">
        <v>384.7</v>
      </c>
      <c r="G364" s="50"/>
      <c r="H364" s="50"/>
      <c r="I364" s="51">
        <f t="shared" si="39"/>
        <v>2875.8169934640373</v>
      </c>
      <c r="J364" s="51">
        <f t="shared" si="40"/>
        <v>0</v>
      </c>
      <c r="K364" s="51">
        <f t="shared" si="41"/>
        <v>0</v>
      </c>
      <c r="L364" s="39">
        <f t="shared" si="42"/>
        <v>2875.8169934640373</v>
      </c>
      <c r="M364" s="25"/>
      <c r="N364" s="25"/>
    </row>
    <row r="365" spans="1:14" ht="14.25" customHeight="1">
      <c r="A365" s="47">
        <v>42965</v>
      </c>
      <c r="B365" s="48" t="s">
        <v>416</v>
      </c>
      <c r="C365" s="49">
        <f t="shared" si="38"/>
        <v>262.74303730951129</v>
      </c>
      <c r="D365" s="48" t="s">
        <v>188</v>
      </c>
      <c r="E365" s="50">
        <v>1903</v>
      </c>
      <c r="F365" s="50">
        <v>1919</v>
      </c>
      <c r="G365" s="50"/>
      <c r="H365" s="50"/>
      <c r="I365" s="51">
        <f t="shared" si="39"/>
        <v>4203.8885969521807</v>
      </c>
      <c r="J365" s="51">
        <f t="shared" si="40"/>
        <v>0</v>
      </c>
      <c r="K365" s="51">
        <f t="shared" si="41"/>
        <v>0</v>
      </c>
      <c r="L365" s="39">
        <f t="shared" si="42"/>
        <v>4203.8885969521807</v>
      </c>
      <c r="M365" s="25"/>
      <c r="N365" s="25"/>
    </row>
    <row r="366" spans="1:14" ht="14.25" customHeight="1">
      <c r="A366" s="47">
        <v>42965</v>
      </c>
      <c r="B366" s="48" t="s">
        <v>406</v>
      </c>
      <c r="C366" s="49">
        <f t="shared" si="38"/>
        <v>5458.5152838427948</v>
      </c>
      <c r="D366" s="48" t="s">
        <v>188</v>
      </c>
      <c r="E366" s="50">
        <v>91.6</v>
      </c>
      <c r="F366" s="50">
        <v>92.1</v>
      </c>
      <c r="G366" s="50"/>
      <c r="H366" s="50"/>
      <c r="I366" s="51">
        <f t="shared" si="39"/>
        <v>2729.2576419213974</v>
      </c>
      <c r="J366" s="51">
        <f t="shared" si="40"/>
        <v>0</v>
      </c>
      <c r="K366" s="51">
        <f t="shared" si="41"/>
        <v>0</v>
      </c>
      <c r="L366" s="39">
        <f t="shared" si="42"/>
        <v>2729.2576419213974</v>
      </c>
      <c r="M366" s="25"/>
      <c r="N366" s="25"/>
    </row>
    <row r="367" spans="1:14" ht="14.25" customHeight="1">
      <c r="A367" s="47">
        <v>42964</v>
      </c>
      <c r="B367" s="48" t="s">
        <v>387</v>
      </c>
      <c r="C367" s="49">
        <f t="shared" si="38"/>
        <v>2024.2914979757086</v>
      </c>
      <c r="D367" s="48" t="s">
        <v>188</v>
      </c>
      <c r="E367" s="50">
        <v>247</v>
      </c>
      <c r="F367" s="50">
        <v>247</v>
      </c>
      <c r="G367" s="50"/>
      <c r="H367" s="50"/>
      <c r="I367" s="51">
        <f t="shared" si="39"/>
        <v>0</v>
      </c>
      <c r="J367" s="51">
        <f t="shared" si="40"/>
        <v>0</v>
      </c>
      <c r="K367" s="51">
        <f t="shared" si="41"/>
        <v>0</v>
      </c>
      <c r="L367" s="39">
        <f t="shared" si="42"/>
        <v>0</v>
      </c>
      <c r="M367" s="25"/>
      <c r="N367" s="25"/>
    </row>
    <row r="368" spans="1:14" ht="14.25" customHeight="1">
      <c r="A368" s="47">
        <v>42964</v>
      </c>
      <c r="B368" s="48" t="s">
        <v>1839</v>
      </c>
      <c r="C368" s="49">
        <f t="shared" si="38"/>
        <v>2083.3333333333335</v>
      </c>
      <c r="D368" s="48" t="s">
        <v>188</v>
      </c>
      <c r="E368" s="50">
        <v>240</v>
      </c>
      <c r="F368" s="50">
        <v>241.5</v>
      </c>
      <c r="G368" s="50"/>
      <c r="H368" s="50"/>
      <c r="I368" s="51">
        <f t="shared" si="39"/>
        <v>3125</v>
      </c>
      <c r="J368" s="51">
        <f t="shared" si="40"/>
        <v>0</v>
      </c>
      <c r="K368" s="51">
        <f t="shared" si="41"/>
        <v>0</v>
      </c>
      <c r="L368" s="39">
        <f t="shared" si="42"/>
        <v>3125</v>
      </c>
      <c r="M368" s="25"/>
      <c r="N368" s="25"/>
    </row>
    <row r="369" spans="1:14" ht="14.25" customHeight="1">
      <c r="A369" s="47">
        <v>42964</v>
      </c>
      <c r="B369" s="48" t="s">
        <v>1840</v>
      </c>
      <c r="C369" s="49">
        <f t="shared" ref="C369:C432" si="43">500000/E369</f>
        <v>1620.7455429497568</v>
      </c>
      <c r="D369" s="48" t="s">
        <v>188</v>
      </c>
      <c r="E369" s="50">
        <v>308.5</v>
      </c>
      <c r="F369" s="50">
        <v>310.25</v>
      </c>
      <c r="G369" s="50"/>
      <c r="H369" s="50"/>
      <c r="I369" s="51">
        <f t="shared" ref="I369:I432" si="44">(IF(D369="SHORT",E369-F369,IF(D369="LONG",F369-E369)))*C369</f>
        <v>2836.3047001620744</v>
      </c>
      <c r="J369" s="51">
        <f t="shared" ref="J369:J432" si="45">(IF(D369="SHORT",IF(G369="",0,F369-G369),IF(D369="LONG",IF(G369="",0,G369-F369))))*C369</f>
        <v>0</v>
      </c>
      <c r="K369" s="51">
        <f t="shared" ref="K369:K432" si="46">(IF(D369="SHORT",IF(H369="",0,G369-H369),IF(D369="LONG",IF(H369="",0,(H369-G369)))))*C369</f>
        <v>0</v>
      </c>
      <c r="L369" s="39">
        <f t="shared" ref="L369:L432" si="47">SUM(I369,J369,K369)</f>
        <v>2836.3047001620744</v>
      </c>
      <c r="M369" s="25"/>
      <c r="N369" s="25"/>
    </row>
    <row r="370" spans="1:14" ht="14.25" customHeight="1">
      <c r="A370" s="47">
        <v>42964</v>
      </c>
      <c r="B370" s="48" t="s">
        <v>293</v>
      </c>
      <c r="C370" s="49">
        <f t="shared" si="43"/>
        <v>1404.4943820224719</v>
      </c>
      <c r="D370" s="48" t="s">
        <v>188</v>
      </c>
      <c r="E370" s="50">
        <v>356</v>
      </c>
      <c r="F370" s="50">
        <v>350</v>
      </c>
      <c r="G370" s="50"/>
      <c r="H370" s="50"/>
      <c r="I370" s="51">
        <f t="shared" si="44"/>
        <v>-8426.9662921348317</v>
      </c>
      <c r="J370" s="51">
        <f t="shared" si="45"/>
        <v>0</v>
      </c>
      <c r="K370" s="51">
        <f t="shared" si="46"/>
        <v>0</v>
      </c>
      <c r="L370" s="39">
        <f t="shared" si="47"/>
        <v>-8426.9662921348317</v>
      </c>
      <c r="M370" s="25"/>
      <c r="N370" s="25"/>
    </row>
    <row r="371" spans="1:14" ht="14.25" customHeight="1">
      <c r="A371" s="47">
        <v>42963</v>
      </c>
      <c r="B371" s="48" t="s">
        <v>1765</v>
      </c>
      <c r="C371" s="49">
        <f t="shared" si="43"/>
        <v>373.13432835820896</v>
      </c>
      <c r="D371" s="48" t="s">
        <v>188</v>
      </c>
      <c r="E371" s="50">
        <v>1340</v>
      </c>
      <c r="F371" s="50">
        <v>1328</v>
      </c>
      <c r="G371" s="50"/>
      <c r="H371" s="50"/>
      <c r="I371" s="51">
        <f t="shared" si="44"/>
        <v>-4477.6119402985078</v>
      </c>
      <c r="J371" s="51">
        <f t="shared" si="45"/>
        <v>0</v>
      </c>
      <c r="K371" s="51">
        <f t="shared" si="46"/>
        <v>0</v>
      </c>
      <c r="L371" s="39">
        <f t="shared" si="47"/>
        <v>-4477.6119402985078</v>
      </c>
      <c r="M371" s="25"/>
      <c r="N371" s="25"/>
    </row>
    <row r="372" spans="1:14" ht="14.25" customHeight="1">
      <c r="A372" s="47">
        <v>42963</v>
      </c>
      <c r="B372" s="48" t="s">
        <v>504</v>
      </c>
      <c r="C372" s="49">
        <f t="shared" si="43"/>
        <v>827.81456953642385</v>
      </c>
      <c r="D372" s="48" t="s">
        <v>188</v>
      </c>
      <c r="E372" s="50">
        <v>604</v>
      </c>
      <c r="F372" s="50">
        <v>610</v>
      </c>
      <c r="G372" s="50">
        <v>613.70000000000005</v>
      </c>
      <c r="H372" s="50"/>
      <c r="I372" s="51">
        <f t="shared" si="44"/>
        <v>4966.8874172185433</v>
      </c>
      <c r="J372" s="51">
        <f t="shared" si="45"/>
        <v>3062.9139072848061</v>
      </c>
      <c r="K372" s="51">
        <f t="shared" si="46"/>
        <v>0</v>
      </c>
      <c r="L372" s="39">
        <f t="shared" si="47"/>
        <v>8029.801324503349</v>
      </c>
      <c r="M372" s="25"/>
      <c r="N372" s="25"/>
    </row>
    <row r="373" spans="1:14" ht="14.25" customHeight="1">
      <c r="A373" s="47">
        <v>42963</v>
      </c>
      <c r="B373" s="48" t="s">
        <v>1113</v>
      </c>
      <c r="C373" s="49">
        <f t="shared" si="43"/>
        <v>2610.9660574412533</v>
      </c>
      <c r="D373" s="48" t="s">
        <v>188</v>
      </c>
      <c r="E373" s="50">
        <v>191.5</v>
      </c>
      <c r="F373" s="50">
        <v>192.5</v>
      </c>
      <c r="G373" s="50">
        <v>194</v>
      </c>
      <c r="H373" s="50">
        <v>196.5</v>
      </c>
      <c r="I373" s="51">
        <f t="shared" si="44"/>
        <v>2610.9660574412533</v>
      </c>
      <c r="J373" s="51">
        <f t="shared" si="45"/>
        <v>3916.4490861618797</v>
      </c>
      <c r="K373" s="51">
        <f t="shared" si="46"/>
        <v>6527.4151436031334</v>
      </c>
      <c r="L373" s="39">
        <f t="shared" si="47"/>
        <v>13054.830287206267</v>
      </c>
      <c r="M373" s="25"/>
      <c r="N373" s="25"/>
    </row>
    <row r="374" spans="1:14" ht="14.25" customHeight="1">
      <c r="A374" s="47">
        <v>42963</v>
      </c>
      <c r="B374" s="48" t="s">
        <v>541</v>
      </c>
      <c r="C374" s="49">
        <f t="shared" si="43"/>
        <v>1824.8175182481752</v>
      </c>
      <c r="D374" s="48" t="s">
        <v>188</v>
      </c>
      <c r="E374" s="50">
        <v>274</v>
      </c>
      <c r="F374" s="50">
        <v>278</v>
      </c>
      <c r="G374" s="50">
        <v>280</v>
      </c>
      <c r="H374" s="50"/>
      <c r="I374" s="51">
        <f t="shared" si="44"/>
        <v>7299.270072992701</v>
      </c>
      <c r="J374" s="51">
        <f t="shared" si="45"/>
        <v>3649.6350364963505</v>
      </c>
      <c r="K374" s="51">
        <f t="shared" si="46"/>
        <v>0</v>
      </c>
      <c r="L374" s="39">
        <f t="shared" si="47"/>
        <v>10948.905109489051</v>
      </c>
      <c r="M374" s="25"/>
      <c r="N374" s="25"/>
    </row>
    <row r="375" spans="1:14" ht="14.25" customHeight="1">
      <c r="A375" s="47">
        <v>42961</v>
      </c>
      <c r="B375" s="48" t="s">
        <v>1113</v>
      </c>
      <c r="C375" s="49">
        <f t="shared" si="43"/>
        <v>2873.5632183908046</v>
      </c>
      <c r="D375" s="48" t="s">
        <v>188</v>
      </c>
      <c r="E375" s="50">
        <v>174</v>
      </c>
      <c r="F375" s="50">
        <v>175.5</v>
      </c>
      <c r="G375" s="50">
        <v>177</v>
      </c>
      <c r="H375" s="50">
        <v>180</v>
      </c>
      <c r="I375" s="51">
        <f t="shared" si="44"/>
        <v>4310.3448275862065</v>
      </c>
      <c r="J375" s="51">
        <f t="shared" si="45"/>
        <v>4310.3448275862065</v>
      </c>
      <c r="K375" s="51">
        <f t="shared" si="46"/>
        <v>8620.689655172413</v>
      </c>
      <c r="L375" s="39">
        <f t="shared" si="47"/>
        <v>17241.379310344826</v>
      </c>
      <c r="M375" s="25"/>
      <c r="N375" s="25"/>
    </row>
    <row r="376" spans="1:14" ht="14.25" customHeight="1">
      <c r="A376" s="47">
        <v>42961</v>
      </c>
      <c r="B376" s="48" t="s">
        <v>416</v>
      </c>
      <c r="C376" s="49">
        <f t="shared" si="43"/>
        <v>303.951367781155</v>
      </c>
      <c r="D376" s="48" t="s">
        <v>188</v>
      </c>
      <c r="E376" s="50">
        <v>1645</v>
      </c>
      <c r="F376" s="50">
        <v>1658</v>
      </c>
      <c r="G376" s="50">
        <v>1670</v>
      </c>
      <c r="H376" s="50">
        <v>1690</v>
      </c>
      <c r="I376" s="51">
        <f t="shared" si="44"/>
        <v>3951.3677811550151</v>
      </c>
      <c r="J376" s="51">
        <f t="shared" si="45"/>
        <v>3647.41641337386</v>
      </c>
      <c r="K376" s="51">
        <f t="shared" si="46"/>
        <v>6079.0273556231004</v>
      </c>
      <c r="L376" s="39">
        <f t="shared" si="47"/>
        <v>13677.811550151975</v>
      </c>
      <c r="M376" s="25"/>
      <c r="N376" s="25"/>
    </row>
    <row r="377" spans="1:14" ht="14.25" customHeight="1">
      <c r="A377" s="47">
        <v>42961</v>
      </c>
      <c r="B377" s="48" t="s">
        <v>1841</v>
      </c>
      <c r="C377" s="49">
        <f t="shared" si="43"/>
        <v>753.01204819277109</v>
      </c>
      <c r="D377" s="48" t="s">
        <v>188</v>
      </c>
      <c r="E377" s="50">
        <v>664</v>
      </c>
      <c r="F377" s="50">
        <v>660</v>
      </c>
      <c r="G377" s="50"/>
      <c r="H377" s="50"/>
      <c r="I377" s="51">
        <f t="shared" si="44"/>
        <v>-3012.0481927710844</v>
      </c>
      <c r="J377" s="51">
        <f t="shared" si="45"/>
        <v>0</v>
      </c>
      <c r="K377" s="51">
        <f t="shared" si="46"/>
        <v>0</v>
      </c>
      <c r="L377" s="39">
        <f t="shared" si="47"/>
        <v>-3012.0481927710844</v>
      </c>
      <c r="M377" s="25"/>
      <c r="N377" s="25"/>
    </row>
    <row r="378" spans="1:14" ht="14.25" customHeight="1">
      <c r="A378" s="47">
        <v>42961</v>
      </c>
      <c r="B378" s="48" t="s">
        <v>414</v>
      </c>
      <c r="C378" s="49">
        <f t="shared" si="43"/>
        <v>796.17834394904457</v>
      </c>
      <c r="D378" s="48" t="s">
        <v>188</v>
      </c>
      <c r="E378" s="50">
        <v>628</v>
      </c>
      <c r="F378" s="50">
        <v>634</v>
      </c>
      <c r="G378" s="50"/>
      <c r="H378" s="50"/>
      <c r="I378" s="51">
        <f t="shared" si="44"/>
        <v>4777.0700636942674</v>
      </c>
      <c r="J378" s="51">
        <f t="shared" si="45"/>
        <v>0</v>
      </c>
      <c r="K378" s="51">
        <f t="shared" si="46"/>
        <v>0</v>
      </c>
      <c r="L378" s="39">
        <f t="shared" si="47"/>
        <v>4777.0700636942674</v>
      </c>
      <c r="M378" s="25"/>
      <c r="N378" s="25"/>
    </row>
    <row r="379" spans="1:14" ht="14.25" customHeight="1">
      <c r="A379" s="47">
        <v>42961</v>
      </c>
      <c r="B379" s="48" t="s">
        <v>263</v>
      </c>
      <c r="C379" s="49">
        <f t="shared" si="43"/>
        <v>1870.5574261129816</v>
      </c>
      <c r="D379" s="48" t="s">
        <v>188</v>
      </c>
      <c r="E379" s="50">
        <v>267.3</v>
      </c>
      <c r="F379" s="50">
        <v>268.8</v>
      </c>
      <c r="G379" s="50"/>
      <c r="H379" s="50"/>
      <c r="I379" s="51">
        <f t="shared" si="44"/>
        <v>2805.8361391694725</v>
      </c>
      <c r="J379" s="51">
        <f t="shared" si="45"/>
        <v>0</v>
      </c>
      <c r="K379" s="51">
        <f t="shared" si="46"/>
        <v>0</v>
      </c>
      <c r="L379" s="39">
        <f t="shared" si="47"/>
        <v>2805.8361391694725</v>
      </c>
      <c r="M379" s="25"/>
      <c r="N379" s="25"/>
    </row>
    <row r="380" spans="1:14" ht="14.25" customHeight="1">
      <c r="A380" s="47">
        <v>42958</v>
      </c>
      <c r="B380" s="48" t="s">
        <v>1842</v>
      </c>
      <c r="C380" s="49">
        <f t="shared" si="43"/>
        <v>3164.5569620253164</v>
      </c>
      <c r="D380" s="48" t="s">
        <v>188</v>
      </c>
      <c r="E380" s="50">
        <v>158</v>
      </c>
      <c r="F380" s="50">
        <v>159</v>
      </c>
      <c r="G380" s="50"/>
      <c r="H380" s="50"/>
      <c r="I380" s="51">
        <f t="shared" si="44"/>
        <v>3164.5569620253164</v>
      </c>
      <c r="J380" s="51">
        <f t="shared" si="45"/>
        <v>0</v>
      </c>
      <c r="K380" s="51">
        <f t="shared" si="46"/>
        <v>0</v>
      </c>
      <c r="L380" s="39">
        <f t="shared" si="47"/>
        <v>3164.5569620253164</v>
      </c>
      <c r="M380" s="25"/>
      <c r="N380" s="25"/>
    </row>
    <row r="381" spans="1:14" ht="14.25" customHeight="1">
      <c r="A381" s="47">
        <v>42958</v>
      </c>
      <c r="B381" s="48" t="s">
        <v>406</v>
      </c>
      <c r="C381" s="49">
        <f t="shared" si="43"/>
        <v>2652.5198938992044</v>
      </c>
      <c r="D381" s="48" t="s">
        <v>188</v>
      </c>
      <c r="E381" s="50">
        <v>188.5</v>
      </c>
      <c r="F381" s="50">
        <v>187</v>
      </c>
      <c r="G381" s="50"/>
      <c r="H381" s="50"/>
      <c r="I381" s="51">
        <f t="shared" si="44"/>
        <v>-3978.7798408488065</v>
      </c>
      <c r="J381" s="51">
        <f t="shared" si="45"/>
        <v>0</v>
      </c>
      <c r="K381" s="51">
        <f t="shared" si="46"/>
        <v>0</v>
      </c>
      <c r="L381" s="39">
        <f t="shared" si="47"/>
        <v>-3978.7798408488065</v>
      </c>
      <c r="M381" s="25"/>
      <c r="N381" s="25"/>
    </row>
    <row r="382" spans="1:14" ht="14.25" customHeight="1">
      <c r="A382" s="47">
        <v>42958</v>
      </c>
      <c r="B382" s="48" t="s">
        <v>280</v>
      </c>
      <c r="C382" s="49">
        <f t="shared" si="43"/>
        <v>409.16530278232403</v>
      </c>
      <c r="D382" s="48" t="s">
        <v>188</v>
      </c>
      <c r="E382" s="50">
        <v>1222</v>
      </c>
      <c r="F382" s="50">
        <v>1231</v>
      </c>
      <c r="G382" s="50"/>
      <c r="H382" s="50"/>
      <c r="I382" s="51">
        <f t="shared" si="44"/>
        <v>3682.4877250409163</v>
      </c>
      <c r="J382" s="51">
        <f t="shared" si="45"/>
        <v>0</v>
      </c>
      <c r="K382" s="51">
        <f t="shared" si="46"/>
        <v>0</v>
      </c>
      <c r="L382" s="39">
        <f t="shared" si="47"/>
        <v>3682.4877250409163</v>
      </c>
      <c r="M382" s="25"/>
      <c r="N382" s="25"/>
    </row>
    <row r="383" spans="1:14" ht="14.25" customHeight="1">
      <c r="A383" s="47">
        <v>42957</v>
      </c>
      <c r="B383" s="48" t="s">
        <v>1645</v>
      </c>
      <c r="C383" s="49">
        <f t="shared" si="43"/>
        <v>763.35877862595419</v>
      </c>
      <c r="D383" s="48" t="s">
        <v>203</v>
      </c>
      <c r="E383" s="50">
        <v>655</v>
      </c>
      <c r="F383" s="50">
        <v>650</v>
      </c>
      <c r="G383" s="50">
        <v>648</v>
      </c>
      <c r="H383" s="50"/>
      <c r="I383" s="51">
        <f t="shared" si="44"/>
        <v>3816.7938931297708</v>
      </c>
      <c r="J383" s="51">
        <f t="shared" si="45"/>
        <v>1526.7175572519084</v>
      </c>
      <c r="K383" s="51">
        <f t="shared" si="46"/>
        <v>0</v>
      </c>
      <c r="L383" s="39">
        <f t="shared" si="47"/>
        <v>5343.5114503816794</v>
      </c>
      <c r="M383" s="25"/>
      <c r="N383" s="25"/>
    </row>
    <row r="384" spans="1:14" ht="14.25" customHeight="1">
      <c r="A384" s="47">
        <v>42957</v>
      </c>
      <c r="B384" s="48" t="s">
        <v>1843</v>
      </c>
      <c r="C384" s="49">
        <f t="shared" si="43"/>
        <v>425.1700680272109</v>
      </c>
      <c r="D384" s="48" t="s">
        <v>188</v>
      </c>
      <c r="E384" s="50">
        <v>1176</v>
      </c>
      <c r="F384" s="50">
        <v>1158</v>
      </c>
      <c r="G384" s="50"/>
      <c r="H384" s="50"/>
      <c r="I384" s="51">
        <f t="shared" si="44"/>
        <v>-7653.0612244897966</v>
      </c>
      <c r="J384" s="51">
        <f t="shared" si="45"/>
        <v>0</v>
      </c>
      <c r="K384" s="51">
        <f t="shared" si="46"/>
        <v>0</v>
      </c>
      <c r="L384" s="39">
        <f t="shared" si="47"/>
        <v>-7653.0612244897966</v>
      </c>
      <c r="M384" s="25"/>
      <c r="N384" s="25"/>
    </row>
    <row r="385" spans="1:14" ht="14.25" customHeight="1">
      <c r="A385" s="47">
        <v>42957</v>
      </c>
      <c r="B385" s="48" t="s">
        <v>1575</v>
      </c>
      <c r="C385" s="49">
        <f t="shared" si="43"/>
        <v>3952.5691699604745</v>
      </c>
      <c r="D385" s="48" t="s">
        <v>188</v>
      </c>
      <c r="E385" s="50">
        <v>126.5</v>
      </c>
      <c r="F385" s="50">
        <v>125</v>
      </c>
      <c r="G385" s="50"/>
      <c r="H385" s="50"/>
      <c r="I385" s="51">
        <f t="shared" si="44"/>
        <v>-5928.853754940712</v>
      </c>
      <c r="J385" s="51">
        <f t="shared" si="45"/>
        <v>0</v>
      </c>
      <c r="K385" s="51">
        <f t="shared" si="46"/>
        <v>0</v>
      </c>
      <c r="L385" s="39">
        <f t="shared" si="47"/>
        <v>-5928.853754940712</v>
      </c>
      <c r="M385" s="25"/>
      <c r="N385" s="25"/>
    </row>
    <row r="386" spans="1:14" ht="14.25" customHeight="1">
      <c r="A386" s="47">
        <v>42956</v>
      </c>
      <c r="B386" s="48" t="s">
        <v>414</v>
      </c>
      <c r="C386" s="49">
        <f t="shared" si="43"/>
        <v>808.40743734842363</v>
      </c>
      <c r="D386" s="48" t="s">
        <v>188</v>
      </c>
      <c r="E386" s="50">
        <v>618.5</v>
      </c>
      <c r="F386" s="50">
        <v>624</v>
      </c>
      <c r="G386" s="50"/>
      <c r="H386" s="50"/>
      <c r="I386" s="51">
        <f t="shared" si="44"/>
        <v>4446.24090541633</v>
      </c>
      <c r="J386" s="51">
        <f t="shared" si="45"/>
        <v>0</v>
      </c>
      <c r="K386" s="51">
        <f t="shared" si="46"/>
        <v>0</v>
      </c>
      <c r="L386" s="39">
        <f t="shared" si="47"/>
        <v>4446.24090541633</v>
      </c>
      <c r="M386" s="25"/>
      <c r="N386" s="25"/>
    </row>
    <row r="387" spans="1:14" ht="14.25" customHeight="1">
      <c r="A387" s="47">
        <v>42956</v>
      </c>
      <c r="B387" s="48" t="s">
        <v>1662</v>
      </c>
      <c r="C387" s="49">
        <f t="shared" si="43"/>
        <v>624.21972534332087</v>
      </c>
      <c r="D387" s="48" t="s">
        <v>188</v>
      </c>
      <c r="E387" s="50">
        <v>801</v>
      </c>
      <c r="F387" s="50">
        <v>809</v>
      </c>
      <c r="G387" s="50">
        <v>817</v>
      </c>
      <c r="H387" s="50"/>
      <c r="I387" s="51">
        <f t="shared" si="44"/>
        <v>4993.757802746567</v>
      </c>
      <c r="J387" s="51">
        <f t="shared" si="45"/>
        <v>4993.757802746567</v>
      </c>
      <c r="K387" s="51">
        <f t="shared" si="46"/>
        <v>0</v>
      </c>
      <c r="L387" s="39">
        <f t="shared" si="47"/>
        <v>9987.515605493134</v>
      </c>
      <c r="M387" s="25"/>
      <c r="N387" s="25"/>
    </row>
    <row r="388" spans="1:14" ht="14.25" customHeight="1">
      <c r="A388" s="47">
        <v>42956</v>
      </c>
      <c r="B388" s="48" t="s">
        <v>1467</v>
      </c>
      <c r="C388" s="49">
        <f t="shared" si="43"/>
        <v>1976.2845849802372</v>
      </c>
      <c r="D388" s="48" t="s">
        <v>188</v>
      </c>
      <c r="E388" s="50">
        <v>253</v>
      </c>
      <c r="F388" s="50">
        <v>249</v>
      </c>
      <c r="G388" s="50"/>
      <c r="H388" s="50"/>
      <c r="I388" s="51">
        <f t="shared" si="44"/>
        <v>-7905.138339920949</v>
      </c>
      <c r="J388" s="51">
        <f t="shared" si="45"/>
        <v>0</v>
      </c>
      <c r="K388" s="51">
        <f t="shared" si="46"/>
        <v>0</v>
      </c>
      <c r="L388" s="39">
        <f t="shared" si="47"/>
        <v>-7905.138339920949</v>
      </c>
      <c r="M388" s="25"/>
      <c r="N388" s="25"/>
    </row>
    <row r="389" spans="1:14" ht="14.25" customHeight="1">
      <c r="A389" s="47">
        <v>42955</v>
      </c>
      <c r="B389" s="48" t="s">
        <v>263</v>
      </c>
      <c r="C389" s="49">
        <f t="shared" si="43"/>
        <v>1901.1406844106464</v>
      </c>
      <c r="D389" s="48" t="s">
        <v>188</v>
      </c>
      <c r="E389" s="50">
        <v>263</v>
      </c>
      <c r="F389" s="50">
        <v>260</v>
      </c>
      <c r="G389" s="50"/>
      <c r="H389" s="50"/>
      <c r="I389" s="51">
        <f t="shared" si="44"/>
        <v>-5703.4220532319396</v>
      </c>
      <c r="J389" s="51">
        <f t="shared" si="45"/>
        <v>0</v>
      </c>
      <c r="K389" s="51">
        <f t="shared" si="46"/>
        <v>0</v>
      </c>
      <c r="L389" s="39">
        <f t="shared" si="47"/>
        <v>-5703.4220532319396</v>
      </c>
      <c r="M389" s="25"/>
      <c r="N389" s="25"/>
    </row>
    <row r="390" spans="1:14" ht="14.25" customHeight="1">
      <c r="A390" s="47">
        <v>42955</v>
      </c>
      <c r="B390" s="48" t="s">
        <v>1467</v>
      </c>
      <c r="C390" s="49">
        <f t="shared" si="43"/>
        <v>2049.1803278688526</v>
      </c>
      <c r="D390" s="48" t="s">
        <v>188</v>
      </c>
      <c r="E390" s="50">
        <v>244</v>
      </c>
      <c r="F390" s="50">
        <v>246</v>
      </c>
      <c r="G390" s="50"/>
      <c r="H390" s="50"/>
      <c r="I390" s="51">
        <f t="shared" si="44"/>
        <v>4098.3606557377052</v>
      </c>
      <c r="J390" s="51">
        <f t="shared" si="45"/>
        <v>0</v>
      </c>
      <c r="K390" s="51">
        <f t="shared" si="46"/>
        <v>0</v>
      </c>
      <c r="L390" s="39">
        <f t="shared" si="47"/>
        <v>4098.3606557377052</v>
      </c>
      <c r="M390" s="25"/>
      <c r="N390" s="25"/>
    </row>
    <row r="391" spans="1:14" ht="14.25" customHeight="1">
      <c r="A391" s="47">
        <v>42954</v>
      </c>
      <c r="B391" s="48" t="s">
        <v>318</v>
      </c>
      <c r="C391" s="49">
        <f t="shared" si="43"/>
        <v>1101.3215859030836</v>
      </c>
      <c r="D391" s="48" t="s">
        <v>188</v>
      </c>
      <c r="E391" s="50">
        <v>454</v>
      </c>
      <c r="F391" s="50">
        <v>458</v>
      </c>
      <c r="G391" s="50"/>
      <c r="H391" s="50"/>
      <c r="I391" s="51">
        <f t="shared" si="44"/>
        <v>4405.2863436123343</v>
      </c>
      <c r="J391" s="51">
        <f t="shared" si="45"/>
        <v>0</v>
      </c>
      <c r="K391" s="51">
        <f t="shared" si="46"/>
        <v>0</v>
      </c>
      <c r="L391" s="39">
        <f t="shared" si="47"/>
        <v>4405.2863436123343</v>
      </c>
      <c r="M391" s="25"/>
      <c r="N391" s="25"/>
    </row>
    <row r="392" spans="1:14" ht="14.25" customHeight="1">
      <c r="A392" s="47">
        <v>42951</v>
      </c>
      <c r="B392" s="48" t="s">
        <v>1844</v>
      </c>
      <c r="C392" s="49">
        <f>500000/E392</f>
        <v>1215.0668286755772</v>
      </c>
      <c r="D392" s="48" t="s">
        <v>188</v>
      </c>
      <c r="E392" s="50">
        <v>411.5</v>
      </c>
      <c r="F392" s="50">
        <v>414.5</v>
      </c>
      <c r="G392" s="50">
        <v>418.5</v>
      </c>
      <c r="H392" s="50">
        <v>421.6</v>
      </c>
      <c r="I392" s="51">
        <f>(IF(D392="SHORT",E392-F392,IF(D392="LONG",F392-E392)))*C392</f>
        <v>3645.2004860267316</v>
      </c>
      <c r="J392" s="51">
        <f>(IF(D392="SHORT",IF(G392="",0,F392-G392),IF(D392="LONG",IF(G392="",0,G392-F392))))*C392</f>
        <v>4860.2673147023088</v>
      </c>
      <c r="K392" s="51">
        <f>(IF(D392="SHORT",IF(H392="",0,G392-H392),IF(D392="LONG",IF(H392="",0,(H392-G392)))))*C392</f>
        <v>3766.707168894317</v>
      </c>
      <c r="L392" s="39">
        <f>SUM(I392,J392,K392)</f>
        <v>12272.174969623356</v>
      </c>
      <c r="M392" s="25"/>
      <c r="N392" s="25"/>
    </row>
    <row r="393" spans="1:14" ht="14.25" customHeight="1">
      <c r="A393" s="47">
        <v>42951</v>
      </c>
      <c r="B393" s="48" t="s">
        <v>1845</v>
      </c>
      <c r="C393" s="49">
        <f t="shared" si="43"/>
        <v>1808.3182640144666</v>
      </c>
      <c r="D393" s="48" t="s">
        <v>188</v>
      </c>
      <c r="E393" s="50">
        <v>276.5</v>
      </c>
      <c r="F393" s="50">
        <v>278</v>
      </c>
      <c r="G393" s="50"/>
      <c r="H393" s="50"/>
      <c r="I393" s="51">
        <f t="shared" si="44"/>
        <v>2712.4773960216999</v>
      </c>
      <c r="J393" s="51">
        <f t="shared" si="45"/>
        <v>0</v>
      </c>
      <c r="K393" s="51">
        <f t="shared" si="46"/>
        <v>0</v>
      </c>
      <c r="L393" s="39">
        <f t="shared" si="47"/>
        <v>2712.4773960216999</v>
      </c>
      <c r="M393" s="25"/>
      <c r="N393" s="25"/>
    </row>
    <row r="394" spans="1:14" ht="14.25" customHeight="1">
      <c r="A394" s="47">
        <v>42950</v>
      </c>
      <c r="B394" s="48" t="s">
        <v>619</v>
      </c>
      <c r="C394" s="49">
        <f t="shared" si="43"/>
        <v>517.59834368530016</v>
      </c>
      <c r="D394" s="48" t="s">
        <v>188</v>
      </c>
      <c r="E394" s="50">
        <v>966</v>
      </c>
      <c r="F394" s="50">
        <v>972</v>
      </c>
      <c r="G394" s="50"/>
      <c r="H394" s="50"/>
      <c r="I394" s="51">
        <f t="shared" si="44"/>
        <v>3105.5900621118008</v>
      </c>
      <c r="J394" s="51">
        <f t="shared" si="45"/>
        <v>0</v>
      </c>
      <c r="K394" s="51">
        <f t="shared" si="46"/>
        <v>0</v>
      </c>
      <c r="L394" s="39">
        <f t="shared" si="47"/>
        <v>3105.5900621118008</v>
      </c>
      <c r="M394" s="25"/>
      <c r="N394" s="25"/>
    </row>
    <row r="395" spans="1:14" ht="14.25" customHeight="1">
      <c r="A395" s="47">
        <v>42949</v>
      </c>
      <c r="B395" s="48" t="s">
        <v>1846</v>
      </c>
      <c r="C395" s="49">
        <f t="shared" si="43"/>
        <v>3154.5741324921137</v>
      </c>
      <c r="D395" s="48" t="s">
        <v>188</v>
      </c>
      <c r="E395" s="50">
        <v>158.5</v>
      </c>
      <c r="F395" s="50">
        <v>159.5</v>
      </c>
      <c r="G395" s="50"/>
      <c r="H395" s="50"/>
      <c r="I395" s="51">
        <f t="shared" si="44"/>
        <v>3154.5741324921137</v>
      </c>
      <c r="J395" s="51">
        <f t="shared" si="45"/>
        <v>0</v>
      </c>
      <c r="K395" s="51">
        <f t="shared" si="46"/>
        <v>0</v>
      </c>
      <c r="L395" s="39">
        <f t="shared" si="47"/>
        <v>3154.5741324921137</v>
      </c>
      <c r="M395" s="25"/>
      <c r="N395" s="25"/>
    </row>
    <row r="396" spans="1:14" ht="14.25" customHeight="1">
      <c r="A396" s="47">
        <v>42948</v>
      </c>
      <c r="B396" s="48" t="s">
        <v>153</v>
      </c>
      <c r="C396" s="49">
        <f t="shared" si="43"/>
        <v>1037.344398340249</v>
      </c>
      <c r="D396" s="48" t="s">
        <v>188</v>
      </c>
      <c r="E396" s="50">
        <v>482</v>
      </c>
      <c r="F396" s="50">
        <v>486</v>
      </c>
      <c r="G396" s="50"/>
      <c r="H396" s="50"/>
      <c r="I396" s="51">
        <f t="shared" si="44"/>
        <v>4149.3775933609959</v>
      </c>
      <c r="J396" s="51">
        <f t="shared" si="45"/>
        <v>0</v>
      </c>
      <c r="K396" s="51">
        <f t="shared" si="46"/>
        <v>0</v>
      </c>
      <c r="L396" s="39">
        <f t="shared" si="47"/>
        <v>4149.3775933609959</v>
      </c>
      <c r="M396" s="25"/>
      <c r="N396" s="25"/>
    </row>
    <row r="397" spans="1:14" ht="14.25" customHeight="1">
      <c r="A397" s="47">
        <v>42947</v>
      </c>
      <c r="B397" s="48" t="s">
        <v>297</v>
      </c>
      <c r="C397" s="49">
        <f t="shared" si="43"/>
        <v>3012.0481927710844</v>
      </c>
      <c r="D397" s="48" t="s">
        <v>188</v>
      </c>
      <c r="E397" s="50">
        <v>166</v>
      </c>
      <c r="F397" s="50">
        <v>167.5</v>
      </c>
      <c r="G397" s="50"/>
      <c r="H397" s="50"/>
      <c r="I397" s="51">
        <f t="shared" si="44"/>
        <v>4518.0722891566265</v>
      </c>
      <c r="J397" s="51">
        <f t="shared" si="45"/>
        <v>0</v>
      </c>
      <c r="K397" s="51">
        <f t="shared" si="46"/>
        <v>0</v>
      </c>
      <c r="L397" s="39">
        <f t="shared" si="47"/>
        <v>4518.0722891566265</v>
      </c>
      <c r="M397" s="25"/>
      <c r="N397" s="25"/>
    </row>
    <row r="398" spans="1:14" ht="14.25" customHeight="1">
      <c r="A398" s="47">
        <v>42947</v>
      </c>
      <c r="B398" s="48" t="s">
        <v>269</v>
      </c>
      <c r="C398" s="49">
        <f t="shared" si="43"/>
        <v>497.5124378109453</v>
      </c>
      <c r="D398" s="48" t="s">
        <v>188</v>
      </c>
      <c r="E398" s="50">
        <v>1005</v>
      </c>
      <c r="F398" s="50">
        <v>1015</v>
      </c>
      <c r="G398" s="50"/>
      <c r="H398" s="50"/>
      <c r="I398" s="51">
        <f t="shared" si="44"/>
        <v>4975.1243781094527</v>
      </c>
      <c r="J398" s="51">
        <f t="shared" si="45"/>
        <v>0</v>
      </c>
      <c r="K398" s="51">
        <f t="shared" si="46"/>
        <v>0</v>
      </c>
      <c r="L398" s="39">
        <f t="shared" si="47"/>
        <v>4975.1243781094527</v>
      </c>
      <c r="M398" s="25"/>
      <c r="N398" s="25"/>
    </row>
    <row r="399" spans="1:14" ht="14.25" customHeight="1">
      <c r="A399" s="47">
        <v>42947</v>
      </c>
      <c r="B399" s="48" t="s">
        <v>416</v>
      </c>
      <c r="C399" s="49">
        <f t="shared" si="43"/>
        <v>292.05607476635515</v>
      </c>
      <c r="D399" s="48" t="s">
        <v>188</v>
      </c>
      <c r="E399" s="50">
        <v>1712</v>
      </c>
      <c r="F399" s="50">
        <v>1729</v>
      </c>
      <c r="G399" s="50"/>
      <c r="H399" s="50"/>
      <c r="I399" s="51">
        <f t="shared" si="44"/>
        <v>4964.9532710280373</v>
      </c>
      <c r="J399" s="51">
        <f t="shared" si="45"/>
        <v>0</v>
      </c>
      <c r="K399" s="51">
        <f t="shared" si="46"/>
        <v>0</v>
      </c>
      <c r="L399" s="39">
        <f t="shared" si="47"/>
        <v>4964.9532710280373</v>
      </c>
      <c r="M399" s="25"/>
      <c r="N399" s="25"/>
    </row>
    <row r="400" spans="1:14" ht="14.25" customHeight="1">
      <c r="A400" s="47">
        <v>42944</v>
      </c>
      <c r="B400" s="48" t="s">
        <v>451</v>
      </c>
      <c r="C400" s="49">
        <f t="shared" si="43"/>
        <v>538.79310344827582</v>
      </c>
      <c r="D400" s="48" t="s">
        <v>188</v>
      </c>
      <c r="E400" s="50">
        <v>928</v>
      </c>
      <c r="F400" s="50">
        <v>935.8</v>
      </c>
      <c r="G400" s="50"/>
      <c r="H400" s="50"/>
      <c r="I400" s="51">
        <f t="shared" si="44"/>
        <v>4202.5862068965271</v>
      </c>
      <c r="J400" s="51">
        <f t="shared" si="45"/>
        <v>0</v>
      </c>
      <c r="K400" s="51">
        <f t="shared" si="46"/>
        <v>0</v>
      </c>
      <c r="L400" s="39">
        <f t="shared" si="47"/>
        <v>4202.5862068965271</v>
      </c>
      <c r="M400" s="25"/>
      <c r="N400" s="25"/>
    </row>
    <row r="401" spans="1:14" ht="14.25" customHeight="1">
      <c r="A401" s="47">
        <v>42944</v>
      </c>
      <c r="B401" s="48" t="s">
        <v>1847</v>
      </c>
      <c r="C401" s="49">
        <f t="shared" si="43"/>
        <v>950.57034220532319</v>
      </c>
      <c r="D401" s="48" t="s">
        <v>188</v>
      </c>
      <c r="E401" s="50">
        <v>526</v>
      </c>
      <c r="F401" s="50">
        <v>530</v>
      </c>
      <c r="G401" s="50"/>
      <c r="H401" s="50"/>
      <c r="I401" s="51">
        <f t="shared" si="44"/>
        <v>3802.2813688212927</v>
      </c>
      <c r="J401" s="51">
        <f t="shared" si="45"/>
        <v>0</v>
      </c>
      <c r="K401" s="51">
        <f t="shared" si="46"/>
        <v>0</v>
      </c>
      <c r="L401" s="39">
        <f t="shared" si="47"/>
        <v>3802.2813688212927</v>
      </c>
      <c r="M401" s="25"/>
      <c r="N401" s="25"/>
    </row>
    <row r="402" spans="1:14" ht="14.25" customHeight="1">
      <c r="A402" s="47">
        <v>42944</v>
      </c>
      <c r="B402" s="48" t="s">
        <v>1662</v>
      </c>
      <c r="C402" s="49">
        <f t="shared" si="43"/>
        <v>717.36011477761838</v>
      </c>
      <c r="D402" s="48" t="s">
        <v>188</v>
      </c>
      <c r="E402" s="50">
        <v>697</v>
      </c>
      <c r="F402" s="50">
        <v>704</v>
      </c>
      <c r="G402" s="50">
        <v>715</v>
      </c>
      <c r="H402" s="50">
        <v>721</v>
      </c>
      <c r="I402" s="51">
        <f t="shared" si="44"/>
        <v>5021.520803443329</v>
      </c>
      <c r="J402" s="51">
        <f t="shared" si="45"/>
        <v>7890.961262553802</v>
      </c>
      <c r="K402" s="51">
        <f t="shared" si="46"/>
        <v>4304.16068866571</v>
      </c>
      <c r="L402" s="39">
        <f t="shared" si="47"/>
        <v>17216.64275466284</v>
      </c>
      <c r="M402" s="25"/>
      <c r="N402" s="25"/>
    </row>
    <row r="403" spans="1:14" ht="14.25" customHeight="1">
      <c r="A403" s="47">
        <v>42943</v>
      </c>
      <c r="B403" s="48" t="s">
        <v>1649</v>
      </c>
      <c r="C403" s="49">
        <f t="shared" si="43"/>
        <v>309.98140111593307</v>
      </c>
      <c r="D403" s="48" t="s">
        <v>188</v>
      </c>
      <c r="E403" s="50">
        <v>1613</v>
      </c>
      <c r="F403" s="50">
        <v>1625.9</v>
      </c>
      <c r="G403" s="50"/>
      <c r="H403" s="50"/>
      <c r="I403" s="51">
        <f t="shared" si="44"/>
        <v>3998.760074395565</v>
      </c>
      <c r="J403" s="51">
        <f t="shared" si="45"/>
        <v>0</v>
      </c>
      <c r="K403" s="51">
        <f t="shared" si="46"/>
        <v>0</v>
      </c>
      <c r="L403" s="39">
        <f t="shared" si="47"/>
        <v>3998.760074395565</v>
      </c>
      <c r="M403" s="25"/>
      <c r="N403" s="25"/>
    </row>
    <row r="404" spans="1:14" ht="14.25" customHeight="1">
      <c r="A404" s="47">
        <v>42943</v>
      </c>
      <c r="B404" s="48" t="s">
        <v>1848</v>
      </c>
      <c r="C404" s="49">
        <f t="shared" si="43"/>
        <v>284.09090909090907</v>
      </c>
      <c r="D404" s="48" t="s">
        <v>188</v>
      </c>
      <c r="E404" s="50">
        <v>1760</v>
      </c>
      <c r="F404" s="50">
        <v>1735</v>
      </c>
      <c r="G404" s="50"/>
      <c r="H404" s="50"/>
      <c r="I404" s="51">
        <f t="shared" si="44"/>
        <v>-7102.272727272727</v>
      </c>
      <c r="J404" s="51">
        <f t="shared" si="45"/>
        <v>0</v>
      </c>
      <c r="K404" s="51">
        <f t="shared" si="46"/>
        <v>0</v>
      </c>
      <c r="L404" s="39">
        <f t="shared" si="47"/>
        <v>-7102.272727272727</v>
      </c>
      <c r="M404" s="25"/>
      <c r="N404" s="25"/>
    </row>
    <row r="405" spans="1:14" ht="14.25" customHeight="1">
      <c r="A405" s="47">
        <v>42942</v>
      </c>
      <c r="B405" s="48" t="s">
        <v>1849</v>
      </c>
      <c r="C405" s="49">
        <f t="shared" si="43"/>
        <v>621.11801242236027</v>
      </c>
      <c r="D405" s="48" t="s">
        <v>188</v>
      </c>
      <c r="E405" s="50">
        <v>805</v>
      </c>
      <c r="F405" s="50">
        <v>813</v>
      </c>
      <c r="G405" s="50"/>
      <c r="H405" s="50"/>
      <c r="I405" s="51">
        <f t="shared" si="44"/>
        <v>4968.9440993788821</v>
      </c>
      <c r="J405" s="51">
        <f t="shared" si="45"/>
        <v>0</v>
      </c>
      <c r="K405" s="51">
        <f t="shared" si="46"/>
        <v>0</v>
      </c>
      <c r="L405" s="39">
        <f t="shared" si="47"/>
        <v>4968.9440993788821</v>
      </c>
      <c r="M405" s="25"/>
      <c r="N405" s="25"/>
    </row>
    <row r="406" spans="1:14" ht="14.25" customHeight="1">
      <c r="A406" s="47">
        <v>42942</v>
      </c>
      <c r="B406" s="48" t="s">
        <v>1840</v>
      </c>
      <c r="C406" s="49">
        <f t="shared" si="43"/>
        <v>1773.049645390071</v>
      </c>
      <c r="D406" s="48" t="s">
        <v>188</v>
      </c>
      <c r="E406" s="50">
        <v>282</v>
      </c>
      <c r="F406" s="50">
        <v>282</v>
      </c>
      <c r="G406" s="50"/>
      <c r="H406" s="50"/>
      <c r="I406" s="51">
        <f t="shared" si="44"/>
        <v>0</v>
      </c>
      <c r="J406" s="51">
        <f t="shared" si="45"/>
        <v>0</v>
      </c>
      <c r="K406" s="51">
        <f t="shared" si="46"/>
        <v>0</v>
      </c>
      <c r="L406" s="39">
        <f t="shared" si="47"/>
        <v>0</v>
      </c>
      <c r="M406" s="25"/>
      <c r="N406" s="25"/>
    </row>
    <row r="407" spans="1:14" ht="14.25" customHeight="1">
      <c r="A407" s="47">
        <v>42941</v>
      </c>
      <c r="B407" s="48" t="s">
        <v>406</v>
      </c>
      <c r="C407" s="49">
        <f t="shared" si="43"/>
        <v>5154.6391752577319</v>
      </c>
      <c r="D407" s="48" t="s">
        <v>188</v>
      </c>
      <c r="E407" s="50">
        <v>97</v>
      </c>
      <c r="F407" s="50">
        <v>98</v>
      </c>
      <c r="G407" s="50">
        <v>99.7</v>
      </c>
      <c r="H407" s="50"/>
      <c r="I407" s="51">
        <f t="shared" si="44"/>
        <v>5154.6391752577319</v>
      </c>
      <c r="J407" s="51">
        <f t="shared" si="45"/>
        <v>8762.886597938159</v>
      </c>
      <c r="K407" s="51">
        <f t="shared" si="46"/>
        <v>0</v>
      </c>
      <c r="L407" s="39">
        <f t="shared" si="47"/>
        <v>13917.525773195892</v>
      </c>
      <c r="M407" s="25"/>
      <c r="N407" s="25"/>
    </row>
    <row r="408" spans="1:14" ht="14.25" customHeight="1">
      <c r="A408" s="47">
        <v>42941</v>
      </c>
      <c r="B408" s="48" t="s">
        <v>308</v>
      </c>
      <c r="C408" s="49">
        <f t="shared" si="43"/>
        <v>265.67481402763019</v>
      </c>
      <c r="D408" s="48" t="s">
        <v>188</v>
      </c>
      <c r="E408" s="50">
        <v>1882</v>
      </c>
      <c r="F408" s="50">
        <v>1878</v>
      </c>
      <c r="G408" s="50"/>
      <c r="H408" s="50"/>
      <c r="I408" s="51">
        <f t="shared" si="44"/>
        <v>-1062.6992561105208</v>
      </c>
      <c r="J408" s="51">
        <f t="shared" si="45"/>
        <v>0</v>
      </c>
      <c r="K408" s="51">
        <f t="shared" si="46"/>
        <v>0</v>
      </c>
      <c r="L408" s="39">
        <f t="shared" si="47"/>
        <v>-1062.6992561105208</v>
      </c>
      <c r="M408" s="25"/>
      <c r="N408" s="25"/>
    </row>
    <row r="409" spans="1:14" ht="14.25" customHeight="1">
      <c r="A409" s="47">
        <v>42940</v>
      </c>
      <c r="B409" s="48" t="s">
        <v>1441</v>
      </c>
      <c r="C409" s="49">
        <f t="shared" si="43"/>
        <v>3773.5849056603774</v>
      </c>
      <c r="D409" s="48" t="s">
        <v>188</v>
      </c>
      <c r="E409" s="50">
        <v>132.5</v>
      </c>
      <c r="F409" s="50">
        <v>133.5</v>
      </c>
      <c r="G409" s="50">
        <v>134.35</v>
      </c>
      <c r="H409" s="50"/>
      <c r="I409" s="51">
        <f t="shared" si="44"/>
        <v>3773.5849056603774</v>
      </c>
      <c r="J409" s="51">
        <f t="shared" si="45"/>
        <v>3207.5471698112992</v>
      </c>
      <c r="K409" s="51">
        <f t="shared" si="46"/>
        <v>0</v>
      </c>
      <c r="L409" s="39">
        <f t="shared" si="47"/>
        <v>6981.1320754716762</v>
      </c>
      <c r="M409" s="25"/>
      <c r="N409" s="25"/>
    </row>
    <row r="410" spans="1:14" ht="14.25" customHeight="1">
      <c r="A410" s="47">
        <v>42940</v>
      </c>
      <c r="B410" s="48" t="s">
        <v>416</v>
      </c>
      <c r="C410" s="49">
        <f t="shared" si="43"/>
        <v>306.18493570116351</v>
      </c>
      <c r="D410" s="48" t="s">
        <v>188</v>
      </c>
      <c r="E410" s="50">
        <v>1633</v>
      </c>
      <c r="F410" s="50">
        <v>1648</v>
      </c>
      <c r="G410" s="50">
        <v>1665</v>
      </c>
      <c r="H410" s="50"/>
      <c r="I410" s="51">
        <f t="shared" si="44"/>
        <v>4592.7740355174528</v>
      </c>
      <c r="J410" s="51">
        <f t="shared" si="45"/>
        <v>5205.1439069197795</v>
      </c>
      <c r="K410" s="51">
        <f t="shared" si="46"/>
        <v>0</v>
      </c>
      <c r="L410" s="39">
        <f t="shared" si="47"/>
        <v>9797.9179424372323</v>
      </c>
      <c r="M410" s="25"/>
      <c r="N410" s="25"/>
    </row>
    <row r="411" spans="1:14" ht="14.25" customHeight="1">
      <c r="A411" s="47">
        <v>42937</v>
      </c>
      <c r="B411" s="48" t="s">
        <v>1427</v>
      </c>
      <c r="C411" s="49">
        <f t="shared" si="43"/>
        <v>2923.9766081871344</v>
      </c>
      <c r="D411" s="48" t="s">
        <v>188</v>
      </c>
      <c r="E411" s="50">
        <v>171</v>
      </c>
      <c r="F411" s="50">
        <v>173</v>
      </c>
      <c r="G411" s="50">
        <v>174.8</v>
      </c>
      <c r="H411" s="50"/>
      <c r="I411" s="51">
        <f t="shared" si="44"/>
        <v>5847.9532163742688</v>
      </c>
      <c r="J411" s="51">
        <f t="shared" si="45"/>
        <v>5263.1578947368753</v>
      </c>
      <c r="K411" s="51">
        <f t="shared" si="46"/>
        <v>0</v>
      </c>
      <c r="L411" s="39">
        <f t="shared" si="47"/>
        <v>11111.111111111144</v>
      </c>
      <c r="M411" s="25"/>
      <c r="N411" s="25"/>
    </row>
    <row r="412" spans="1:14" ht="14.25" customHeight="1">
      <c r="A412" s="47">
        <v>42937</v>
      </c>
      <c r="B412" s="48" t="s">
        <v>1850</v>
      </c>
      <c r="C412" s="49">
        <f t="shared" si="43"/>
        <v>1157.4074074074074</v>
      </c>
      <c r="D412" s="48" t="s">
        <v>188</v>
      </c>
      <c r="E412" s="50">
        <v>432</v>
      </c>
      <c r="F412" s="50">
        <v>436</v>
      </c>
      <c r="G412" s="50">
        <v>440</v>
      </c>
      <c r="H412" s="50"/>
      <c r="I412" s="51">
        <f t="shared" si="44"/>
        <v>4629.6296296296296</v>
      </c>
      <c r="J412" s="51">
        <f t="shared" si="45"/>
        <v>4629.6296296296296</v>
      </c>
      <c r="K412" s="51">
        <f t="shared" si="46"/>
        <v>0</v>
      </c>
      <c r="L412" s="39">
        <f t="shared" si="47"/>
        <v>9259.2592592592591</v>
      </c>
      <c r="M412" s="25"/>
      <c r="N412" s="25"/>
    </row>
    <row r="413" spans="1:14" ht="14.25" customHeight="1">
      <c r="A413" s="47">
        <v>42936</v>
      </c>
      <c r="B413" s="48" t="s">
        <v>1851</v>
      </c>
      <c r="C413" s="49">
        <f t="shared" si="43"/>
        <v>408.16326530612247</v>
      </c>
      <c r="D413" s="48" t="s">
        <v>188</v>
      </c>
      <c r="E413" s="50">
        <v>1225</v>
      </c>
      <c r="F413" s="50">
        <v>1240</v>
      </c>
      <c r="G413" s="50">
        <v>1250</v>
      </c>
      <c r="H413" s="50">
        <v>1258</v>
      </c>
      <c r="I413" s="51">
        <f t="shared" si="44"/>
        <v>6122.4489795918371</v>
      </c>
      <c r="J413" s="51">
        <f t="shared" si="45"/>
        <v>4081.6326530612246</v>
      </c>
      <c r="K413" s="51">
        <f t="shared" si="46"/>
        <v>3265.3061224489797</v>
      </c>
      <c r="L413" s="39">
        <f t="shared" si="47"/>
        <v>13469.387755102041</v>
      </c>
      <c r="M413" s="25"/>
      <c r="N413" s="25"/>
    </row>
    <row r="414" spans="1:14" ht="14.25" customHeight="1">
      <c r="A414" s="47">
        <v>42936</v>
      </c>
      <c r="B414" s="48" t="s">
        <v>1852</v>
      </c>
      <c r="C414" s="49">
        <f t="shared" si="43"/>
        <v>1677.8523489932886</v>
      </c>
      <c r="D414" s="48" t="s">
        <v>188</v>
      </c>
      <c r="E414" s="50">
        <v>298</v>
      </c>
      <c r="F414" s="50">
        <v>302</v>
      </c>
      <c r="G414" s="50">
        <v>303.75</v>
      </c>
      <c r="H414" s="50"/>
      <c r="I414" s="51">
        <f t="shared" si="44"/>
        <v>6711.4093959731545</v>
      </c>
      <c r="J414" s="51">
        <f t="shared" si="45"/>
        <v>2936.2416107382551</v>
      </c>
      <c r="K414" s="51">
        <f t="shared" si="46"/>
        <v>0</v>
      </c>
      <c r="L414" s="39">
        <f t="shared" si="47"/>
        <v>9647.6510067114104</v>
      </c>
      <c r="M414" s="25"/>
      <c r="N414" s="25"/>
    </row>
    <row r="415" spans="1:14" ht="14.25" customHeight="1">
      <c r="A415" s="47">
        <v>42936</v>
      </c>
      <c r="B415" s="48" t="s">
        <v>1853</v>
      </c>
      <c r="C415" s="49">
        <f t="shared" si="43"/>
        <v>1234.5679012345679</v>
      </c>
      <c r="D415" s="48" t="s">
        <v>188</v>
      </c>
      <c r="E415" s="50">
        <v>405</v>
      </c>
      <c r="F415" s="50">
        <v>407.7</v>
      </c>
      <c r="G415" s="50"/>
      <c r="H415" s="50"/>
      <c r="I415" s="51">
        <f t="shared" si="44"/>
        <v>3333.3333333333194</v>
      </c>
      <c r="J415" s="51">
        <f t="shared" si="45"/>
        <v>0</v>
      </c>
      <c r="K415" s="51">
        <f t="shared" si="46"/>
        <v>0</v>
      </c>
      <c r="L415" s="39">
        <f t="shared" si="47"/>
        <v>3333.3333333333194</v>
      </c>
      <c r="M415" s="25"/>
      <c r="N415" s="25"/>
    </row>
    <row r="416" spans="1:14" ht="14.25" customHeight="1">
      <c r="A416" s="47">
        <v>42935</v>
      </c>
      <c r="B416" s="48" t="s">
        <v>406</v>
      </c>
      <c r="C416" s="49">
        <f t="shared" si="43"/>
        <v>5434.782608695652</v>
      </c>
      <c r="D416" s="48" t="s">
        <v>188</v>
      </c>
      <c r="E416" s="50">
        <v>92</v>
      </c>
      <c r="F416" s="50">
        <v>93</v>
      </c>
      <c r="G416" s="50">
        <v>95</v>
      </c>
      <c r="H416" s="50">
        <v>96.3</v>
      </c>
      <c r="I416" s="51">
        <f t="shared" si="44"/>
        <v>5434.782608695652</v>
      </c>
      <c r="J416" s="51">
        <f t="shared" si="45"/>
        <v>10869.565217391304</v>
      </c>
      <c r="K416" s="51">
        <f t="shared" si="46"/>
        <v>7065.2173913043325</v>
      </c>
      <c r="L416" s="39">
        <f t="shared" si="47"/>
        <v>23369.565217391289</v>
      </c>
      <c r="M416" s="25"/>
      <c r="N416" s="25"/>
    </row>
    <row r="417" spans="1:14" ht="14.25" customHeight="1">
      <c r="A417" s="47">
        <v>42935</v>
      </c>
      <c r="B417" s="48" t="s">
        <v>1854</v>
      </c>
      <c r="C417" s="49">
        <f t="shared" si="43"/>
        <v>3900.15600624025</v>
      </c>
      <c r="D417" s="48" t="s">
        <v>188</v>
      </c>
      <c r="E417" s="50">
        <v>128.19999999999999</v>
      </c>
      <c r="F417" s="50">
        <v>129.5</v>
      </c>
      <c r="G417" s="50">
        <v>132</v>
      </c>
      <c r="H417" s="50">
        <v>135.5</v>
      </c>
      <c r="I417" s="51">
        <f t="shared" si="44"/>
        <v>5070.202808112369</v>
      </c>
      <c r="J417" s="51">
        <f t="shared" si="45"/>
        <v>9750.3900156006257</v>
      </c>
      <c r="K417" s="51">
        <f t="shared" si="46"/>
        <v>13650.546021840875</v>
      </c>
      <c r="L417" s="39">
        <f t="shared" si="47"/>
        <v>28471.138845553869</v>
      </c>
      <c r="M417" s="25"/>
      <c r="N417" s="25"/>
    </row>
    <row r="418" spans="1:14" ht="14.25" customHeight="1">
      <c r="A418" s="47">
        <v>42935</v>
      </c>
      <c r="B418" s="48" t="s">
        <v>1631</v>
      </c>
      <c r="C418" s="49">
        <f t="shared" si="43"/>
        <v>3906.25</v>
      </c>
      <c r="D418" s="48" t="s">
        <v>188</v>
      </c>
      <c r="E418" s="50">
        <v>128</v>
      </c>
      <c r="F418" s="50">
        <v>129.5</v>
      </c>
      <c r="G418" s="50">
        <v>133</v>
      </c>
      <c r="H418" s="50"/>
      <c r="I418" s="51">
        <f t="shared" si="44"/>
        <v>5859.375</v>
      </c>
      <c r="J418" s="51">
        <f t="shared" si="45"/>
        <v>13671.875</v>
      </c>
      <c r="K418" s="51">
        <f t="shared" si="46"/>
        <v>0</v>
      </c>
      <c r="L418" s="39">
        <f t="shared" si="47"/>
        <v>19531.25</v>
      </c>
      <c r="M418" s="25"/>
      <c r="N418" s="25"/>
    </row>
    <row r="419" spans="1:14" ht="14.25" customHeight="1">
      <c r="A419" s="47">
        <v>42934</v>
      </c>
      <c r="B419" s="48" t="s">
        <v>1855</v>
      </c>
      <c r="C419" s="49">
        <f t="shared" si="43"/>
        <v>864.30423509075194</v>
      </c>
      <c r="D419" s="48" t="s">
        <v>188</v>
      </c>
      <c r="E419" s="50">
        <v>578.5</v>
      </c>
      <c r="F419" s="50">
        <v>570</v>
      </c>
      <c r="G419" s="50"/>
      <c r="H419" s="50"/>
      <c r="I419" s="51">
        <f t="shared" si="44"/>
        <v>-7346.5859982713919</v>
      </c>
      <c r="J419" s="51">
        <f t="shared" si="45"/>
        <v>0</v>
      </c>
      <c r="K419" s="51">
        <f t="shared" si="46"/>
        <v>0</v>
      </c>
      <c r="L419" s="39">
        <f t="shared" si="47"/>
        <v>-7346.5859982713919</v>
      </c>
      <c r="M419" s="25"/>
      <c r="N419" s="25"/>
    </row>
    <row r="420" spans="1:14" ht="14.25" customHeight="1">
      <c r="A420" s="47">
        <v>42934</v>
      </c>
      <c r="B420" s="48" t="s">
        <v>416</v>
      </c>
      <c r="C420" s="49">
        <f t="shared" si="43"/>
        <v>3472.2222222222222</v>
      </c>
      <c r="D420" s="48" t="s">
        <v>188</v>
      </c>
      <c r="E420" s="50">
        <v>144</v>
      </c>
      <c r="F420" s="50">
        <v>143.5</v>
      </c>
      <c r="G420" s="50"/>
      <c r="H420" s="50"/>
      <c r="I420" s="51">
        <f t="shared" si="44"/>
        <v>-1736.1111111111111</v>
      </c>
      <c r="J420" s="51">
        <f t="shared" si="45"/>
        <v>0</v>
      </c>
      <c r="K420" s="51">
        <f t="shared" si="46"/>
        <v>0</v>
      </c>
      <c r="L420" s="39">
        <f t="shared" si="47"/>
        <v>-1736.1111111111111</v>
      </c>
      <c r="M420" s="25"/>
      <c r="N420" s="25"/>
    </row>
    <row r="421" spans="1:14" ht="14.25" customHeight="1">
      <c r="A421" s="47">
        <v>42933</v>
      </c>
      <c r="B421" s="48" t="s">
        <v>1516</v>
      </c>
      <c r="C421" s="49">
        <f t="shared" si="43"/>
        <v>1557.632398753894</v>
      </c>
      <c r="D421" s="48" t="s">
        <v>188</v>
      </c>
      <c r="E421" s="50">
        <v>321</v>
      </c>
      <c r="F421" s="50">
        <v>323.75</v>
      </c>
      <c r="G421" s="50"/>
      <c r="H421" s="50"/>
      <c r="I421" s="51">
        <f t="shared" si="44"/>
        <v>4283.4890965732084</v>
      </c>
      <c r="J421" s="51">
        <f t="shared" si="45"/>
        <v>0</v>
      </c>
      <c r="K421" s="51">
        <f t="shared" si="46"/>
        <v>0</v>
      </c>
      <c r="L421" s="39">
        <f t="shared" si="47"/>
        <v>4283.4890965732084</v>
      </c>
      <c r="M421" s="25"/>
      <c r="N421" s="25"/>
    </row>
    <row r="422" spans="1:14" ht="14.25" customHeight="1">
      <c r="A422" s="47">
        <v>42930</v>
      </c>
      <c r="B422" s="48" t="s">
        <v>320</v>
      </c>
      <c r="C422" s="49">
        <f t="shared" si="43"/>
        <v>438.98156277436345</v>
      </c>
      <c r="D422" s="48" t="s">
        <v>188</v>
      </c>
      <c r="E422" s="50">
        <v>1139</v>
      </c>
      <c r="F422" s="50">
        <v>1149</v>
      </c>
      <c r="G422" s="50">
        <v>1158</v>
      </c>
      <c r="H422" s="50">
        <v>1175</v>
      </c>
      <c r="I422" s="51">
        <f t="shared" si="44"/>
        <v>4389.8156277436346</v>
      </c>
      <c r="J422" s="51">
        <f t="shared" si="45"/>
        <v>3950.8340649692709</v>
      </c>
      <c r="K422" s="51">
        <f t="shared" si="46"/>
        <v>7462.686567164179</v>
      </c>
      <c r="L422" s="39">
        <f t="shared" si="47"/>
        <v>15803.336259877084</v>
      </c>
      <c r="M422" s="25"/>
      <c r="N422" s="25"/>
    </row>
    <row r="423" spans="1:14" ht="14.25" customHeight="1">
      <c r="A423" s="47">
        <v>42929</v>
      </c>
      <c r="B423" s="48" t="s">
        <v>1829</v>
      </c>
      <c r="C423" s="49">
        <f t="shared" si="43"/>
        <v>3257.328990228013</v>
      </c>
      <c r="D423" s="48" t="s">
        <v>188</v>
      </c>
      <c r="E423" s="50">
        <v>153.5</v>
      </c>
      <c r="F423" s="50">
        <v>152</v>
      </c>
      <c r="G423" s="50"/>
      <c r="H423" s="50"/>
      <c r="I423" s="51">
        <f t="shared" si="44"/>
        <v>-4885.99348534202</v>
      </c>
      <c r="J423" s="51">
        <f t="shared" si="45"/>
        <v>0</v>
      </c>
      <c r="K423" s="51">
        <f t="shared" si="46"/>
        <v>0</v>
      </c>
      <c r="L423" s="39">
        <f t="shared" si="47"/>
        <v>-4885.99348534202</v>
      </c>
      <c r="M423" s="25"/>
      <c r="N423" s="25"/>
    </row>
    <row r="424" spans="1:14" ht="14.25" customHeight="1">
      <c r="A424" s="47">
        <v>42928</v>
      </c>
      <c r="B424" s="48" t="s">
        <v>1856</v>
      </c>
      <c r="C424" s="49">
        <f t="shared" si="43"/>
        <v>439.75373790677219</v>
      </c>
      <c r="D424" s="48" t="s">
        <v>188</v>
      </c>
      <c r="E424" s="50">
        <v>1137</v>
      </c>
      <c r="F424" s="50">
        <v>1132.5</v>
      </c>
      <c r="G424" s="50"/>
      <c r="H424" s="50"/>
      <c r="I424" s="51">
        <f t="shared" si="44"/>
        <v>-1978.8918205804748</v>
      </c>
      <c r="J424" s="51">
        <f t="shared" si="45"/>
        <v>0</v>
      </c>
      <c r="K424" s="51">
        <f t="shared" si="46"/>
        <v>0</v>
      </c>
      <c r="L424" s="39">
        <f t="shared" si="47"/>
        <v>-1978.8918205804748</v>
      </c>
      <c r="M424" s="25"/>
      <c r="N424" s="25"/>
    </row>
    <row r="425" spans="1:14" ht="14.25" customHeight="1">
      <c r="A425" s="47">
        <v>42928</v>
      </c>
      <c r="B425" s="48" t="s">
        <v>432</v>
      </c>
      <c r="C425" s="49">
        <f t="shared" si="43"/>
        <v>3584.2293906810037</v>
      </c>
      <c r="D425" s="48" t="s">
        <v>188</v>
      </c>
      <c r="E425" s="50">
        <v>139.5</v>
      </c>
      <c r="F425" s="50">
        <v>138</v>
      </c>
      <c r="G425" s="50"/>
      <c r="H425" s="50"/>
      <c r="I425" s="51">
        <f t="shared" si="44"/>
        <v>-5376.3440860215051</v>
      </c>
      <c r="J425" s="51">
        <f t="shared" si="45"/>
        <v>0</v>
      </c>
      <c r="K425" s="51">
        <f t="shared" si="46"/>
        <v>0</v>
      </c>
      <c r="L425" s="39">
        <f t="shared" si="47"/>
        <v>-5376.3440860215051</v>
      </c>
      <c r="M425" s="25"/>
      <c r="N425" s="25"/>
    </row>
    <row r="426" spans="1:14" ht="14.25" customHeight="1">
      <c r="A426" s="47">
        <v>42927</v>
      </c>
      <c r="B426" s="48" t="s">
        <v>124</v>
      </c>
      <c r="C426" s="49">
        <f t="shared" si="43"/>
        <v>3663.003663003663</v>
      </c>
      <c r="D426" s="48" t="s">
        <v>188</v>
      </c>
      <c r="E426" s="50">
        <v>136.5</v>
      </c>
      <c r="F426" s="50">
        <v>134</v>
      </c>
      <c r="G426" s="50"/>
      <c r="H426" s="50"/>
      <c r="I426" s="51">
        <f t="shared" si="44"/>
        <v>-9157.5091575091574</v>
      </c>
      <c r="J426" s="51">
        <f t="shared" si="45"/>
        <v>0</v>
      </c>
      <c r="K426" s="51">
        <f t="shared" si="46"/>
        <v>0</v>
      </c>
      <c r="L426" s="39">
        <f t="shared" si="47"/>
        <v>-9157.5091575091574</v>
      </c>
      <c r="M426" s="25"/>
      <c r="N426" s="25"/>
    </row>
    <row r="427" spans="1:14" ht="14.25" customHeight="1">
      <c r="A427" s="47">
        <v>42927</v>
      </c>
      <c r="B427" s="48" t="s">
        <v>263</v>
      </c>
      <c r="C427" s="49">
        <f t="shared" si="43"/>
        <v>1964.6365422396857</v>
      </c>
      <c r="D427" s="48" t="s">
        <v>188</v>
      </c>
      <c r="E427" s="50">
        <v>254.5</v>
      </c>
      <c r="F427" s="50">
        <v>253</v>
      </c>
      <c r="G427" s="50"/>
      <c r="H427" s="50"/>
      <c r="I427" s="51">
        <f t="shared" si="44"/>
        <v>-2946.9548133595285</v>
      </c>
      <c r="J427" s="51">
        <f t="shared" si="45"/>
        <v>0</v>
      </c>
      <c r="K427" s="51">
        <f t="shared" si="46"/>
        <v>0</v>
      </c>
      <c r="L427" s="39">
        <f t="shared" si="47"/>
        <v>-2946.9548133595285</v>
      </c>
      <c r="M427" s="25"/>
      <c r="N427" s="25"/>
    </row>
    <row r="428" spans="1:14" ht="14.25" customHeight="1">
      <c r="A428" s="47">
        <v>42927</v>
      </c>
      <c r="B428" s="48" t="s">
        <v>1113</v>
      </c>
      <c r="C428" s="49">
        <f t="shared" si="43"/>
        <v>2906.9767441860463</v>
      </c>
      <c r="D428" s="48" t="s">
        <v>188</v>
      </c>
      <c r="E428" s="50">
        <v>172</v>
      </c>
      <c r="F428" s="50">
        <v>172.8</v>
      </c>
      <c r="G428" s="50"/>
      <c r="H428" s="50"/>
      <c r="I428" s="51">
        <f t="shared" si="44"/>
        <v>2325.58139534887</v>
      </c>
      <c r="J428" s="51">
        <f t="shared" si="45"/>
        <v>0</v>
      </c>
      <c r="K428" s="51">
        <f t="shared" si="46"/>
        <v>0</v>
      </c>
      <c r="L428" s="39">
        <f t="shared" si="47"/>
        <v>2325.58139534887</v>
      </c>
      <c r="M428" s="25"/>
      <c r="N428" s="25"/>
    </row>
    <row r="429" spans="1:14" ht="14.25" customHeight="1">
      <c r="A429" s="47">
        <v>42923</v>
      </c>
      <c r="B429" s="48" t="s">
        <v>136</v>
      </c>
      <c r="C429" s="49">
        <f t="shared" si="43"/>
        <v>4291.8454935622321</v>
      </c>
      <c r="D429" s="48" t="s">
        <v>188</v>
      </c>
      <c r="E429" s="50">
        <v>116.5</v>
      </c>
      <c r="F429" s="50">
        <v>116</v>
      </c>
      <c r="G429" s="50"/>
      <c r="H429" s="50"/>
      <c r="I429" s="51">
        <f t="shared" si="44"/>
        <v>-2145.9227467811161</v>
      </c>
      <c r="J429" s="51">
        <f t="shared" si="45"/>
        <v>0</v>
      </c>
      <c r="K429" s="51">
        <f t="shared" si="46"/>
        <v>0</v>
      </c>
      <c r="L429" s="39">
        <f t="shared" si="47"/>
        <v>-2145.9227467811161</v>
      </c>
      <c r="M429" s="25"/>
      <c r="N429" s="25"/>
    </row>
    <row r="430" spans="1:14" ht="14.25" customHeight="1">
      <c r="A430" s="47">
        <v>42923</v>
      </c>
      <c r="B430" s="48" t="s">
        <v>1855</v>
      </c>
      <c r="C430" s="49">
        <f t="shared" si="43"/>
        <v>884.95575221238937</v>
      </c>
      <c r="D430" s="48" t="s">
        <v>188</v>
      </c>
      <c r="E430" s="50">
        <v>565</v>
      </c>
      <c r="F430" s="50">
        <v>569</v>
      </c>
      <c r="G430" s="50">
        <v>574</v>
      </c>
      <c r="H430" s="50"/>
      <c r="I430" s="51">
        <f t="shared" si="44"/>
        <v>3539.8230088495575</v>
      </c>
      <c r="J430" s="51">
        <f t="shared" si="45"/>
        <v>4424.7787610619471</v>
      </c>
      <c r="K430" s="51">
        <f t="shared" si="46"/>
        <v>0</v>
      </c>
      <c r="L430" s="39">
        <f t="shared" si="47"/>
        <v>7964.6017699115046</v>
      </c>
      <c r="M430" s="25"/>
      <c r="N430" s="25"/>
    </row>
    <row r="431" spans="1:14" ht="14.25" customHeight="1">
      <c r="A431" s="47">
        <v>42923</v>
      </c>
      <c r="B431" s="48" t="s">
        <v>130</v>
      </c>
      <c r="C431" s="49">
        <f t="shared" si="43"/>
        <v>4807.6923076923076</v>
      </c>
      <c r="D431" s="48" t="s">
        <v>188</v>
      </c>
      <c r="E431" s="50">
        <v>104</v>
      </c>
      <c r="F431" s="50">
        <v>104.5</v>
      </c>
      <c r="G431" s="50"/>
      <c r="H431" s="50"/>
      <c r="I431" s="51">
        <f t="shared" si="44"/>
        <v>2403.8461538461538</v>
      </c>
      <c r="J431" s="51">
        <f t="shared" si="45"/>
        <v>0</v>
      </c>
      <c r="K431" s="51">
        <f t="shared" si="46"/>
        <v>0</v>
      </c>
      <c r="L431" s="39">
        <f t="shared" si="47"/>
        <v>2403.8461538461538</v>
      </c>
      <c r="M431" s="25"/>
      <c r="N431" s="25"/>
    </row>
    <row r="432" spans="1:14" ht="14.25" customHeight="1">
      <c r="A432" s="47">
        <v>42923</v>
      </c>
      <c r="B432" s="48" t="s">
        <v>124</v>
      </c>
      <c r="C432" s="49">
        <f t="shared" si="43"/>
        <v>3787.878787878788</v>
      </c>
      <c r="D432" s="48" t="s">
        <v>188</v>
      </c>
      <c r="E432" s="50">
        <v>132</v>
      </c>
      <c r="F432" s="50">
        <v>133</v>
      </c>
      <c r="G432" s="50">
        <v>134.4</v>
      </c>
      <c r="H432" s="50"/>
      <c r="I432" s="51">
        <f t="shared" si="44"/>
        <v>3787.878787878788</v>
      </c>
      <c r="J432" s="51">
        <f t="shared" si="45"/>
        <v>5303.0303030303248</v>
      </c>
      <c r="K432" s="51">
        <f t="shared" si="46"/>
        <v>0</v>
      </c>
      <c r="L432" s="39">
        <f t="shared" si="47"/>
        <v>9090.9090909091137</v>
      </c>
      <c r="M432" s="25"/>
      <c r="N432" s="25"/>
    </row>
    <row r="433" spans="1:14" ht="14.25" customHeight="1">
      <c r="A433" s="47">
        <v>42922</v>
      </c>
      <c r="B433" s="48" t="s">
        <v>761</v>
      </c>
      <c r="C433" s="49">
        <f t="shared" ref="C433:C437" si="48">500000/E433</f>
        <v>1234.5679012345679</v>
      </c>
      <c r="D433" s="48" t="s">
        <v>188</v>
      </c>
      <c r="E433" s="50">
        <v>405</v>
      </c>
      <c r="F433" s="50">
        <v>403</v>
      </c>
      <c r="G433" s="50"/>
      <c r="H433" s="50"/>
      <c r="I433" s="51">
        <f t="shared" ref="I433:I437" si="49">(IF(D433="SHORT",E433-F433,IF(D433="LONG",F433-E433)))*C433</f>
        <v>-2469.1358024691358</v>
      </c>
      <c r="J433" s="51">
        <f t="shared" ref="J433:J437" si="50">(IF(D433="SHORT",IF(G433="",0,F433-G433),IF(D433="LONG",IF(G433="",0,G433-F433))))*C433</f>
        <v>0</v>
      </c>
      <c r="K433" s="51">
        <f t="shared" ref="K433:K437" si="51">(IF(D433="SHORT",IF(H433="",0,G433-H433),IF(D433="LONG",IF(H433="",0,(H433-G433)))))*C433</f>
        <v>0</v>
      </c>
      <c r="L433" s="39">
        <f t="shared" ref="L433:L437" si="52">SUM(I433,J433,K433)</f>
        <v>-2469.1358024691358</v>
      </c>
      <c r="M433" s="25"/>
      <c r="N433" s="25"/>
    </row>
    <row r="434" spans="1:14" ht="14.25" customHeight="1">
      <c r="A434" s="47">
        <v>42922</v>
      </c>
      <c r="B434" s="48" t="s">
        <v>1857</v>
      </c>
      <c r="C434" s="49">
        <f t="shared" si="48"/>
        <v>899.2805755395683</v>
      </c>
      <c r="D434" s="48" t="s">
        <v>188</v>
      </c>
      <c r="E434" s="50">
        <v>556</v>
      </c>
      <c r="F434" s="50">
        <v>557.9</v>
      </c>
      <c r="G434" s="50"/>
      <c r="H434" s="50"/>
      <c r="I434" s="51">
        <f t="shared" si="49"/>
        <v>1708.6330935251594</v>
      </c>
      <c r="J434" s="51">
        <f t="shared" si="50"/>
        <v>0</v>
      </c>
      <c r="K434" s="51">
        <f t="shared" si="51"/>
        <v>0</v>
      </c>
      <c r="L434" s="39">
        <f t="shared" si="52"/>
        <v>1708.6330935251594</v>
      </c>
      <c r="M434" s="25"/>
      <c r="N434" s="25"/>
    </row>
    <row r="435" spans="1:14" ht="14.25" customHeight="1">
      <c r="A435" s="47">
        <v>42922</v>
      </c>
      <c r="B435" s="48" t="s">
        <v>1098</v>
      </c>
      <c r="C435" s="49">
        <f t="shared" si="48"/>
        <v>603.13630880579012</v>
      </c>
      <c r="D435" s="48" t="s">
        <v>188</v>
      </c>
      <c r="E435" s="50">
        <v>829</v>
      </c>
      <c r="F435" s="50">
        <v>836</v>
      </c>
      <c r="G435" s="50"/>
      <c r="H435" s="50"/>
      <c r="I435" s="51">
        <f t="shared" si="49"/>
        <v>4221.9541616405313</v>
      </c>
      <c r="J435" s="51">
        <f t="shared" si="50"/>
        <v>0</v>
      </c>
      <c r="K435" s="51">
        <f t="shared" si="51"/>
        <v>0</v>
      </c>
      <c r="L435" s="39">
        <f t="shared" si="52"/>
        <v>4221.9541616405313</v>
      </c>
      <c r="M435" s="25"/>
      <c r="N435" s="25"/>
    </row>
    <row r="436" spans="1:14" ht="14.25" customHeight="1">
      <c r="A436" s="47">
        <v>42921</v>
      </c>
      <c r="B436" s="48" t="s">
        <v>1626</v>
      </c>
      <c r="C436" s="49">
        <f t="shared" si="48"/>
        <v>813.00813008130081</v>
      </c>
      <c r="D436" s="48" t="s">
        <v>188</v>
      </c>
      <c r="E436" s="50">
        <v>615</v>
      </c>
      <c r="F436" s="50">
        <v>621</v>
      </c>
      <c r="G436" s="50">
        <v>630</v>
      </c>
      <c r="H436" s="50">
        <v>640</v>
      </c>
      <c r="I436" s="51">
        <f t="shared" si="49"/>
        <v>4878.0487804878048</v>
      </c>
      <c r="J436" s="51">
        <f t="shared" si="50"/>
        <v>7317.0731707317073</v>
      </c>
      <c r="K436" s="51">
        <f t="shared" si="51"/>
        <v>8130.0813008130081</v>
      </c>
      <c r="L436" s="39">
        <f t="shared" si="52"/>
        <v>20325.203252032523</v>
      </c>
      <c r="M436" s="25"/>
      <c r="N436" s="25"/>
    </row>
    <row r="437" spans="1:14" ht="14.25" customHeight="1">
      <c r="A437" s="47">
        <v>42921</v>
      </c>
      <c r="B437" s="48" t="s">
        <v>416</v>
      </c>
      <c r="C437" s="49">
        <f t="shared" si="48"/>
        <v>318.47133757961785</v>
      </c>
      <c r="D437" s="48" t="s">
        <v>188</v>
      </c>
      <c r="E437" s="50">
        <v>1570</v>
      </c>
      <c r="F437" s="50">
        <v>1582</v>
      </c>
      <c r="G437" s="50"/>
      <c r="H437" s="50"/>
      <c r="I437" s="51">
        <f t="shared" si="49"/>
        <v>3821.6560509554142</v>
      </c>
      <c r="J437" s="51">
        <f t="shared" si="50"/>
        <v>0</v>
      </c>
      <c r="K437" s="51">
        <f t="shared" si="51"/>
        <v>0</v>
      </c>
      <c r="L437" s="39">
        <f t="shared" si="52"/>
        <v>3821.6560509554142</v>
      </c>
      <c r="M437" s="25"/>
      <c r="N437" s="25"/>
    </row>
    <row r="438" spans="1:14" ht="14.25" customHeight="1">
      <c r="A438" s="47">
        <v>42916</v>
      </c>
      <c r="B438" s="48" t="s">
        <v>1858</v>
      </c>
      <c r="C438" s="49">
        <f>500000/E438</f>
        <v>264.83050847457628</v>
      </c>
      <c r="D438" s="48" t="s">
        <v>188</v>
      </c>
      <c r="E438" s="50">
        <v>1888</v>
      </c>
      <c r="F438" s="50">
        <v>1863</v>
      </c>
      <c r="G438" s="50"/>
      <c r="H438" s="50"/>
      <c r="I438" s="51">
        <f>(IF(D438="SHORT",E438-F438,IF(D438="LONG",F438-E438)))*C438</f>
        <v>-6620.7627118644068</v>
      </c>
      <c r="J438" s="51">
        <f>(IF(D438="SHORT",IF(G438="",0,F438-G438),IF(D438="LONG",IF(G438="",0,G438-F438))))*C438</f>
        <v>0</v>
      </c>
      <c r="K438" s="51">
        <f>(IF(D438="SHORT",IF(H438="",0,G438-H438),IF(D438="LONG",IF(H438="",0,(H438-G438)))))*C438</f>
        <v>0</v>
      </c>
      <c r="L438" s="39">
        <f>SUM(I438,J438,K438)</f>
        <v>-6620.7627118644068</v>
      </c>
      <c r="M438" s="25"/>
      <c r="N438" s="25"/>
    </row>
    <row r="439" spans="1:14" ht="14.25" customHeight="1">
      <c r="A439" s="47">
        <v>42915</v>
      </c>
      <c r="B439" s="48" t="s">
        <v>1859</v>
      </c>
      <c r="C439" s="49">
        <f>500000/E439</f>
        <v>1055.9662090813094</v>
      </c>
      <c r="D439" s="48" t="s">
        <v>188</v>
      </c>
      <c r="E439" s="50">
        <v>473.5</v>
      </c>
      <c r="F439" s="50">
        <v>476</v>
      </c>
      <c r="G439" s="50">
        <v>480</v>
      </c>
      <c r="H439" s="50">
        <v>488</v>
      </c>
      <c r="I439" s="51">
        <f>(IF(D439="SHORT",E439-F439,IF(D439="LONG",F439-E439)))*C439</f>
        <v>2639.9155227032734</v>
      </c>
      <c r="J439" s="51">
        <f>(IF(D439="SHORT",IF(G439="",0,F439-G439),IF(D439="LONG",IF(G439="",0,G439-F439))))*C439</f>
        <v>4223.8648363252378</v>
      </c>
      <c r="K439" s="51">
        <f>(IF(D439="SHORT",IF(H439="",0,G439-H439),IF(D439="LONG",IF(H439="",0,(H439-G439)))))*C439</f>
        <v>8447.7296726504755</v>
      </c>
      <c r="L439" s="39">
        <f>SUM(I439,J439,K439)</f>
        <v>15311.510031678987</v>
      </c>
      <c r="M439" s="25"/>
      <c r="N439" s="25"/>
    </row>
    <row r="440" spans="1:14" ht="14.25" customHeight="1">
      <c r="A440" s="47">
        <v>42915</v>
      </c>
      <c r="B440" s="48" t="s">
        <v>1860</v>
      </c>
      <c r="C440" s="49">
        <f>500000/E440</f>
        <v>1060.4453870625662</v>
      </c>
      <c r="D440" s="48" t="s">
        <v>188</v>
      </c>
      <c r="E440" s="50">
        <v>471.5</v>
      </c>
      <c r="F440" s="50">
        <v>475.8</v>
      </c>
      <c r="G440" s="50"/>
      <c r="H440" s="50"/>
      <c r="I440" s="51">
        <f>(IF(D440="SHORT",E440-F440,IF(D440="LONG",F440-E440)))*C440</f>
        <v>4559.9151643690466</v>
      </c>
      <c r="J440" s="51">
        <f>(IF(D440="SHORT",IF(G440="",0,F440-G440),IF(D440="LONG",IF(G440="",0,G440-F440))))*C440</f>
        <v>0</v>
      </c>
      <c r="K440" s="51">
        <f>(IF(D440="SHORT",IF(H440="",0,G440-H440),IF(D440="LONG",IF(H440="",0,(H440-G440)))))*C440</f>
        <v>0</v>
      </c>
      <c r="L440" s="39">
        <f>SUM(I440,J440,K440)</f>
        <v>4559.9151643690466</v>
      </c>
      <c r="M440" s="25"/>
      <c r="N440" s="25"/>
    </row>
    <row r="441" spans="1:14" ht="14.25" customHeight="1">
      <c r="A441" s="47">
        <v>42914</v>
      </c>
      <c r="B441" s="48" t="s">
        <v>1516</v>
      </c>
      <c r="C441" s="49">
        <f t="shared" ref="C441:C461" si="53">500000/E441</f>
        <v>1763.3574325515781</v>
      </c>
      <c r="D441" s="48" t="s">
        <v>188</v>
      </c>
      <c r="E441" s="50">
        <v>283.55</v>
      </c>
      <c r="F441" s="50">
        <v>282</v>
      </c>
      <c r="G441" s="50"/>
      <c r="H441" s="50"/>
      <c r="I441" s="51">
        <f t="shared" ref="I441:I461" si="54">(IF(D441="SHORT",E441-F441,IF(D441="LONG",F441-E441)))*C441</f>
        <v>-2733.2040204549662</v>
      </c>
      <c r="J441" s="51">
        <f t="shared" ref="J441:J461" si="55">(IF(D441="SHORT",IF(G441="",0,F441-G441),IF(D441="LONG",IF(G441="",0,G441-F441))))*C441</f>
        <v>0</v>
      </c>
      <c r="K441" s="51">
        <f t="shared" ref="K441:K461" si="56">(IF(D441="SHORT",IF(H441="",0,G441-H441),IF(D441="LONG",IF(H441="",0,(H441-G441)))))*C441</f>
        <v>0</v>
      </c>
      <c r="L441" s="39">
        <f t="shared" ref="L441:L461" si="57">SUM(I441,J441,K441)</f>
        <v>-2733.2040204549662</v>
      </c>
      <c r="M441" s="25"/>
      <c r="N441" s="25"/>
    </row>
    <row r="442" spans="1:14" ht="14.25" customHeight="1">
      <c r="A442" s="47">
        <v>42914</v>
      </c>
      <c r="B442" s="48" t="s">
        <v>122</v>
      </c>
      <c r="C442" s="49">
        <f t="shared" si="53"/>
        <v>3378.3783783783783</v>
      </c>
      <c r="D442" s="48" t="s">
        <v>188</v>
      </c>
      <c r="E442" s="50">
        <v>148</v>
      </c>
      <c r="F442" s="50">
        <v>149.85</v>
      </c>
      <c r="G442" s="50"/>
      <c r="H442" s="50"/>
      <c r="I442" s="51">
        <f t="shared" si="54"/>
        <v>6249.9999999999809</v>
      </c>
      <c r="J442" s="51">
        <f t="shared" si="55"/>
        <v>0</v>
      </c>
      <c r="K442" s="51">
        <f t="shared" si="56"/>
        <v>0</v>
      </c>
      <c r="L442" s="39">
        <f t="shared" si="57"/>
        <v>6249.9999999999809</v>
      </c>
      <c r="M442" s="25"/>
      <c r="N442" s="25"/>
    </row>
    <row r="443" spans="1:14" ht="14.25" customHeight="1">
      <c r="A443" s="47">
        <v>42913</v>
      </c>
      <c r="B443" s="48" t="s">
        <v>1516</v>
      </c>
      <c r="C443" s="49">
        <f t="shared" si="53"/>
        <v>1953.125</v>
      </c>
      <c r="D443" s="48" t="s">
        <v>203</v>
      </c>
      <c r="E443" s="50">
        <v>256</v>
      </c>
      <c r="F443" s="50">
        <v>254.15</v>
      </c>
      <c r="G443" s="50"/>
      <c r="H443" s="50"/>
      <c r="I443" s="51">
        <f t="shared" si="54"/>
        <v>3613.2812499999891</v>
      </c>
      <c r="J443" s="51">
        <f t="shared" si="55"/>
        <v>0</v>
      </c>
      <c r="K443" s="51">
        <f t="shared" si="56"/>
        <v>0</v>
      </c>
      <c r="L443" s="39">
        <f t="shared" si="57"/>
        <v>3613.2812499999891</v>
      </c>
      <c r="M443" s="25"/>
      <c r="N443" s="25"/>
    </row>
    <row r="444" spans="1:14" ht="14.25" customHeight="1">
      <c r="A444" s="47">
        <v>42913</v>
      </c>
      <c r="B444" s="48" t="s">
        <v>1861</v>
      </c>
      <c r="C444" s="49">
        <f t="shared" si="53"/>
        <v>3205.1282051282051</v>
      </c>
      <c r="D444" s="48" t="s">
        <v>188</v>
      </c>
      <c r="E444" s="50">
        <v>156</v>
      </c>
      <c r="F444" s="50">
        <v>157.5</v>
      </c>
      <c r="G444" s="50">
        <v>159.30000000000001</v>
      </c>
      <c r="H444" s="50"/>
      <c r="I444" s="51">
        <f t="shared" si="54"/>
        <v>4807.6923076923076</v>
      </c>
      <c r="J444" s="51">
        <f t="shared" si="55"/>
        <v>5769.2307692308059</v>
      </c>
      <c r="K444" s="51">
        <f t="shared" si="56"/>
        <v>0</v>
      </c>
      <c r="L444" s="39">
        <f t="shared" si="57"/>
        <v>10576.923076923114</v>
      </c>
      <c r="M444" s="25"/>
      <c r="N444" s="25"/>
    </row>
    <row r="445" spans="1:14" ht="14.25" customHeight="1">
      <c r="A445" s="47">
        <v>42909</v>
      </c>
      <c r="B445" s="48" t="s">
        <v>1862</v>
      </c>
      <c r="C445" s="49">
        <f t="shared" si="53"/>
        <v>769.23076923076928</v>
      </c>
      <c r="D445" s="48" t="s">
        <v>188</v>
      </c>
      <c r="E445" s="50">
        <v>650</v>
      </c>
      <c r="F445" s="50">
        <v>654.5</v>
      </c>
      <c r="G445" s="50"/>
      <c r="H445" s="50"/>
      <c r="I445" s="51">
        <f t="shared" si="54"/>
        <v>3461.5384615384619</v>
      </c>
      <c r="J445" s="51">
        <f t="shared" si="55"/>
        <v>0</v>
      </c>
      <c r="K445" s="51">
        <f t="shared" si="56"/>
        <v>0</v>
      </c>
      <c r="L445" s="39">
        <f t="shared" si="57"/>
        <v>3461.5384615384619</v>
      </c>
      <c r="M445" s="25"/>
      <c r="N445" s="25"/>
    </row>
    <row r="446" spans="1:14" ht="14.25" customHeight="1">
      <c r="A446" s="47">
        <v>42909</v>
      </c>
      <c r="B446" s="48" t="s">
        <v>239</v>
      </c>
      <c r="C446" s="49">
        <f t="shared" si="53"/>
        <v>3174.6031746031745</v>
      </c>
      <c r="D446" s="48" t="s">
        <v>203</v>
      </c>
      <c r="E446" s="50">
        <v>157.5</v>
      </c>
      <c r="F446" s="50">
        <v>158.1</v>
      </c>
      <c r="G446" s="50"/>
      <c r="H446" s="50"/>
      <c r="I446" s="51">
        <f t="shared" si="54"/>
        <v>-1904.7619047618866</v>
      </c>
      <c r="J446" s="51">
        <f t="shared" si="55"/>
        <v>0</v>
      </c>
      <c r="K446" s="51">
        <f t="shared" si="56"/>
        <v>0</v>
      </c>
      <c r="L446" s="39">
        <f t="shared" si="57"/>
        <v>-1904.7619047618866</v>
      </c>
      <c r="M446" s="25"/>
      <c r="N446" s="25"/>
    </row>
    <row r="447" spans="1:14" ht="14.25" customHeight="1">
      <c r="A447" s="47">
        <v>42908</v>
      </c>
      <c r="B447" s="48" t="s">
        <v>416</v>
      </c>
      <c r="C447" s="49">
        <f t="shared" si="53"/>
        <v>323.20620555914672</v>
      </c>
      <c r="D447" s="48" t="s">
        <v>188</v>
      </c>
      <c r="E447" s="50">
        <v>1547</v>
      </c>
      <c r="F447" s="50">
        <v>1559</v>
      </c>
      <c r="G447" s="50">
        <v>1569.7</v>
      </c>
      <c r="H447" s="50"/>
      <c r="I447" s="51">
        <f t="shared" si="54"/>
        <v>3878.4744667097607</v>
      </c>
      <c r="J447" s="51">
        <f t="shared" si="55"/>
        <v>3458.3063994828844</v>
      </c>
      <c r="K447" s="51">
        <f t="shared" si="56"/>
        <v>0</v>
      </c>
      <c r="L447" s="39">
        <f t="shared" si="57"/>
        <v>7336.7808661926447</v>
      </c>
      <c r="M447" s="25"/>
      <c r="N447" s="25"/>
    </row>
    <row r="448" spans="1:14" ht="14.25" customHeight="1">
      <c r="A448" s="47">
        <v>42908</v>
      </c>
      <c r="B448" s="48" t="s">
        <v>1400</v>
      </c>
      <c r="C448" s="49">
        <f t="shared" si="53"/>
        <v>3623.1884057971015</v>
      </c>
      <c r="D448" s="48" t="s">
        <v>188</v>
      </c>
      <c r="E448" s="50">
        <v>138</v>
      </c>
      <c r="F448" s="50">
        <v>139</v>
      </c>
      <c r="G448" s="50">
        <v>141.35</v>
      </c>
      <c r="H448" s="50"/>
      <c r="I448" s="51">
        <f t="shared" si="54"/>
        <v>3623.1884057971015</v>
      </c>
      <c r="J448" s="51">
        <f t="shared" si="55"/>
        <v>8514.492753623168</v>
      </c>
      <c r="K448" s="51">
        <f t="shared" si="56"/>
        <v>0</v>
      </c>
      <c r="L448" s="39">
        <f t="shared" si="57"/>
        <v>12137.68115942027</v>
      </c>
      <c r="M448" s="25"/>
      <c r="N448" s="25"/>
    </row>
    <row r="449" spans="1:14" ht="14.25" customHeight="1">
      <c r="A449" s="47">
        <v>42907</v>
      </c>
      <c r="B449" s="48" t="s">
        <v>243</v>
      </c>
      <c r="C449" s="49">
        <f t="shared" si="53"/>
        <v>877.19298245614038</v>
      </c>
      <c r="D449" s="48" t="s">
        <v>188</v>
      </c>
      <c r="E449" s="50">
        <v>570</v>
      </c>
      <c r="F449" s="50">
        <v>567</v>
      </c>
      <c r="G449" s="50"/>
      <c r="H449" s="50"/>
      <c r="I449" s="51">
        <f t="shared" si="54"/>
        <v>-2631.5789473684213</v>
      </c>
      <c r="J449" s="51">
        <f t="shared" si="55"/>
        <v>0</v>
      </c>
      <c r="K449" s="51">
        <f t="shared" si="56"/>
        <v>0</v>
      </c>
      <c r="L449" s="39">
        <f t="shared" si="57"/>
        <v>-2631.5789473684213</v>
      </c>
      <c r="M449" s="25"/>
      <c r="N449" s="25"/>
    </row>
    <row r="450" spans="1:14" ht="14.25" customHeight="1">
      <c r="A450" s="47">
        <v>42907</v>
      </c>
      <c r="B450" s="48" t="s">
        <v>1863</v>
      </c>
      <c r="C450" s="49">
        <f t="shared" si="53"/>
        <v>800</v>
      </c>
      <c r="D450" s="48" t="s">
        <v>188</v>
      </c>
      <c r="E450" s="50">
        <v>625</v>
      </c>
      <c r="F450" s="50">
        <v>628.79999999999995</v>
      </c>
      <c r="G450" s="50"/>
      <c r="H450" s="50"/>
      <c r="I450" s="51">
        <f t="shared" si="54"/>
        <v>3039.9999999999636</v>
      </c>
      <c r="J450" s="51">
        <f t="shared" si="55"/>
        <v>0</v>
      </c>
      <c r="K450" s="51">
        <f t="shared" si="56"/>
        <v>0</v>
      </c>
      <c r="L450" s="39">
        <f t="shared" si="57"/>
        <v>3039.9999999999636</v>
      </c>
      <c r="M450" s="25"/>
      <c r="N450" s="25"/>
    </row>
    <row r="451" spans="1:14" ht="14.25" customHeight="1">
      <c r="A451" s="47">
        <v>42907</v>
      </c>
      <c r="B451" s="48" t="s">
        <v>1839</v>
      </c>
      <c r="C451" s="49">
        <f t="shared" si="53"/>
        <v>2309.4688221709007</v>
      </c>
      <c r="D451" s="48" t="s">
        <v>188</v>
      </c>
      <c r="E451" s="50">
        <v>216.5</v>
      </c>
      <c r="F451" s="50">
        <v>213</v>
      </c>
      <c r="G451" s="50"/>
      <c r="H451" s="50"/>
      <c r="I451" s="51">
        <f t="shared" si="54"/>
        <v>-8083.1408775981527</v>
      </c>
      <c r="J451" s="51">
        <f t="shared" si="55"/>
        <v>0</v>
      </c>
      <c r="K451" s="51">
        <f t="shared" si="56"/>
        <v>0</v>
      </c>
      <c r="L451" s="39">
        <f t="shared" si="57"/>
        <v>-8083.1408775981527</v>
      </c>
      <c r="M451" s="25"/>
      <c r="N451" s="25"/>
    </row>
    <row r="452" spans="1:14" ht="14.25" customHeight="1">
      <c r="A452" s="47">
        <v>42906</v>
      </c>
      <c r="B452" s="48" t="s">
        <v>1613</v>
      </c>
      <c r="C452" s="49">
        <f t="shared" si="53"/>
        <v>2994.0119760479042</v>
      </c>
      <c r="D452" s="48" t="s">
        <v>188</v>
      </c>
      <c r="E452" s="50">
        <v>167</v>
      </c>
      <c r="F452" s="50">
        <v>168</v>
      </c>
      <c r="G452" s="50">
        <v>170</v>
      </c>
      <c r="H452" s="50">
        <v>173</v>
      </c>
      <c r="I452" s="51">
        <f t="shared" si="54"/>
        <v>2994.0119760479042</v>
      </c>
      <c r="J452" s="51">
        <f t="shared" si="55"/>
        <v>5988.0239520958085</v>
      </c>
      <c r="K452" s="51">
        <f t="shared" si="56"/>
        <v>8982.0359281437122</v>
      </c>
      <c r="L452" s="39">
        <f t="shared" si="57"/>
        <v>17964.071856287424</v>
      </c>
      <c r="M452" s="25"/>
      <c r="N452" s="25"/>
    </row>
    <row r="453" spans="1:14" ht="14.25" customHeight="1">
      <c r="A453" s="47">
        <v>42906</v>
      </c>
      <c r="B453" s="48" t="s">
        <v>416</v>
      </c>
      <c r="C453" s="49">
        <f t="shared" si="53"/>
        <v>328.08398950131232</v>
      </c>
      <c r="D453" s="48" t="s">
        <v>188</v>
      </c>
      <c r="E453" s="50">
        <v>1524</v>
      </c>
      <c r="F453" s="50">
        <v>1537</v>
      </c>
      <c r="G453" s="50"/>
      <c r="H453" s="50"/>
      <c r="I453" s="51">
        <f t="shared" si="54"/>
        <v>4265.0918635170601</v>
      </c>
      <c r="J453" s="51">
        <f t="shared" si="55"/>
        <v>0</v>
      </c>
      <c r="K453" s="51">
        <f t="shared" si="56"/>
        <v>0</v>
      </c>
      <c r="L453" s="39">
        <f t="shared" si="57"/>
        <v>4265.0918635170601</v>
      </c>
      <c r="M453" s="25"/>
      <c r="N453" s="25"/>
    </row>
    <row r="454" spans="1:14" ht="14.25" customHeight="1">
      <c r="A454" s="47">
        <v>42905</v>
      </c>
      <c r="B454" s="48" t="s">
        <v>1864</v>
      </c>
      <c r="C454" s="49">
        <f t="shared" si="53"/>
        <v>443.65572315882872</v>
      </c>
      <c r="D454" s="48" t="s">
        <v>188</v>
      </c>
      <c r="E454" s="50">
        <v>1127</v>
      </c>
      <c r="F454" s="50">
        <v>1137</v>
      </c>
      <c r="G454" s="50"/>
      <c r="H454" s="50"/>
      <c r="I454" s="51">
        <f t="shared" si="54"/>
        <v>4436.5572315882873</v>
      </c>
      <c r="J454" s="51">
        <f t="shared" si="55"/>
        <v>0</v>
      </c>
      <c r="K454" s="51">
        <f t="shared" si="56"/>
        <v>0</v>
      </c>
      <c r="L454" s="39">
        <f t="shared" si="57"/>
        <v>4436.5572315882873</v>
      </c>
      <c r="M454" s="25"/>
      <c r="N454" s="25"/>
    </row>
    <row r="455" spans="1:14" ht="14.25" customHeight="1">
      <c r="A455" s="47">
        <v>42905</v>
      </c>
      <c r="B455" s="48" t="s">
        <v>169</v>
      </c>
      <c r="C455" s="49">
        <f t="shared" si="53"/>
        <v>1972.3865877712033</v>
      </c>
      <c r="D455" s="48" t="s">
        <v>188</v>
      </c>
      <c r="E455" s="50">
        <v>253.5</v>
      </c>
      <c r="F455" s="50">
        <v>255.5</v>
      </c>
      <c r="G455" s="50">
        <v>257.55</v>
      </c>
      <c r="H455" s="50"/>
      <c r="I455" s="51">
        <f t="shared" si="54"/>
        <v>3944.7731755424065</v>
      </c>
      <c r="J455" s="51">
        <f t="shared" si="55"/>
        <v>4043.3925049309892</v>
      </c>
      <c r="K455" s="51">
        <f t="shared" si="56"/>
        <v>0</v>
      </c>
      <c r="L455" s="39">
        <f t="shared" si="57"/>
        <v>7988.1656804733957</v>
      </c>
      <c r="M455" s="25"/>
      <c r="N455" s="25"/>
    </row>
    <row r="456" spans="1:14" ht="14.25" customHeight="1">
      <c r="A456" s="47">
        <v>42905</v>
      </c>
      <c r="B456" s="48" t="s">
        <v>1741</v>
      </c>
      <c r="C456" s="49">
        <f t="shared" si="53"/>
        <v>581.39534883720933</v>
      </c>
      <c r="D456" s="48" t="s">
        <v>188</v>
      </c>
      <c r="E456" s="50">
        <v>860</v>
      </c>
      <c r="F456" s="50">
        <v>860.4</v>
      </c>
      <c r="G456" s="50"/>
      <c r="H456" s="50"/>
      <c r="I456" s="51">
        <f t="shared" si="54"/>
        <v>232.55813953487052</v>
      </c>
      <c r="J456" s="51">
        <f t="shared" si="55"/>
        <v>0</v>
      </c>
      <c r="K456" s="51">
        <f t="shared" si="56"/>
        <v>0</v>
      </c>
      <c r="L456" s="39">
        <f t="shared" si="57"/>
        <v>232.55813953487052</v>
      </c>
      <c r="M456" s="25"/>
      <c r="N456" s="25"/>
    </row>
    <row r="457" spans="1:14" ht="14.25" customHeight="1">
      <c r="A457" s="47">
        <v>42902</v>
      </c>
      <c r="B457" s="48" t="s">
        <v>1864</v>
      </c>
      <c r="C457" s="49">
        <f t="shared" si="53"/>
        <v>453.72050816696913</v>
      </c>
      <c r="D457" s="48" t="s">
        <v>188</v>
      </c>
      <c r="E457" s="50">
        <v>1102</v>
      </c>
      <c r="F457" s="50">
        <v>1112</v>
      </c>
      <c r="G457" s="50"/>
      <c r="H457" s="50"/>
      <c r="I457" s="51">
        <f t="shared" si="54"/>
        <v>4537.205081669691</v>
      </c>
      <c r="J457" s="51">
        <f t="shared" si="55"/>
        <v>0</v>
      </c>
      <c r="K457" s="51">
        <f t="shared" si="56"/>
        <v>0</v>
      </c>
      <c r="L457" s="39">
        <f t="shared" si="57"/>
        <v>4537.205081669691</v>
      </c>
      <c r="M457" s="25"/>
      <c r="N457" s="25"/>
    </row>
    <row r="458" spans="1:14" ht="14.25" customHeight="1">
      <c r="A458" s="47">
        <v>42902</v>
      </c>
      <c r="B458" s="48" t="s">
        <v>541</v>
      </c>
      <c r="C458" s="49">
        <f t="shared" si="53"/>
        <v>1623.3766233766235</v>
      </c>
      <c r="D458" s="48" t="s">
        <v>188</v>
      </c>
      <c r="E458" s="50">
        <v>308</v>
      </c>
      <c r="F458" s="50">
        <v>306.8</v>
      </c>
      <c r="G458" s="50"/>
      <c r="H458" s="50"/>
      <c r="I458" s="51">
        <f t="shared" si="54"/>
        <v>-1948.0519480519297</v>
      </c>
      <c r="J458" s="51">
        <f t="shared" si="55"/>
        <v>0</v>
      </c>
      <c r="K458" s="51">
        <f t="shared" si="56"/>
        <v>0</v>
      </c>
      <c r="L458" s="39">
        <f t="shared" si="57"/>
        <v>-1948.0519480519297</v>
      </c>
      <c r="M458" s="25"/>
      <c r="N458" s="25"/>
    </row>
    <row r="459" spans="1:14" ht="14.25" customHeight="1">
      <c r="A459" s="47">
        <v>42901</v>
      </c>
      <c r="B459" s="48" t="s">
        <v>1839</v>
      </c>
      <c r="C459" s="49">
        <f t="shared" si="53"/>
        <v>2617.8010471204188</v>
      </c>
      <c r="D459" s="48" t="s">
        <v>188</v>
      </c>
      <c r="E459" s="50">
        <v>191</v>
      </c>
      <c r="F459" s="50">
        <v>192</v>
      </c>
      <c r="G459" s="50"/>
      <c r="H459" s="50"/>
      <c r="I459" s="51">
        <f t="shared" si="54"/>
        <v>2617.8010471204188</v>
      </c>
      <c r="J459" s="51">
        <f t="shared" si="55"/>
        <v>0</v>
      </c>
      <c r="K459" s="51">
        <f t="shared" si="56"/>
        <v>0</v>
      </c>
      <c r="L459" s="39">
        <f t="shared" si="57"/>
        <v>2617.8010471204188</v>
      </c>
      <c r="M459" s="25"/>
      <c r="N459" s="25"/>
    </row>
    <row r="460" spans="1:14" ht="14.25" customHeight="1">
      <c r="A460" s="47">
        <v>42901</v>
      </c>
      <c r="B460" s="48" t="s">
        <v>1613</v>
      </c>
      <c r="C460" s="49">
        <f t="shared" si="53"/>
        <v>3367.0033670033672</v>
      </c>
      <c r="D460" s="48" t="s">
        <v>188</v>
      </c>
      <c r="E460" s="50">
        <v>148.5</v>
      </c>
      <c r="F460" s="50">
        <v>149.5</v>
      </c>
      <c r="G460" s="50">
        <v>152</v>
      </c>
      <c r="H460" s="50"/>
      <c r="I460" s="51">
        <f t="shared" si="54"/>
        <v>3367.0033670033672</v>
      </c>
      <c r="J460" s="51">
        <f t="shared" si="55"/>
        <v>8417.5084175084176</v>
      </c>
      <c r="K460" s="51">
        <f t="shared" si="56"/>
        <v>0</v>
      </c>
      <c r="L460" s="39">
        <f t="shared" si="57"/>
        <v>11784.511784511786</v>
      </c>
      <c r="M460" s="25"/>
      <c r="N460" s="25"/>
    </row>
    <row r="461" spans="1:14" ht="14.25" customHeight="1">
      <c r="A461" s="47">
        <v>42901</v>
      </c>
      <c r="B461" s="48" t="s">
        <v>1865</v>
      </c>
      <c r="C461" s="49">
        <f t="shared" si="53"/>
        <v>3508.7719298245615</v>
      </c>
      <c r="D461" s="48" t="s">
        <v>188</v>
      </c>
      <c r="E461" s="50">
        <v>142.5</v>
      </c>
      <c r="F461" s="50">
        <v>140</v>
      </c>
      <c r="G461" s="50"/>
      <c r="H461" s="50"/>
      <c r="I461" s="51">
        <f t="shared" si="54"/>
        <v>-8771.9298245614045</v>
      </c>
      <c r="J461" s="51">
        <f t="shared" si="55"/>
        <v>0</v>
      </c>
      <c r="K461" s="51">
        <f t="shared" si="56"/>
        <v>0</v>
      </c>
      <c r="L461" s="39">
        <f t="shared" si="57"/>
        <v>-8771.9298245614045</v>
      </c>
      <c r="M461" s="25"/>
      <c r="N461" s="25"/>
    </row>
    <row r="462" spans="1:14" ht="14.25" customHeight="1">
      <c r="A462" s="52">
        <v>42900</v>
      </c>
      <c r="B462" s="41" t="s">
        <v>1812</v>
      </c>
      <c r="C462" s="36" t="s">
        <v>11</v>
      </c>
      <c r="D462" s="42">
        <f t="shared" ref="D462:D475" si="58">(200000/E462)</f>
        <v>4166.666666666667</v>
      </c>
      <c r="E462" s="53">
        <v>48</v>
      </c>
      <c r="F462" s="53">
        <v>48.4</v>
      </c>
      <c r="G462" s="53">
        <v>48.8</v>
      </c>
      <c r="H462" s="53">
        <v>49.2</v>
      </c>
      <c r="I462" s="39">
        <f t="shared" ref="I462:I474" si="59">+(F462-E462)*D462</f>
        <v>1666.6666666666608</v>
      </c>
      <c r="J462" s="39">
        <f>+(G462-F462)*D462</f>
        <v>1666.6666666666608</v>
      </c>
      <c r="K462" s="39">
        <f>(H462-G462)*D462</f>
        <v>1666.6666666666904</v>
      </c>
      <c r="L462" s="39">
        <f t="shared" ref="L462:L479" si="60">SUM(I462:K462)</f>
        <v>5000.0000000000118</v>
      </c>
      <c r="M462" s="25"/>
      <c r="N462" s="25"/>
    </row>
    <row r="463" spans="1:14" ht="14.25" customHeight="1">
      <c r="A463" s="52">
        <v>42900</v>
      </c>
      <c r="B463" s="41" t="s">
        <v>1813</v>
      </c>
      <c r="C463" s="36" t="s">
        <v>11</v>
      </c>
      <c r="D463" s="42">
        <f t="shared" si="58"/>
        <v>2127.6595744680849</v>
      </c>
      <c r="E463" s="53">
        <v>94</v>
      </c>
      <c r="F463" s="53">
        <v>94.9</v>
      </c>
      <c r="G463" s="53">
        <v>0</v>
      </c>
      <c r="H463" s="53">
        <v>0</v>
      </c>
      <c r="I463" s="39">
        <f t="shared" si="59"/>
        <v>1914.8936170212885</v>
      </c>
      <c r="J463" s="39">
        <v>0</v>
      </c>
      <c r="K463" s="39">
        <f>(H463-G463)*D463</f>
        <v>0</v>
      </c>
      <c r="L463" s="39">
        <f t="shared" si="60"/>
        <v>1914.8936170212885</v>
      </c>
      <c r="M463" s="25"/>
      <c r="N463" s="25"/>
    </row>
    <row r="464" spans="1:14" ht="14.25" customHeight="1">
      <c r="A464" s="52">
        <v>42900</v>
      </c>
      <c r="B464" s="41" t="s">
        <v>1812</v>
      </c>
      <c r="C464" s="36" t="s">
        <v>11</v>
      </c>
      <c r="D464" s="42">
        <f t="shared" si="58"/>
        <v>4081.6326530612246</v>
      </c>
      <c r="E464" s="53">
        <v>49</v>
      </c>
      <c r="F464" s="53">
        <v>49.4</v>
      </c>
      <c r="G464" s="53">
        <v>0</v>
      </c>
      <c r="H464" s="53">
        <v>0</v>
      </c>
      <c r="I464" s="39">
        <f t="shared" si="59"/>
        <v>1632.653061224484</v>
      </c>
      <c r="J464" s="39">
        <v>0</v>
      </c>
      <c r="K464" s="39">
        <f>(H464-G464)*D464</f>
        <v>0</v>
      </c>
      <c r="L464" s="39">
        <f t="shared" si="60"/>
        <v>1632.653061224484</v>
      </c>
      <c r="M464" s="25"/>
      <c r="N464" s="25"/>
    </row>
    <row r="465" spans="1:14" ht="14.25" customHeight="1">
      <c r="A465" s="52">
        <v>42900</v>
      </c>
      <c r="B465" s="41" t="s">
        <v>1703</v>
      </c>
      <c r="C465" s="36" t="s">
        <v>11</v>
      </c>
      <c r="D465" s="42">
        <f t="shared" si="58"/>
        <v>208.33333333333334</v>
      </c>
      <c r="E465" s="53">
        <v>960</v>
      </c>
      <c r="F465" s="53">
        <v>936</v>
      </c>
      <c r="G465" s="53">
        <v>0</v>
      </c>
      <c r="H465" s="53">
        <v>0</v>
      </c>
      <c r="I465" s="43">
        <f t="shared" si="59"/>
        <v>-5000</v>
      </c>
      <c r="J465" s="39">
        <v>0</v>
      </c>
      <c r="K465" s="43">
        <f>(H465-G465)*D465</f>
        <v>0</v>
      </c>
      <c r="L465" s="44">
        <f t="shared" si="60"/>
        <v>-5000</v>
      </c>
      <c r="M465" s="25"/>
      <c r="N465" s="25"/>
    </row>
    <row r="466" spans="1:14" ht="14.25" customHeight="1">
      <c r="A466" s="52">
        <v>42899</v>
      </c>
      <c r="B466" s="41" t="s">
        <v>1686</v>
      </c>
      <c r="C466" s="36" t="s">
        <v>11</v>
      </c>
      <c r="D466" s="42">
        <f t="shared" si="58"/>
        <v>697.47166521360066</v>
      </c>
      <c r="E466" s="53">
        <v>286.75</v>
      </c>
      <c r="F466" s="53">
        <v>289.55</v>
      </c>
      <c r="G466" s="53">
        <v>292.35000000000002</v>
      </c>
      <c r="H466" s="53">
        <v>295.14999999999998</v>
      </c>
      <c r="I466" s="39">
        <f t="shared" si="59"/>
        <v>1952.9206625980898</v>
      </c>
      <c r="J466" s="39">
        <f>+(G466-F466)*D466</f>
        <v>1952.9206625980898</v>
      </c>
      <c r="K466" s="39">
        <f t="shared" ref="K466:K471" si="61">(H466-G466)*D466</f>
        <v>1952.9206625980501</v>
      </c>
      <c r="L466" s="39">
        <f t="shared" si="60"/>
        <v>5858.7619877942298</v>
      </c>
      <c r="M466" s="25"/>
      <c r="N466" s="25"/>
    </row>
    <row r="467" spans="1:14" ht="14.25" customHeight="1">
      <c r="A467" s="52">
        <v>42899</v>
      </c>
      <c r="B467" s="41" t="s">
        <v>1576</v>
      </c>
      <c r="C467" s="36" t="s">
        <v>11</v>
      </c>
      <c r="D467" s="42">
        <f t="shared" si="58"/>
        <v>767.60698522356552</v>
      </c>
      <c r="E467" s="53">
        <v>260.55</v>
      </c>
      <c r="F467" s="53">
        <v>263</v>
      </c>
      <c r="G467" s="53">
        <v>0</v>
      </c>
      <c r="H467" s="53">
        <v>0</v>
      </c>
      <c r="I467" s="39">
        <f t="shared" si="59"/>
        <v>1880.6371137977269</v>
      </c>
      <c r="J467" s="39">
        <v>0</v>
      </c>
      <c r="K467" s="39">
        <f t="shared" si="61"/>
        <v>0</v>
      </c>
      <c r="L467" s="39">
        <f t="shared" si="60"/>
        <v>1880.6371137977269</v>
      </c>
      <c r="M467" s="25"/>
      <c r="N467" s="25"/>
    </row>
    <row r="468" spans="1:14" ht="14.25" customHeight="1">
      <c r="A468" s="52">
        <v>42899</v>
      </c>
      <c r="B468" s="41" t="s">
        <v>1814</v>
      </c>
      <c r="C468" s="36" t="s">
        <v>11</v>
      </c>
      <c r="D468" s="42">
        <f t="shared" si="58"/>
        <v>2139.0374331550802</v>
      </c>
      <c r="E468" s="53">
        <v>93.5</v>
      </c>
      <c r="F468" s="53">
        <v>94.3</v>
      </c>
      <c r="G468" s="53">
        <v>0</v>
      </c>
      <c r="H468" s="53">
        <v>0</v>
      </c>
      <c r="I468" s="39">
        <f t="shared" si="59"/>
        <v>1711.2299465240581</v>
      </c>
      <c r="J468" s="39">
        <v>0</v>
      </c>
      <c r="K468" s="39">
        <f t="shared" si="61"/>
        <v>0</v>
      </c>
      <c r="L468" s="39">
        <f t="shared" si="60"/>
        <v>1711.2299465240581</v>
      </c>
      <c r="M468" s="25"/>
      <c r="N468" s="25"/>
    </row>
    <row r="469" spans="1:14" ht="14.25" customHeight="1">
      <c r="A469" s="52">
        <v>42898</v>
      </c>
      <c r="B469" s="41" t="s">
        <v>1621</v>
      </c>
      <c r="C469" s="36" t="s">
        <v>11</v>
      </c>
      <c r="D469" s="42">
        <f t="shared" si="58"/>
        <v>520.83333333333337</v>
      </c>
      <c r="E469" s="53">
        <v>384</v>
      </c>
      <c r="F469" s="53">
        <v>387.75</v>
      </c>
      <c r="G469" s="53">
        <v>391.5</v>
      </c>
      <c r="H469" s="53">
        <v>395.25</v>
      </c>
      <c r="I469" s="39">
        <f t="shared" si="59"/>
        <v>1953.1250000000002</v>
      </c>
      <c r="J469" s="39">
        <f>+(G469-F469)*D469</f>
        <v>1953.1250000000002</v>
      </c>
      <c r="K469" s="39">
        <f t="shared" si="61"/>
        <v>1953.1250000000002</v>
      </c>
      <c r="L469" s="39">
        <f t="shared" si="60"/>
        <v>5859.3750000000009</v>
      </c>
      <c r="M469" s="25"/>
      <c r="N469" s="25"/>
    </row>
    <row r="470" spans="1:14" ht="14.25" customHeight="1">
      <c r="A470" s="52">
        <v>42898</v>
      </c>
      <c r="B470" s="41" t="s">
        <v>1450</v>
      </c>
      <c r="C470" s="36" t="s">
        <v>11</v>
      </c>
      <c r="D470" s="42">
        <f t="shared" si="58"/>
        <v>1908.3969465648856</v>
      </c>
      <c r="E470" s="53">
        <v>104.8</v>
      </c>
      <c r="F470" s="53">
        <v>105.8</v>
      </c>
      <c r="G470" s="53">
        <v>106.8</v>
      </c>
      <c r="H470" s="53">
        <v>107.8</v>
      </c>
      <c r="I470" s="39">
        <f t="shared" si="59"/>
        <v>1908.3969465648856</v>
      </c>
      <c r="J470" s="39">
        <f>+(G470-F470)*D470</f>
        <v>1908.3969465648856</v>
      </c>
      <c r="K470" s="39">
        <f t="shared" si="61"/>
        <v>1908.3969465648856</v>
      </c>
      <c r="L470" s="39">
        <f t="shared" si="60"/>
        <v>5725.1908396946565</v>
      </c>
      <c r="M470" s="25"/>
      <c r="N470" s="25"/>
    </row>
    <row r="471" spans="1:14" ht="14.25" customHeight="1">
      <c r="A471" s="52">
        <v>42898</v>
      </c>
      <c r="B471" s="41" t="s">
        <v>1450</v>
      </c>
      <c r="C471" s="36" t="s">
        <v>11</v>
      </c>
      <c r="D471" s="42">
        <f t="shared" si="58"/>
        <v>1823.1540565177756</v>
      </c>
      <c r="E471" s="53">
        <v>109.7</v>
      </c>
      <c r="F471" s="53">
        <v>110.7</v>
      </c>
      <c r="G471" s="53">
        <v>111.7</v>
      </c>
      <c r="H471" s="53">
        <v>112.7</v>
      </c>
      <c r="I471" s="39">
        <f t="shared" si="59"/>
        <v>1823.1540565177756</v>
      </c>
      <c r="J471" s="39">
        <f>+(G471-F471)*D471</f>
        <v>1823.1540565177756</v>
      </c>
      <c r="K471" s="39">
        <f t="shared" si="61"/>
        <v>1823.1540565177756</v>
      </c>
      <c r="L471" s="39">
        <f t="shared" si="60"/>
        <v>5469.4621695533269</v>
      </c>
      <c r="M471" s="25"/>
      <c r="N471" s="25"/>
    </row>
    <row r="472" spans="1:14" ht="14.25" customHeight="1">
      <c r="A472" s="52">
        <v>42898</v>
      </c>
      <c r="B472" s="41" t="s">
        <v>1338</v>
      </c>
      <c r="C472" s="36" t="s">
        <v>11</v>
      </c>
      <c r="D472" s="42">
        <f t="shared" si="58"/>
        <v>597.01492537313436</v>
      </c>
      <c r="E472" s="53">
        <v>335</v>
      </c>
      <c r="F472" s="53">
        <v>338.3</v>
      </c>
      <c r="G472" s="53">
        <v>341.6</v>
      </c>
      <c r="H472" s="53">
        <v>0</v>
      </c>
      <c r="I472" s="39">
        <f t="shared" si="59"/>
        <v>1970.1492537313502</v>
      </c>
      <c r="J472" s="39">
        <f>+(G472-F472)*D472</f>
        <v>1970.1492537313502</v>
      </c>
      <c r="K472" s="39">
        <v>0</v>
      </c>
      <c r="L472" s="39">
        <f t="shared" si="60"/>
        <v>3940.2985074627004</v>
      </c>
      <c r="M472" s="25"/>
      <c r="N472" s="25"/>
    </row>
    <row r="473" spans="1:14" ht="14.25" customHeight="1">
      <c r="A473" s="52">
        <v>42898</v>
      </c>
      <c r="B473" s="41" t="s">
        <v>1641</v>
      </c>
      <c r="C473" s="36" t="s">
        <v>11</v>
      </c>
      <c r="D473" s="42">
        <f t="shared" si="58"/>
        <v>803.21285140562247</v>
      </c>
      <c r="E473" s="53">
        <v>249</v>
      </c>
      <c r="F473" s="53">
        <v>251.4</v>
      </c>
      <c r="G473" s="53">
        <v>253.8</v>
      </c>
      <c r="H473" s="53">
        <v>0</v>
      </c>
      <c r="I473" s="39">
        <f t="shared" si="59"/>
        <v>1927.7108433734984</v>
      </c>
      <c r="J473" s="39">
        <f>+(G473-F473)*D473</f>
        <v>1927.7108433734984</v>
      </c>
      <c r="K473" s="39">
        <v>0</v>
      </c>
      <c r="L473" s="39">
        <f t="shared" si="60"/>
        <v>3855.4216867469968</v>
      </c>
      <c r="M473" s="25"/>
      <c r="N473" s="25"/>
    </row>
    <row r="474" spans="1:14" ht="14.25" customHeight="1">
      <c r="A474" s="52">
        <v>42898</v>
      </c>
      <c r="B474" s="41" t="s">
        <v>1508</v>
      </c>
      <c r="C474" s="36" t="s">
        <v>11</v>
      </c>
      <c r="D474" s="42">
        <f t="shared" si="58"/>
        <v>898.87640449438197</v>
      </c>
      <c r="E474" s="53">
        <v>222.5</v>
      </c>
      <c r="F474" s="53">
        <v>224.7</v>
      </c>
      <c r="G474" s="53">
        <v>0</v>
      </c>
      <c r="H474" s="53">
        <v>0</v>
      </c>
      <c r="I474" s="39">
        <f t="shared" si="59"/>
        <v>1977.5280898876301</v>
      </c>
      <c r="J474" s="39">
        <v>0</v>
      </c>
      <c r="K474" s="39">
        <f>(H474-G474)*D474</f>
        <v>0</v>
      </c>
      <c r="L474" s="39">
        <f t="shared" si="60"/>
        <v>1977.5280898876301</v>
      </c>
      <c r="M474" s="25"/>
      <c r="N474" s="25"/>
    </row>
    <row r="475" spans="1:14" ht="14.25" customHeight="1">
      <c r="A475" s="52">
        <v>42898</v>
      </c>
      <c r="B475" s="41" t="s">
        <v>1499</v>
      </c>
      <c r="C475" s="36" t="s">
        <v>12</v>
      </c>
      <c r="D475" s="42">
        <f t="shared" si="58"/>
        <v>2506.2656641604012</v>
      </c>
      <c r="E475" s="53">
        <v>79.8</v>
      </c>
      <c r="F475" s="53">
        <v>79.8</v>
      </c>
      <c r="G475" s="53">
        <v>0</v>
      </c>
      <c r="H475" s="53">
        <v>0</v>
      </c>
      <c r="I475" s="39">
        <f>(E475-F475)*D475</f>
        <v>0</v>
      </c>
      <c r="J475" s="39">
        <v>0</v>
      </c>
      <c r="K475" s="43">
        <f>(G475-H475)*D475</f>
        <v>0</v>
      </c>
      <c r="L475" s="39">
        <f t="shared" si="60"/>
        <v>0</v>
      </c>
      <c r="M475" s="25"/>
      <c r="N475" s="25"/>
    </row>
    <row r="476" spans="1:14" ht="14.25" customHeight="1">
      <c r="A476" s="52">
        <v>42895</v>
      </c>
      <c r="B476" s="41" t="s">
        <v>1641</v>
      </c>
      <c r="C476" s="36" t="s">
        <v>11</v>
      </c>
      <c r="D476" s="42">
        <f>(200000/E476)</f>
        <v>995.0248756218906</v>
      </c>
      <c r="E476" s="53">
        <v>201</v>
      </c>
      <c r="F476" s="53">
        <v>203</v>
      </c>
      <c r="G476" s="53">
        <v>205</v>
      </c>
      <c r="H476" s="53">
        <v>207</v>
      </c>
      <c r="I476" s="39">
        <f>+(F476-E476)*D476</f>
        <v>1990.0497512437812</v>
      </c>
      <c r="J476" s="39">
        <f>+(G476-F476)*D476</f>
        <v>1990.0497512437812</v>
      </c>
      <c r="K476" s="39">
        <f>(H476-G476)*D476</f>
        <v>1990.0497512437812</v>
      </c>
      <c r="L476" s="39">
        <f t="shared" si="60"/>
        <v>5970.1492537313434</v>
      </c>
      <c r="M476" s="25"/>
      <c r="N476" s="25"/>
    </row>
    <row r="477" spans="1:14" ht="14.25" customHeight="1">
      <c r="A477" s="52">
        <v>42895</v>
      </c>
      <c r="B477" s="41" t="s">
        <v>1641</v>
      </c>
      <c r="C477" s="36" t="s">
        <v>11</v>
      </c>
      <c r="D477" s="42">
        <f>(200000/E477)</f>
        <v>930.23255813953483</v>
      </c>
      <c r="E477" s="53">
        <v>215</v>
      </c>
      <c r="F477" s="53">
        <v>217</v>
      </c>
      <c r="G477" s="53">
        <v>219</v>
      </c>
      <c r="H477" s="53">
        <v>0</v>
      </c>
      <c r="I477" s="39">
        <f>+(F477-E477)*D477</f>
        <v>1860.4651162790697</v>
      </c>
      <c r="J477" s="39">
        <f>+(G477-F477)*D477</f>
        <v>1860.4651162790697</v>
      </c>
      <c r="K477" s="39">
        <v>0</v>
      </c>
      <c r="L477" s="39">
        <f t="shared" si="60"/>
        <v>3720.9302325581393</v>
      </c>
      <c r="M477" s="25"/>
      <c r="N477" s="25"/>
    </row>
    <row r="478" spans="1:14" ht="14.25" customHeight="1">
      <c r="A478" s="52">
        <v>42895</v>
      </c>
      <c r="B478" s="41" t="s">
        <v>1457</v>
      </c>
      <c r="C478" s="36" t="s">
        <v>11</v>
      </c>
      <c r="D478" s="42">
        <f>(200000/E478)</f>
        <v>943.39622641509436</v>
      </c>
      <c r="E478" s="53">
        <v>212</v>
      </c>
      <c r="F478" s="53">
        <v>214</v>
      </c>
      <c r="G478" s="53">
        <v>0</v>
      </c>
      <c r="H478" s="53">
        <v>0</v>
      </c>
      <c r="I478" s="39">
        <f>+(F478-E478)*D478</f>
        <v>1886.7924528301887</v>
      </c>
      <c r="J478" s="39">
        <v>0</v>
      </c>
      <c r="K478" s="39">
        <f>(H478-G478)*D478</f>
        <v>0</v>
      </c>
      <c r="L478" s="39">
        <f t="shared" si="60"/>
        <v>1886.7924528301887</v>
      </c>
      <c r="M478" s="25"/>
      <c r="N478" s="25"/>
    </row>
    <row r="479" spans="1:14" ht="14.25" customHeight="1">
      <c r="A479" s="52">
        <v>42895</v>
      </c>
      <c r="B479" s="41" t="s">
        <v>1815</v>
      </c>
      <c r="C479" s="36" t="s">
        <v>11</v>
      </c>
      <c r="D479" s="42">
        <f>(200000/E479)</f>
        <v>3487.3583260680034</v>
      </c>
      <c r="E479" s="53">
        <v>57.35</v>
      </c>
      <c r="F479" s="53">
        <v>57.85</v>
      </c>
      <c r="G479" s="53">
        <v>0</v>
      </c>
      <c r="H479" s="53">
        <v>0</v>
      </c>
      <c r="I479" s="39">
        <f>+(F479-E479)*D479</f>
        <v>1743.6791630340017</v>
      </c>
      <c r="J479" s="39">
        <v>0</v>
      </c>
      <c r="K479" s="39">
        <f>(H479-G479)*D479</f>
        <v>0</v>
      </c>
      <c r="L479" s="39">
        <f t="shared" si="60"/>
        <v>1743.6791630340017</v>
      </c>
      <c r="M479" s="25"/>
      <c r="N479" s="25"/>
    </row>
    <row r="480" spans="1:14" ht="14.25" customHeight="1">
      <c r="A480" s="52">
        <v>42894</v>
      </c>
      <c r="B480" s="41" t="s">
        <v>1418</v>
      </c>
      <c r="C480" s="36" t="s">
        <v>11</v>
      </c>
      <c r="D480" s="42">
        <f t="shared" ref="D480:D520" si="62">(200000/E480)</f>
        <v>1136.3636363636363</v>
      </c>
      <c r="E480" s="53">
        <v>176</v>
      </c>
      <c r="F480" s="53">
        <v>177.7</v>
      </c>
      <c r="G480" s="53">
        <v>179.4</v>
      </c>
      <c r="H480" s="53">
        <v>0</v>
      </c>
      <c r="I480" s="39">
        <f t="shared" ref="I480:I506" si="63">+(F480-E480)*D480</f>
        <v>1931.8181818181688</v>
      </c>
      <c r="J480" s="39">
        <f>+(G480-F480)*D480</f>
        <v>1931.8181818182011</v>
      </c>
      <c r="K480" s="39">
        <v>0</v>
      </c>
      <c r="L480" s="39">
        <f t="shared" ref="L480:L520" si="64">SUM(I480:K480)</f>
        <v>3863.6363636363699</v>
      </c>
      <c r="M480" s="25"/>
      <c r="N480" s="25"/>
    </row>
    <row r="481" spans="1:14" ht="14.25" customHeight="1">
      <c r="A481" s="52">
        <v>42894</v>
      </c>
      <c r="B481" s="41" t="s">
        <v>1409</v>
      </c>
      <c r="C481" s="36" t="s">
        <v>11</v>
      </c>
      <c r="D481" s="42">
        <f>(200000/E481)</f>
        <v>437.15846994535519</v>
      </c>
      <c r="E481" s="53">
        <v>457.5</v>
      </c>
      <c r="F481" s="53">
        <v>462</v>
      </c>
      <c r="G481" s="53">
        <v>0</v>
      </c>
      <c r="H481" s="53">
        <v>0</v>
      </c>
      <c r="I481" s="39">
        <f>+(F481-E481)*D481</f>
        <v>1967.2131147540983</v>
      </c>
      <c r="J481" s="39">
        <v>0</v>
      </c>
      <c r="K481" s="39">
        <f t="shared" ref="K481:K490" si="65">(H481-G481)*D481</f>
        <v>0</v>
      </c>
      <c r="L481" s="39">
        <f t="shared" si="64"/>
        <v>1967.2131147540983</v>
      </c>
      <c r="M481" s="25"/>
      <c r="N481" s="25"/>
    </row>
    <row r="482" spans="1:14" ht="14.25" customHeight="1">
      <c r="A482" s="52">
        <v>42894</v>
      </c>
      <c r="B482" s="41" t="s">
        <v>1457</v>
      </c>
      <c r="C482" s="36" t="s">
        <v>11</v>
      </c>
      <c r="D482" s="42">
        <f t="shared" si="62"/>
        <v>970.87378640776694</v>
      </c>
      <c r="E482" s="53">
        <v>206</v>
      </c>
      <c r="F482" s="53">
        <v>208</v>
      </c>
      <c r="G482" s="53">
        <v>0</v>
      </c>
      <c r="H482" s="53">
        <v>0</v>
      </c>
      <c r="I482" s="39">
        <f t="shared" si="63"/>
        <v>1941.7475728155339</v>
      </c>
      <c r="J482" s="39">
        <v>0</v>
      </c>
      <c r="K482" s="39">
        <f t="shared" si="65"/>
        <v>0</v>
      </c>
      <c r="L482" s="39">
        <f t="shared" si="64"/>
        <v>1941.7475728155339</v>
      </c>
      <c r="M482" s="25"/>
      <c r="N482" s="25"/>
    </row>
    <row r="483" spans="1:14" ht="14.25" customHeight="1">
      <c r="A483" s="52">
        <v>42894</v>
      </c>
      <c r="B483" s="41" t="s">
        <v>1802</v>
      </c>
      <c r="C483" s="36" t="s">
        <v>11</v>
      </c>
      <c r="D483" s="42">
        <f t="shared" si="62"/>
        <v>1694.9152542372881</v>
      </c>
      <c r="E483" s="53">
        <v>118</v>
      </c>
      <c r="F483" s="53">
        <v>118.85</v>
      </c>
      <c r="G483" s="53">
        <v>0</v>
      </c>
      <c r="H483" s="53">
        <v>0</v>
      </c>
      <c r="I483" s="39">
        <f t="shared" si="63"/>
        <v>1440.6779661016853</v>
      </c>
      <c r="J483" s="39">
        <v>0</v>
      </c>
      <c r="K483" s="39">
        <f t="shared" si="65"/>
        <v>0</v>
      </c>
      <c r="L483" s="39">
        <f t="shared" si="64"/>
        <v>1440.6779661016853</v>
      </c>
      <c r="M483" s="25"/>
      <c r="N483" s="25"/>
    </row>
    <row r="484" spans="1:14" ht="14.25" customHeight="1">
      <c r="A484" s="52">
        <v>42894</v>
      </c>
      <c r="B484" s="41" t="s">
        <v>1803</v>
      </c>
      <c r="C484" s="36" t="s">
        <v>11</v>
      </c>
      <c r="D484" s="42">
        <f t="shared" si="62"/>
        <v>618.90762803651558</v>
      </c>
      <c r="E484" s="53">
        <v>323.14999999999998</v>
      </c>
      <c r="F484" s="53">
        <v>323.14999999999998</v>
      </c>
      <c r="G484" s="53">
        <v>0</v>
      </c>
      <c r="H484" s="53">
        <v>0</v>
      </c>
      <c r="I484" s="39">
        <f t="shared" si="63"/>
        <v>0</v>
      </c>
      <c r="J484" s="39">
        <v>0</v>
      </c>
      <c r="K484" s="39">
        <f t="shared" si="65"/>
        <v>0</v>
      </c>
      <c r="L484" s="39">
        <f t="shared" si="64"/>
        <v>0</v>
      </c>
      <c r="M484" s="25"/>
      <c r="N484" s="25"/>
    </row>
    <row r="485" spans="1:14" ht="14.25" customHeight="1">
      <c r="A485" s="52">
        <v>42894</v>
      </c>
      <c r="B485" s="41" t="s">
        <v>1338</v>
      </c>
      <c r="C485" s="36" t="s">
        <v>11</v>
      </c>
      <c r="D485" s="42">
        <f t="shared" si="62"/>
        <v>629.62379977963167</v>
      </c>
      <c r="E485" s="53">
        <v>317.64999999999998</v>
      </c>
      <c r="F485" s="53">
        <v>308.64999999999998</v>
      </c>
      <c r="G485" s="53">
        <v>0</v>
      </c>
      <c r="H485" s="53">
        <v>0</v>
      </c>
      <c r="I485" s="43">
        <f t="shared" si="63"/>
        <v>-5666.6141980166849</v>
      </c>
      <c r="J485" s="39">
        <v>0</v>
      </c>
      <c r="K485" s="43">
        <f t="shared" si="65"/>
        <v>0</v>
      </c>
      <c r="L485" s="44">
        <f t="shared" si="64"/>
        <v>-5666.6141980166849</v>
      </c>
      <c r="M485" s="25"/>
      <c r="N485" s="25"/>
    </row>
    <row r="486" spans="1:14" ht="14.25" customHeight="1">
      <c r="A486" s="52">
        <v>42893</v>
      </c>
      <c r="B486" s="41" t="s">
        <v>1409</v>
      </c>
      <c r="C486" s="36" t="s">
        <v>11</v>
      </c>
      <c r="D486" s="42">
        <f t="shared" si="62"/>
        <v>468.93317702227432</v>
      </c>
      <c r="E486" s="53">
        <v>426.5</v>
      </c>
      <c r="F486" s="53">
        <v>430.5</v>
      </c>
      <c r="G486" s="53">
        <v>0</v>
      </c>
      <c r="H486" s="53">
        <v>0</v>
      </c>
      <c r="I486" s="39">
        <f t="shared" si="63"/>
        <v>1875.7327080890973</v>
      </c>
      <c r="J486" s="39">
        <v>0</v>
      </c>
      <c r="K486" s="39">
        <f t="shared" si="65"/>
        <v>0</v>
      </c>
      <c r="L486" s="39">
        <f t="shared" si="64"/>
        <v>1875.7327080890973</v>
      </c>
      <c r="M486" s="25"/>
      <c r="N486" s="25"/>
    </row>
    <row r="487" spans="1:14" ht="14.25" customHeight="1">
      <c r="A487" s="52">
        <v>42893</v>
      </c>
      <c r="B487" s="41" t="s">
        <v>1455</v>
      </c>
      <c r="C487" s="36" t="s">
        <v>11</v>
      </c>
      <c r="D487" s="42">
        <f t="shared" si="62"/>
        <v>1142.8571428571429</v>
      </c>
      <c r="E487" s="53">
        <v>175</v>
      </c>
      <c r="F487" s="53">
        <v>169.9</v>
      </c>
      <c r="G487" s="53">
        <v>0</v>
      </c>
      <c r="H487" s="53">
        <v>0</v>
      </c>
      <c r="I487" s="43">
        <f t="shared" si="63"/>
        <v>-5828.5714285714221</v>
      </c>
      <c r="J487" s="39">
        <v>0</v>
      </c>
      <c r="K487" s="43">
        <f t="shared" si="65"/>
        <v>0</v>
      </c>
      <c r="L487" s="44">
        <f t="shared" si="64"/>
        <v>-5828.5714285714221</v>
      </c>
      <c r="M487" s="25"/>
      <c r="N487" s="25"/>
    </row>
    <row r="488" spans="1:14" ht="14.25" customHeight="1">
      <c r="A488" s="52">
        <v>42892</v>
      </c>
      <c r="B488" s="41" t="s">
        <v>427</v>
      </c>
      <c r="C488" s="36" t="s">
        <v>11</v>
      </c>
      <c r="D488" s="42">
        <f t="shared" si="62"/>
        <v>390.77764751856193</v>
      </c>
      <c r="E488" s="53">
        <v>511.8</v>
      </c>
      <c r="F488" s="53">
        <v>516.79999999999995</v>
      </c>
      <c r="G488" s="53">
        <v>521.79999999999995</v>
      </c>
      <c r="H488" s="53">
        <v>526.79999999999995</v>
      </c>
      <c r="I488" s="39">
        <f t="shared" si="63"/>
        <v>1953.8882375927874</v>
      </c>
      <c r="J488" s="39">
        <f>+(G488-F488)*D488</f>
        <v>1953.8882375928097</v>
      </c>
      <c r="K488" s="39">
        <f t="shared" si="65"/>
        <v>1953.8882375928097</v>
      </c>
      <c r="L488" s="39">
        <f t="shared" si="64"/>
        <v>5861.6647127784072</v>
      </c>
      <c r="M488" s="25"/>
      <c r="N488" s="25"/>
    </row>
    <row r="489" spans="1:14" ht="14.25" customHeight="1">
      <c r="A489" s="52">
        <v>42892</v>
      </c>
      <c r="B489" s="41" t="s">
        <v>427</v>
      </c>
      <c r="C489" s="36" t="s">
        <v>11</v>
      </c>
      <c r="D489" s="42">
        <f t="shared" si="62"/>
        <v>377.35849056603774</v>
      </c>
      <c r="E489" s="53">
        <v>530</v>
      </c>
      <c r="F489" s="53">
        <v>535</v>
      </c>
      <c r="G489" s="53">
        <v>540</v>
      </c>
      <c r="H489" s="53">
        <v>545</v>
      </c>
      <c r="I489" s="39">
        <f t="shared" si="63"/>
        <v>1886.7924528301887</v>
      </c>
      <c r="J489" s="39">
        <f>+(G489-F489)*D489</f>
        <v>1886.7924528301887</v>
      </c>
      <c r="K489" s="39">
        <f t="shared" si="65"/>
        <v>1886.7924528301887</v>
      </c>
      <c r="L489" s="39">
        <f t="shared" si="64"/>
        <v>5660.3773584905666</v>
      </c>
      <c r="M489" s="25"/>
      <c r="N489" s="25"/>
    </row>
    <row r="490" spans="1:14" ht="14.25" customHeight="1">
      <c r="A490" s="52">
        <v>42892</v>
      </c>
      <c r="B490" s="41" t="s">
        <v>427</v>
      </c>
      <c r="C490" s="36" t="s">
        <v>11</v>
      </c>
      <c r="D490" s="42">
        <f t="shared" si="62"/>
        <v>363.63636363636363</v>
      </c>
      <c r="E490" s="53">
        <v>550</v>
      </c>
      <c r="F490" s="53">
        <v>555</v>
      </c>
      <c r="G490" s="53">
        <v>560</v>
      </c>
      <c r="H490" s="53">
        <v>565</v>
      </c>
      <c r="I490" s="39">
        <f t="shared" si="63"/>
        <v>1818.181818181818</v>
      </c>
      <c r="J490" s="39">
        <f>+(G490-F490)*D490</f>
        <v>1818.181818181818</v>
      </c>
      <c r="K490" s="39">
        <f t="shared" si="65"/>
        <v>1818.181818181818</v>
      </c>
      <c r="L490" s="39">
        <f t="shared" si="64"/>
        <v>5454.545454545454</v>
      </c>
      <c r="M490" s="25"/>
      <c r="N490" s="25"/>
    </row>
    <row r="491" spans="1:14" ht="14.25" customHeight="1">
      <c r="A491" s="52">
        <v>42892</v>
      </c>
      <c r="B491" s="41" t="s">
        <v>1455</v>
      </c>
      <c r="C491" s="36" t="s">
        <v>11</v>
      </c>
      <c r="D491" s="42">
        <f t="shared" si="62"/>
        <v>1170.9601873536299</v>
      </c>
      <c r="E491" s="53">
        <v>170.8</v>
      </c>
      <c r="F491" s="53">
        <v>172.5</v>
      </c>
      <c r="G491" s="53">
        <v>174.2</v>
      </c>
      <c r="H491" s="53">
        <v>0</v>
      </c>
      <c r="I491" s="39">
        <f t="shared" si="63"/>
        <v>1990.6323185011574</v>
      </c>
      <c r="J491" s="39">
        <f>+(G491-F491)*D491</f>
        <v>1990.6323185011574</v>
      </c>
      <c r="K491" s="39">
        <v>0</v>
      </c>
      <c r="L491" s="39">
        <f t="shared" si="64"/>
        <v>3981.2646370023149</v>
      </c>
      <c r="M491" s="25"/>
      <c r="N491" s="25"/>
    </row>
    <row r="492" spans="1:14" ht="14.25" customHeight="1">
      <c r="A492" s="52">
        <v>42891</v>
      </c>
      <c r="B492" s="28" t="s">
        <v>1804</v>
      </c>
      <c r="C492" s="36" t="s">
        <v>11</v>
      </c>
      <c r="D492" s="42">
        <f t="shared" si="62"/>
        <v>1230.7692307692307</v>
      </c>
      <c r="E492" s="53">
        <v>162.5</v>
      </c>
      <c r="F492" s="53">
        <v>164</v>
      </c>
      <c r="G492" s="53">
        <v>165.5</v>
      </c>
      <c r="H492" s="53">
        <v>167</v>
      </c>
      <c r="I492" s="39">
        <f t="shared" si="63"/>
        <v>1846.1538461538462</v>
      </c>
      <c r="J492" s="39">
        <f>+(G492-F492)*D492</f>
        <v>1846.1538461538462</v>
      </c>
      <c r="K492" s="39">
        <f>(H492-G492)*D492</f>
        <v>1846.1538461538462</v>
      </c>
      <c r="L492" s="39">
        <f t="shared" si="64"/>
        <v>5538.461538461539</v>
      </c>
      <c r="M492" s="25"/>
      <c r="N492" s="25"/>
    </row>
    <row r="493" spans="1:14" ht="14.25" customHeight="1">
      <c r="A493" s="52">
        <v>42891</v>
      </c>
      <c r="B493" s="28" t="s">
        <v>1805</v>
      </c>
      <c r="C493" s="36" t="s">
        <v>11</v>
      </c>
      <c r="D493" s="42">
        <f t="shared" si="62"/>
        <v>647.24919093851133</v>
      </c>
      <c r="E493" s="53">
        <v>309</v>
      </c>
      <c r="F493" s="53">
        <v>312.75</v>
      </c>
      <c r="G493" s="53">
        <v>0</v>
      </c>
      <c r="H493" s="53">
        <v>0</v>
      </c>
      <c r="I493" s="39">
        <f t="shared" si="63"/>
        <v>2427.1844660194174</v>
      </c>
      <c r="J493" s="39">
        <v>0</v>
      </c>
      <c r="K493" s="39">
        <f>(H493-G493)*D493</f>
        <v>0</v>
      </c>
      <c r="L493" s="39">
        <f t="shared" si="64"/>
        <v>2427.1844660194174</v>
      </c>
      <c r="M493" s="25"/>
      <c r="N493" s="25"/>
    </row>
    <row r="494" spans="1:14" ht="14.25" customHeight="1">
      <c r="A494" s="52">
        <v>42891</v>
      </c>
      <c r="B494" s="28" t="s">
        <v>1806</v>
      </c>
      <c r="C494" s="36" t="s">
        <v>11</v>
      </c>
      <c r="D494" s="42">
        <f t="shared" si="62"/>
        <v>3546.0992907801419</v>
      </c>
      <c r="E494" s="53">
        <v>56.4</v>
      </c>
      <c r="F494" s="53">
        <v>56.9</v>
      </c>
      <c r="G494" s="53">
        <v>0</v>
      </c>
      <c r="H494" s="53">
        <v>0</v>
      </c>
      <c r="I494" s="39">
        <f t="shared" si="63"/>
        <v>1773.049645390071</v>
      </c>
      <c r="J494" s="39">
        <v>0</v>
      </c>
      <c r="K494" s="39">
        <f>(H494-G494)*D494</f>
        <v>0</v>
      </c>
      <c r="L494" s="39">
        <f t="shared" si="64"/>
        <v>1773.049645390071</v>
      </c>
      <c r="M494" s="25"/>
      <c r="N494" s="25"/>
    </row>
    <row r="495" spans="1:14" ht="14.25" customHeight="1">
      <c r="A495" s="52">
        <v>42888</v>
      </c>
      <c r="B495" s="41" t="s">
        <v>1338</v>
      </c>
      <c r="C495" s="36" t="s">
        <v>11</v>
      </c>
      <c r="D495" s="42">
        <f t="shared" si="62"/>
        <v>711.74377224199293</v>
      </c>
      <c r="E495" s="53">
        <v>281</v>
      </c>
      <c r="F495" s="53">
        <v>283.8</v>
      </c>
      <c r="G495" s="53">
        <v>286.60000000000002</v>
      </c>
      <c r="H495" s="53">
        <v>289.39999999999998</v>
      </c>
      <c r="I495" s="39">
        <f t="shared" si="63"/>
        <v>1992.8825622775882</v>
      </c>
      <c r="J495" s="39">
        <f>+(G495-F495)*D495</f>
        <v>1992.8825622775882</v>
      </c>
      <c r="K495" s="39">
        <f t="shared" ref="K495:K501" si="66">(H495-G495)*D495</f>
        <v>1992.8825622775478</v>
      </c>
      <c r="L495" s="39">
        <f t="shared" si="64"/>
        <v>5978.6476868327245</v>
      </c>
      <c r="M495" s="25"/>
      <c r="N495" s="25"/>
    </row>
    <row r="496" spans="1:14" ht="14.25" customHeight="1">
      <c r="A496" s="52">
        <v>42888</v>
      </c>
      <c r="B496" s="41" t="s">
        <v>1338</v>
      </c>
      <c r="C496" s="36" t="s">
        <v>11</v>
      </c>
      <c r="D496" s="42">
        <f t="shared" si="62"/>
        <v>736.64825046040517</v>
      </c>
      <c r="E496" s="53">
        <v>271.5</v>
      </c>
      <c r="F496" s="53">
        <v>274.10000000000002</v>
      </c>
      <c r="G496" s="53">
        <v>276.7</v>
      </c>
      <c r="H496" s="53">
        <v>279.3</v>
      </c>
      <c r="I496" s="39">
        <f t="shared" si="63"/>
        <v>1915.2854511970702</v>
      </c>
      <c r="J496" s="39">
        <f>+(G496-F496)*D496</f>
        <v>1915.2854511970284</v>
      </c>
      <c r="K496" s="39">
        <f t="shared" si="66"/>
        <v>1915.2854511970702</v>
      </c>
      <c r="L496" s="39">
        <f t="shared" si="64"/>
        <v>5745.856353591169</v>
      </c>
      <c r="M496" s="25"/>
      <c r="N496" s="25"/>
    </row>
    <row r="497" spans="1:14" ht="14.25" customHeight="1">
      <c r="A497" s="52">
        <v>42888</v>
      </c>
      <c r="B497" s="41" t="s">
        <v>176</v>
      </c>
      <c r="C497" s="36" t="s">
        <v>11</v>
      </c>
      <c r="D497" s="42">
        <f t="shared" si="62"/>
        <v>856.53104925053537</v>
      </c>
      <c r="E497" s="53">
        <v>233.5</v>
      </c>
      <c r="F497" s="53">
        <v>235.6</v>
      </c>
      <c r="G497" s="53">
        <v>0</v>
      </c>
      <c r="H497" s="53">
        <v>0</v>
      </c>
      <c r="I497" s="39">
        <f t="shared" si="63"/>
        <v>1798.7152034261194</v>
      </c>
      <c r="J497" s="39">
        <v>0</v>
      </c>
      <c r="K497" s="39">
        <f t="shared" si="66"/>
        <v>0</v>
      </c>
      <c r="L497" s="39">
        <f t="shared" si="64"/>
        <v>1798.7152034261194</v>
      </c>
      <c r="M497" s="25"/>
      <c r="N497" s="25"/>
    </row>
    <row r="498" spans="1:14" ht="14.25" customHeight="1">
      <c r="A498" s="52">
        <v>42887</v>
      </c>
      <c r="B498" s="41" t="s">
        <v>1440</v>
      </c>
      <c r="C498" s="36" t="s">
        <v>11</v>
      </c>
      <c r="D498" s="42">
        <f t="shared" si="62"/>
        <v>573.06590257879657</v>
      </c>
      <c r="E498" s="53">
        <v>349</v>
      </c>
      <c r="F498" s="53">
        <v>352.75</v>
      </c>
      <c r="G498" s="53">
        <v>356.5</v>
      </c>
      <c r="H498" s="53">
        <v>360.25</v>
      </c>
      <c r="I498" s="39">
        <f t="shared" si="63"/>
        <v>2148.997134670487</v>
      </c>
      <c r="J498" s="39">
        <f>+(G498-F498)*D498</f>
        <v>2148.997134670487</v>
      </c>
      <c r="K498" s="39">
        <f t="shared" si="66"/>
        <v>2148.997134670487</v>
      </c>
      <c r="L498" s="39">
        <f t="shared" si="64"/>
        <v>6446.9914040114609</v>
      </c>
      <c r="M498" s="25"/>
      <c r="N498" s="25"/>
    </row>
    <row r="499" spans="1:14" ht="14.25" customHeight="1">
      <c r="A499" s="52">
        <v>42887</v>
      </c>
      <c r="B499" s="41" t="s">
        <v>1344</v>
      </c>
      <c r="C499" s="36" t="s">
        <v>11</v>
      </c>
      <c r="D499" s="42">
        <f t="shared" si="62"/>
        <v>1044.3864229765013</v>
      </c>
      <c r="E499" s="53">
        <v>191.5</v>
      </c>
      <c r="F499" s="53">
        <v>193.4</v>
      </c>
      <c r="G499" s="53">
        <v>0</v>
      </c>
      <c r="H499" s="53">
        <v>0</v>
      </c>
      <c r="I499" s="39">
        <f t="shared" si="63"/>
        <v>1984.3342036553584</v>
      </c>
      <c r="J499" s="39">
        <v>0</v>
      </c>
      <c r="K499" s="39">
        <f t="shared" si="66"/>
        <v>0</v>
      </c>
      <c r="L499" s="39">
        <f t="shared" si="64"/>
        <v>1984.3342036553584</v>
      </c>
      <c r="M499" s="25"/>
      <c r="N499" s="25"/>
    </row>
    <row r="500" spans="1:14" ht="14.25" customHeight="1">
      <c r="A500" s="52">
        <v>42887</v>
      </c>
      <c r="B500" s="41" t="s">
        <v>1440</v>
      </c>
      <c r="C500" s="36" t="s">
        <v>11</v>
      </c>
      <c r="D500" s="42">
        <f t="shared" si="62"/>
        <v>552.4861878453039</v>
      </c>
      <c r="E500" s="53">
        <v>362</v>
      </c>
      <c r="F500" s="53">
        <v>362</v>
      </c>
      <c r="G500" s="53">
        <v>0</v>
      </c>
      <c r="H500" s="53">
        <v>0</v>
      </c>
      <c r="I500" s="39">
        <f t="shared" si="63"/>
        <v>0</v>
      </c>
      <c r="J500" s="39">
        <v>0</v>
      </c>
      <c r="K500" s="39">
        <f t="shared" si="66"/>
        <v>0</v>
      </c>
      <c r="L500" s="39">
        <f t="shared" si="64"/>
        <v>0</v>
      </c>
      <c r="M500" s="25"/>
      <c r="N500" s="25"/>
    </row>
    <row r="501" spans="1:14" ht="14.25" customHeight="1">
      <c r="A501" s="52">
        <v>42887</v>
      </c>
      <c r="B501" s="41" t="s">
        <v>1624</v>
      </c>
      <c r="C501" s="36" t="s">
        <v>11</v>
      </c>
      <c r="D501" s="42">
        <f t="shared" si="62"/>
        <v>1393.7282229965156</v>
      </c>
      <c r="E501" s="53">
        <v>143.5</v>
      </c>
      <c r="F501" s="53">
        <v>140.69999999999999</v>
      </c>
      <c r="G501" s="53">
        <v>0</v>
      </c>
      <c r="H501" s="53">
        <v>0</v>
      </c>
      <c r="I501" s="43">
        <f t="shared" si="63"/>
        <v>-3902.4390243902594</v>
      </c>
      <c r="J501" s="39">
        <v>0</v>
      </c>
      <c r="K501" s="43">
        <f t="shared" si="66"/>
        <v>0</v>
      </c>
      <c r="L501" s="44">
        <f t="shared" si="64"/>
        <v>-3902.4390243902594</v>
      </c>
      <c r="M501" s="25"/>
      <c r="N501" s="25"/>
    </row>
    <row r="502" spans="1:14" ht="14.25" customHeight="1">
      <c r="A502" s="52">
        <v>42886</v>
      </c>
      <c r="B502" s="41" t="s">
        <v>1807</v>
      </c>
      <c r="C502" s="36" t="s">
        <v>11</v>
      </c>
      <c r="D502" s="42">
        <f t="shared" si="62"/>
        <v>4597.7011494252874</v>
      </c>
      <c r="E502" s="53">
        <v>43.5</v>
      </c>
      <c r="F502" s="53">
        <v>43.9</v>
      </c>
      <c r="G502" s="53">
        <v>44.3</v>
      </c>
      <c r="H502" s="53">
        <v>0</v>
      </c>
      <c r="I502" s="39">
        <f t="shared" si="63"/>
        <v>1839.0804597701085</v>
      </c>
      <c r="J502" s="39">
        <f>+(G502-F502)*D502</f>
        <v>1839.0804597701085</v>
      </c>
      <c r="K502" s="39">
        <v>0</v>
      </c>
      <c r="L502" s="39">
        <f t="shared" si="64"/>
        <v>3678.160919540217</v>
      </c>
      <c r="M502" s="25"/>
      <c r="N502" s="25"/>
    </row>
    <row r="503" spans="1:14" ht="14.25" customHeight="1">
      <c r="A503" s="52">
        <v>42886</v>
      </c>
      <c r="B503" s="41" t="s">
        <v>164</v>
      </c>
      <c r="C503" s="36" t="s">
        <v>11</v>
      </c>
      <c r="D503" s="42">
        <f t="shared" si="62"/>
        <v>1298.7012987012988</v>
      </c>
      <c r="E503" s="53">
        <v>154</v>
      </c>
      <c r="F503" s="53">
        <v>155.5</v>
      </c>
      <c r="G503" s="53">
        <v>0</v>
      </c>
      <c r="H503" s="53">
        <v>0</v>
      </c>
      <c r="I503" s="39">
        <f t="shared" si="63"/>
        <v>1948.0519480519483</v>
      </c>
      <c r="J503" s="39">
        <v>0</v>
      </c>
      <c r="K503" s="39">
        <f>(H503-G503)*D503</f>
        <v>0</v>
      </c>
      <c r="L503" s="39">
        <f t="shared" si="64"/>
        <v>1948.0519480519483</v>
      </c>
      <c r="M503" s="25"/>
      <c r="N503" s="25"/>
    </row>
    <row r="504" spans="1:14" ht="14.25" customHeight="1">
      <c r="A504" s="52">
        <v>42886</v>
      </c>
      <c r="B504" s="41" t="s">
        <v>1690</v>
      </c>
      <c r="C504" s="36" t="s">
        <v>11</v>
      </c>
      <c r="D504" s="42">
        <f t="shared" si="62"/>
        <v>1671.541997492687</v>
      </c>
      <c r="E504" s="53">
        <v>119.65</v>
      </c>
      <c r="F504" s="53">
        <v>119.65</v>
      </c>
      <c r="G504" s="53">
        <v>0</v>
      </c>
      <c r="H504" s="53">
        <v>0</v>
      </c>
      <c r="I504" s="39">
        <f t="shared" si="63"/>
        <v>0</v>
      </c>
      <c r="J504" s="39">
        <v>0</v>
      </c>
      <c r="K504" s="39">
        <f>(H504-G504)*D504</f>
        <v>0</v>
      </c>
      <c r="L504" s="39">
        <f t="shared" si="64"/>
        <v>0</v>
      </c>
      <c r="M504" s="25"/>
      <c r="N504" s="25"/>
    </row>
    <row r="505" spans="1:14" ht="14.25" customHeight="1">
      <c r="A505" s="52">
        <v>42886</v>
      </c>
      <c r="B505" s="41" t="s">
        <v>1468</v>
      </c>
      <c r="C505" s="36" t="s">
        <v>11</v>
      </c>
      <c r="D505" s="42">
        <f t="shared" si="62"/>
        <v>1716.7381974248926</v>
      </c>
      <c r="E505" s="53">
        <v>116.5</v>
      </c>
      <c r="F505" s="53">
        <v>116.5</v>
      </c>
      <c r="G505" s="53">
        <v>0</v>
      </c>
      <c r="H505" s="53">
        <v>0</v>
      </c>
      <c r="I505" s="39">
        <f t="shared" si="63"/>
        <v>0</v>
      </c>
      <c r="J505" s="39">
        <v>0</v>
      </c>
      <c r="K505" s="39">
        <f>(H505-G505)*D505</f>
        <v>0</v>
      </c>
      <c r="L505" s="39">
        <f t="shared" si="64"/>
        <v>0</v>
      </c>
      <c r="M505" s="25"/>
      <c r="N505" s="25"/>
    </row>
    <row r="506" spans="1:14" ht="14.25" customHeight="1">
      <c r="A506" s="52">
        <v>42885</v>
      </c>
      <c r="B506" s="41" t="s">
        <v>320</v>
      </c>
      <c r="C506" s="36" t="s">
        <v>11</v>
      </c>
      <c r="D506" s="42">
        <f t="shared" si="62"/>
        <v>226.70596236681024</v>
      </c>
      <c r="E506" s="53">
        <v>882.2</v>
      </c>
      <c r="F506" s="53">
        <v>890.2</v>
      </c>
      <c r="G506" s="53">
        <v>898.2</v>
      </c>
      <c r="H506" s="53">
        <v>906.2</v>
      </c>
      <c r="I506" s="39">
        <f t="shared" si="63"/>
        <v>1813.6476989344819</v>
      </c>
      <c r="J506" s="39">
        <f>+(G506-F506)*D506</f>
        <v>1813.6476989344819</v>
      </c>
      <c r="K506" s="39">
        <f>(H506-G506)*D506</f>
        <v>1813.6476989344819</v>
      </c>
      <c r="L506" s="39">
        <f t="shared" si="64"/>
        <v>5440.9430968034458</v>
      </c>
      <c r="M506" s="25"/>
      <c r="N506" s="25"/>
    </row>
    <row r="507" spans="1:14" ht="14.25" customHeight="1">
      <c r="A507" s="52">
        <v>42885</v>
      </c>
      <c r="B507" s="41" t="s">
        <v>1326</v>
      </c>
      <c r="C507" s="36" t="s">
        <v>12</v>
      </c>
      <c r="D507" s="42">
        <f t="shared" si="62"/>
        <v>1156.0693641618498</v>
      </c>
      <c r="E507" s="53">
        <v>173</v>
      </c>
      <c r="F507" s="53">
        <v>171.3</v>
      </c>
      <c r="G507" s="53">
        <v>169.6</v>
      </c>
      <c r="H507" s="53">
        <v>0</v>
      </c>
      <c r="I507" s="43">
        <f>-(F507-E507)*D507</f>
        <v>1965.3179190751314</v>
      </c>
      <c r="J507" s="43">
        <f>-(G507-F507)*D507</f>
        <v>1965.3179190751644</v>
      </c>
      <c r="K507" s="43">
        <v>0</v>
      </c>
      <c r="L507" s="39">
        <f t="shared" si="64"/>
        <v>3930.635838150296</v>
      </c>
      <c r="M507" s="25"/>
      <c r="N507" s="25"/>
    </row>
    <row r="508" spans="1:14" ht="14.25" customHeight="1">
      <c r="A508" s="52">
        <v>42884</v>
      </c>
      <c r="B508" s="41" t="s">
        <v>1510</v>
      </c>
      <c r="C508" s="36" t="s">
        <v>12</v>
      </c>
      <c r="D508" s="42">
        <f t="shared" si="62"/>
        <v>622.76194924490119</v>
      </c>
      <c r="E508" s="53">
        <v>321.14999999999998</v>
      </c>
      <c r="F508" s="53">
        <v>317.95</v>
      </c>
      <c r="G508" s="53">
        <v>314.75</v>
      </c>
      <c r="H508" s="53">
        <v>311.55</v>
      </c>
      <c r="I508" s="39">
        <f>(E508-F508)*D508</f>
        <v>1992.8382375836768</v>
      </c>
      <c r="J508" s="39">
        <f>(F508-G508)*D508</f>
        <v>1992.8382375836768</v>
      </c>
      <c r="K508" s="43">
        <f>(G508-H508)*D508</f>
        <v>1992.8382375836768</v>
      </c>
      <c r="L508" s="39">
        <f t="shared" si="64"/>
        <v>5978.5147127510299</v>
      </c>
      <c r="M508" s="25"/>
      <c r="N508" s="25"/>
    </row>
    <row r="509" spans="1:14" ht="14.25" customHeight="1">
      <c r="A509" s="52">
        <v>42884</v>
      </c>
      <c r="B509" s="41" t="s">
        <v>1808</v>
      </c>
      <c r="C509" s="36" t="s">
        <v>12</v>
      </c>
      <c r="D509" s="42">
        <f t="shared" si="62"/>
        <v>1053.7407797681769</v>
      </c>
      <c r="E509" s="53">
        <v>189.8</v>
      </c>
      <c r="F509" s="53">
        <v>188</v>
      </c>
      <c r="G509" s="53">
        <v>186.2</v>
      </c>
      <c r="H509" s="53">
        <v>184.4</v>
      </c>
      <c r="I509" s="39">
        <f>(E509-F509)*D509</f>
        <v>1896.7334035827305</v>
      </c>
      <c r="J509" s="39">
        <f>(F509-G509)*D509</f>
        <v>1896.7334035827305</v>
      </c>
      <c r="K509" s="43">
        <f>(G509-H509)*D509</f>
        <v>1896.7334035827005</v>
      </c>
      <c r="L509" s="39">
        <f t="shared" si="64"/>
        <v>5690.2002107481612</v>
      </c>
      <c r="M509" s="25"/>
      <c r="N509" s="25"/>
    </row>
    <row r="510" spans="1:14" ht="14.25" customHeight="1">
      <c r="A510" s="52">
        <v>42884</v>
      </c>
      <c r="B510" s="41" t="s">
        <v>1808</v>
      </c>
      <c r="C510" s="36" t="s">
        <v>12</v>
      </c>
      <c r="D510" s="42">
        <f t="shared" si="62"/>
        <v>1120.4481792717088</v>
      </c>
      <c r="E510" s="53">
        <v>178.5</v>
      </c>
      <c r="F510" s="53">
        <v>178.5</v>
      </c>
      <c r="G510" s="53">
        <v>0</v>
      </c>
      <c r="H510" s="53">
        <v>0</v>
      </c>
      <c r="I510" s="39">
        <f>(E510-F510)*D510</f>
        <v>0</v>
      </c>
      <c r="J510" s="39">
        <v>0</v>
      </c>
      <c r="K510" s="43">
        <f>(G510-H510)*D510</f>
        <v>0</v>
      </c>
      <c r="L510" s="39">
        <f t="shared" si="64"/>
        <v>0</v>
      </c>
      <c r="M510" s="25"/>
      <c r="N510" s="25"/>
    </row>
    <row r="511" spans="1:14" ht="14.25" customHeight="1">
      <c r="A511" s="52">
        <v>42881</v>
      </c>
      <c r="B511" s="41" t="s">
        <v>776</v>
      </c>
      <c r="C511" s="36" t="s">
        <v>11</v>
      </c>
      <c r="D511" s="42">
        <f t="shared" si="62"/>
        <v>712.50445315283218</v>
      </c>
      <c r="E511" s="53">
        <v>280.7</v>
      </c>
      <c r="F511" s="53">
        <v>283.5</v>
      </c>
      <c r="G511" s="53">
        <v>286.3</v>
      </c>
      <c r="H511" s="53">
        <v>289.10000000000002</v>
      </c>
      <c r="I511" s="39">
        <f t="shared" ref="I511:I517" si="67">+(F511-E511)*D511</f>
        <v>1995.0124688279382</v>
      </c>
      <c r="J511" s="39">
        <f>+(G511-F511)*D511</f>
        <v>1995.0124688279382</v>
      </c>
      <c r="K511" s="39">
        <f t="shared" ref="K511:K517" si="68">(H511-G511)*D511</f>
        <v>1995.0124688279382</v>
      </c>
      <c r="L511" s="39">
        <f t="shared" si="64"/>
        <v>5985.0374064838143</v>
      </c>
      <c r="M511" s="25"/>
      <c r="N511" s="25"/>
    </row>
    <row r="512" spans="1:14" ht="14.25" customHeight="1">
      <c r="A512" s="52">
        <v>42881</v>
      </c>
      <c r="B512" s="41" t="s">
        <v>1679</v>
      </c>
      <c r="C512" s="36" t="s">
        <v>11</v>
      </c>
      <c r="D512" s="42">
        <f t="shared" si="62"/>
        <v>4301.0752688172042</v>
      </c>
      <c r="E512" s="53">
        <v>46.5</v>
      </c>
      <c r="F512" s="53">
        <v>46.9</v>
      </c>
      <c r="G512" s="53">
        <v>0</v>
      </c>
      <c r="H512" s="53">
        <v>0</v>
      </c>
      <c r="I512" s="39">
        <f t="shared" si="67"/>
        <v>1720.4301075268756</v>
      </c>
      <c r="J512" s="39">
        <v>0</v>
      </c>
      <c r="K512" s="39">
        <f t="shared" si="68"/>
        <v>0</v>
      </c>
      <c r="L512" s="39">
        <f t="shared" si="64"/>
        <v>1720.4301075268756</v>
      </c>
      <c r="M512" s="25"/>
      <c r="N512" s="25"/>
    </row>
    <row r="513" spans="1:14" ht="14.25" customHeight="1">
      <c r="A513" s="52">
        <v>42881</v>
      </c>
      <c r="B513" s="41" t="s">
        <v>1480</v>
      </c>
      <c r="C513" s="36" t="s">
        <v>11</v>
      </c>
      <c r="D513" s="42">
        <f>(200000/E513)</f>
        <v>1520.9125475285171</v>
      </c>
      <c r="E513" s="53">
        <v>131.5</v>
      </c>
      <c r="F513" s="53">
        <v>127.6</v>
      </c>
      <c r="G513" s="53">
        <v>0</v>
      </c>
      <c r="H513" s="53">
        <v>0</v>
      </c>
      <c r="I513" s="43">
        <f t="shared" si="67"/>
        <v>-5931.5589353612249</v>
      </c>
      <c r="J513" s="39">
        <v>0</v>
      </c>
      <c r="K513" s="43">
        <f t="shared" si="68"/>
        <v>0</v>
      </c>
      <c r="L513" s="44">
        <f t="shared" si="64"/>
        <v>-5931.5589353612249</v>
      </c>
      <c r="M513" s="25"/>
      <c r="N513" s="25"/>
    </row>
    <row r="514" spans="1:14" ht="14.25" customHeight="1">
      <c r="A514" s="52">
        <v>42880</v>
      </c>
      <c r="B514" s="41" t="s">
        <v>1809</v>
      </c>
      <c r="C514" s="36" t="s">
        <v>11</v>
      </c>
      <c r="D514" s="42">
        <f t="shared" si="62"/>
        <v>727.93448589626928</v>
      </c>
      <c r="E514" s="53">
        <v>274.75</v>
      </c>
      <c r="F514" s="53">
        <v>277.35000000000002</v>
      </c>
      <c r="G514" s="53">
        <v>279.95</v>
      </c>
      <c r="H514" s="53">
        <v>282.55</v>
      </c>
      <c r="I514" s="39">
        <f t="shared" si="67"/>
        <v>1892.6296633303166</v>
      </c>
      <c r="J514" s="39">
        <f>+(G514-F514)*D514</f>
        <v>1892.6296633302752</v>
      </c>
      <c r="K514" s="39">
        <f t="shared" si="68"/>
        <v>1892.6296633303166</v>
      </c>
      <c r="L514" s="39">
        <f t="shared" si="64"/>
        <v>5677.8889899909082</v>
      </c>
      <c r="M514" s="25"/>
      <c r="N514" s="25"/>
    </row>
    <row r="515" spans="1:14" ht="14.25" customHeight="1">
      <c r="A515" s="52">
        <v>42880</v>
      </c>
      <c r="B515" s="41" t="s">
        <v>1409</v>
      </c>
      <c r="C515" s="36" t="s">
        <v>11</v>
      </c>
      <c r="D515" s="42">
        <f t="shared" si="62"/>
        <v>478.92720306513405</v>
      </c>
      <c r="E515" s="53">
        <v>417.6</v>
      </c>
      <c r="F515" s="53">
        <v>421.6</v>
      </c>
      <c r="G515" s="53">
        <v>0</v>
      </c>
      <c r="H515" s="53">
        <v>0</v>
      </c>
      <c r="I515" s="39">
        <f t="shared" si="67"/>
        <v>1915.7088122605362</v>
      </c>
      <c r="J515" s="39">
        <v>0</v>
      </c>
      <c r="K515" s="39">
        <f t="shared" si="68"/>
        <v>0</v>
      </c>
      <c r="L515" s="39">
        <f t="shared" si="64"/>
        <v>1915.7088122605362</v>
      </c>
      <c r="M515" s="25"/>
      <c r="N515" s="25"/>
    </row>
    <row r="516" spans="1:14" ht="14.25" customHeight="1">
      <c r="A516" s="52">
        <v>42880</v>
      </c>
      <c r="B516" s="41" t="s">
        <v>1810</v>
      </c>
      <c r="C516" s="36" t="s">
        <v>11</v>
      </c>
      <c r="D516" s="42">
        <f t="shared" si="62"/>
        <v>1739.1304347826087</v>
      </c>
      <c r="E516" s="53">
        <v>115</v>
      </c>
      <c r="F516" s="53">
        <v>116</v>
      </c>
      <c r="G516" s="53">
        <v>0</v>
      </c>
      <c r="H516" s="53">
        <v>0</v>
      </c>
      <c r="I516" s="39">
        <f t="shared" si="67"/>
        <v>1739.1304347826087</v>
      </c>
      <c r="J516" s="39">
        <v>0</v>
      </c>
      <c r="K516" s="39">
        <f t="shared" si="68"/>
        <v>0</v>
      </c>
      <c r="L516" s="39">
        <f t="shared" si="64"/>
        <v>1739.1304347826087</v>
      </c>
      <c r="M516" s="25"/>
      <c r="N516" s="25"/>
    </row>
    <row r="517" spans="1:14" ht="14.25" customHeight="1">
      <c r="A517" s="52">
        <v>42879</v>
      </c>
      <c r="B517" s="41" t="s">
        <v>1409</v>
      </c>
      <c r="C517" s="36" t="s">
        <v>11</v>
      </c>
      <c r="D517" s="42">
        <f t="shared" si="62"/>
        <v>515.46391752577324</v>
      </c>
      <c r="E517" s="53">
        <v>388</v>
      </c>
      <c r="F517" s="53">
        <v>391.75</v>
      </c>
      <c r="G517" s="53">
        <v>395.5</v>
      </c>
      <c r="H517" s="53">
        <v>399.25</v>
      </c>
      <c r="I517" s="39">
        <f t="shared" si="67"/>
        <v>1932.9896907216496</v>
      </c>
      <c r="J517" s="39">
        <f>+(G517-F517)*D517</f>
        <v>1932.9896907216496</v>
      </c>
      <c r="K517" s="39">
        <f t="shared" si="68"/>
        <v>1932.9896907216496</v>
      </c>
      <c r="L517" s="39">
        <f t="shared" si="64"/>
        <v>5798.9690721649486</v>
      </c>
      <c r="M517" s="25"/>
      <c r="N517" s="25"/>
    </row>
    <row r="518" spans="1:14" ht="14.25" customHeight="1">
      <c r="A518" s="52">
        <v>42879</v>
      </c>
      <c r="B518" s="54" t="s">
        <v>172</v>
      </c>
      <c r="C518" s="36" t="s">
        <v>12</v>
      </c>
      <c r="D518" s="42">
        <f t="shared" si="62"/>
        <v>1990.0497512437812</v>
      </c>
      <c r="E518" s="43">
        <v>100.5</v>
      </c>
      <c r="F518" s="43">
        <v>99.5</v>
      </c>
      <c r="G518" s="43">
        <v>98.5</v>
      </c>
      <c r="H518" s="43">
        <v>0</v>
      </c>
      <c r="I518" s="43">
        <f>-(F518-E518)*D518</f>
        <v>1990.0497512437812</v>
      </c>
      <c r="J518" s="43">
        <f>-(G518-F518)*D518</f>
        <v>1990.0497512437812</v>
      </c>
      <c r="K518" s="43">
        <v>0</v>
      </c>
      <c r="L518" s="39">
        <f t="shared" si="64"/>
        <v>3980.0995024875624</v>
      </c>
      <c r="M518" s="25"/>
      <c r="N518" s="25"/>
    </row>
    <row r="519" spans="1:14" ht="14.25" customHeight="1">
      <c r="A519" s="52">
        <v>42879</v>
      </c>
      <c r="B519" s="54" t="s">
        <v>1811</v>
      </c>
      <c r="C519" s="36" t="s">
        <v>11</v>
      </c>
      <c r="D519" s="42">
        <f t="shared" si="62"/>
        <v>148.14814814814815</v>
      </c>
      <c r="E519" s="53">
        <v>1350</v>
      </c>
      <c r="F519" s="53">
        <v>1363</v>
      </c>
      <c r="G519" s="53">
        <v>1376</v>
      </c>
      <c r="H519" s="53">
        <v>0</v>
      </c>
      <c r="I519" s="39">
        <f t="shared" ref="I519:I520" si="69">+(F519-E519)*D519</f>
        <v>1925.9259259259261</v>
      </c>
      <c r="J519" s="39">
        <f>+(G519-F519)*D519</f>
        <v>1925.9259259259261</v>
      </c>
      <c r="K519" s="39">
        <v>0</v>
      </c>
      <c r="L519" s="39">
        <f t="shared" si="64"/>
        <v>3851.8518518518522</v>
      </c>
      <c r="M519" s="25"/>
      <c r="N519" s="25"/>
    </row>
    <row r="520" spans="1:14" ht="14.25" customHeight="1">
      <c r="A520" s="52">
        <v>42878</v>
      </c>
      <c r="B520" s="41" t="s">
        <v>1409</v>
      </c>
      <c r="C520" s="36" t="s">
        <v>11</v>
      </c>
      <c r="D520" s="42">
        <f t="shared" si="62"/>
        <v>533.33333333333337</v>
      </c>
      <c r="E520" s="53">
        <v>375</v>
      </c>
      <c r="F520" s="53">
        <v>378.5</v>
      </c>
      <c r="G520" s="53">
        <v>382</v>
      </c>
      <c r="H520" s="53">
        <v>385.5</v>
      </c>
      <c r="I520" s="39">
        <f t="shared" si="69"/>
        <v>1866.6666666666667</v>
      </c>
      <c r="J520" s="39">
        <f>+(G520-F520)*D520</f>
        <v>1866.6666666666667</v>
      </c>
      <c r="K520" s="39">
        <f>(H520-G520)*D520</f>
        <v>1866.6666666666667</v>
      </c>
      <c r="L520" s="39">
        <f t="shared" si="64"/>
        <v>5600</v>
      </c>
      <c r="M520" s="25"/>
      <c r="N520" s="25"/>
    </row>
    <row r="521" spans="1:14" ht="14.25" customHeight="1">
      <c r="A521" s="55">
        <v>42878</v>
      </c>
      <c r="B521" s="56" t="s">
        <v>489</v>
      </c>
      <c r="C521" s="57">
        <f>CEILING((300000/E521),10)</f>
        <v>250</v>
      </c>
      <c r="D521" s="56" t="s">
        <v>188</v>
      </c>
      <c r="E521" s="56">
        <v>1230</v>
      </c>
      <c r="F521" s="56">
        <v>1236</v>
      </c>
      <c r="G521" s="56">
        <v>1242</v>
      </c>
      <c r="H521" s="56">
        <v>1251.5</v>
      </c>
      <c r="I521" s="50">
        <f>(F521-E521)*C521</f>
        <v>1500</v>
      </c>
      <c r="J521" s="50">
        <f>(G521-F521)*C521</f>
        <v>1500</v>
      </c>
      <c r="K521" s="50">
        <f>(H521-G521)*C521</f>
        <v>2375</v>
      </c>
      <c r="L521" s="50">
        <f>K521+J521+I521</f>
        <v>5375</v>
      </c>
      <c r="M521" s="25"/>
      <c r="N521" s="25"/>
    </row>
    <row r="522" spans="1:14" ht="14.25" customHeight="1">
      <c r="A522" s="55">
        <v>42878</v>
      </c>
      <c r="B522" s="56" t="s">
        <v>368</v>
      </c>
      <c r="C522" s="57">
        <f>CEILING((300000/E522),10)</f>
        <v>280</v>
      </c>
      <c r="D522" s="56" t="s">
        <v>203</v>
      </c>
      <c r="E522" s="57">
        <v>1108</v>
      </c>
      <c r="F522" s="57">
        <v>1103</v>
      </c>
      <c r="G522" s="57">
        <v>1098</v>
      </c>
      <c r="H522" s="57">
        <v>1091</v>
      </c>
      <c r="I522" s="50">
        <f>+(E522-F522)*C522</f>
        <v>1400</v>
      </c>
      <c r="J522" s="50">
        <f>+(F522-G522)*C522</f>
        <v>1400</v>
      </c>
      <c r="K522" s="50">
        <f>+(G522-H522)*C522</f>
        <v>1960</v>
      </c>
      <c r="L522" s="50">
        <f>(I522+J522+K522)</f>
        <v>4760</v>
      </c>
      <c r="M522" s="25"/>
      <c r="N522" s="25"/>
    </row>
    <row r="523" spans="1:14" ht="14.25" customHeight="1">
      <c r="A523" s="55">
        <v>42878</v>
      </c>
      <c r="B523" s="56" t="s">
        <v>253</v>
      </c>
      <c r="C523" s="57">
        <f t="shared" ref="C523:C586" si="70">CEILING((300000/E523),10)</f>
        <v>50</v>
      </c>
      <c r="D523" s="56" t="s">
        <v>188</v>
      </c>
      <c r="E523" s="57">
        <v>6850</v>
      </c>
      <c r="F523" s="57">
        <v>6857</v>
      </c>
      <c r="G523" s="57">
        <v>6867</v>
      </c>
      <c r="H523" s="57">
        <v>6889</v>
      </c>
      <c r="I523" s="50">
        <f>(F523-E523)*C523</f>
        <v>350</v>
      </c>
      <c r="J523" s="50">
        <f>(G523-F523)*C523</f>
        <v>500</v>
      </c>
      <c r="K523" s="50">
        <f>(H523-G523)*C523</f>
        <v>1100</v>
      </c>
      <c r="L523" s="50">
        <f>K523+J523+I523</f>
        <v>1950</v>
      </c>
      <c r="M523" s="25"/>
      <c r="N523" s="25"/>
    </row>
    <row r="524" spans="1:14" ht="14.25" customHeight="1">
      <c r="A524" s="55">
        <v>42877</v>
      </c>
      <c r="B524" s="56" t="s">
        <v>1692</v>
      </c>
      <c r="C524" s="57">
        <f t="shared" si="70"/>
        <v>3930</v>
      </c>
      <c r="D524" s="56" t="s">
        <v>188</v>
      </c>
      <c r="E524" s="57">
        <v>76.5</v>
      </c>
      <c r="F524" s="57">
        <v>77.400000000000006</v>
      </c>
      <c r="G524" s="57">
        <v>0</v>
      </c>
      <c r="H524" s="57">
        <v>0</v>
      </c>
      <c r="I524" s="50">
        <f>(F524-E524)*C524</f>
        <v>3537.0000000000223</v>
      </c>
      <c r="J524" s="50">
        <v>0</v>
      </c>
      <c r="K524" s="50">
        <f>(H524-G524)*C524</f>
        <v>0</v>
      </c>
      <c r="L524" s="50">
        <f>K524+J524+I524</f>
        <v>3537.0000000000223</v>
      </c>
      <c r="M524" s="25"/>
      <c r="N524" s="25"/>
    </row>
    <row r="525" spans="1:14" ht="14.25" customHeight="1">
      <c r="A525" s="55">
        <v>42877</v>
      </c>
      <c r="B525" s="56" t="s">
        <v>1693</v>
      </c>
      <c r="C525" s="57">
        <f t="shared" si="70"/>
        <v>3410</v>
      </c>
      <c r="D525" s="56" t="s">
        <v>188</v>
      </c>
      <c r="E525" s="57">
        <v>88</v>
      </c>
      <c r="F525" s="57">
        <v>88.8</v>
      </c>
      <c r="G525" s="57">
        <v>0</v>
      </c>
      <c r="H525" s="57">
        <v>0</v>
      </c>
      <c r="I525" s="50">
        <f>(F525-E525)*C525</f>
        <v>2727.9999999999905</v>
      </c>
      <c r="J525" s="50">
        <v>0</v>
      </c>
      <c r="K525" s="50">
        <f>(H525-G525)*C525</f>
        <v>0</v>
      </c>
      <c r="L525" s="50">
        <f>K525+J525+I525</f>
        <v>2727.9999999999905</v>
      </c>
      <c r="M525" s="25"/>
      <c r="N525" s="25"/>
    </row>
    <row r="526" spans="1:14" ht="14.25" customHeight="1">
      <c r="A526" s="55">
        <v>42877</v>
      </c>
      <c r="B526" s="56" t="s">
        <v>1694</v>
      </c>
      <c r="C526" s="57">
        <f t="shared" si="70"/>
        <v>800</v>
      </c>
      <c r="D526" s="56" t="s">
        <v>188</v>
      </c>
      <c r="E526" s="57">
        <v>377</v>
      </c>
      <c r="F526" s="57">
        <v>380</v>
      </c>
      <c r="G526" s="57">
        <v>0</v>
      </c>
      <c r="H526" s="57">
        <v>0</v>
      </c>
      <c r="I526" s="50">
        <f>(F526-E526)*C526</f>
        <v>2400</v>
      </c>
      <c r="J526" s="50">
        <v>0</v>
      </c>
      <c r="K526" s="50">
        <v>0</v>
      </c>
      <c r="L526" s="50">
        <f>K526+J526+I526</f>
        <v>2400</v>
      </c>
      <c r="M526" s="25"/>
      <c r="N526" s="25"/>
    </row>
    <row r="527" spans="1:14" ht="14.25" customHeight="1">
      <c r="A527" s="55">
        <v>42877</v>
      </c>
      <c r="B527" s="56" t="s">
        <v>1695</v>
      </c>
      <c r="C527" s="57">
        <f t="shared" si="70"/>
        <v>880</v>
      </c>
      <c r="D527" s="56" t="s">
        <v>188</v>
      </c>
      <c r="E527" s="57">
        <v>342</v>
      </c>
      <c r="F527" s="57">
        <v>344.4</v>
      </c>
      <c r="G527" s="57">
        <v>0</v>
      </c>
      <c r="H527" s="57">
        <v>0</v>
      </c>
      <c r="I527" s="50">
        <f>(F527-E527)*C527</f>
        <v>2111.99999999998</v>
      </c>
      <c r="J527" s="50">
        <v>0</v>
      </c>
      <c r="K527" s="50">
        <v>0</v>
      </c>
      <c r="L527" s="50">
        <f>K527+J527+I527</f>
        <v>2111.99999999998</v>
      </c>
      <c r="M527" s="25"/>
      <c r="N527" s="25"/>
    </row>
    <row r="528" spans="1:14" ht="14.25" customHeight="1">
      <c r="A528" s="55">
        <v>42874</v>
      </c>
      <c r="B528" s="56" t="s">
        <v>1696</v>
      </c>
      <c r="C528" s="57">
        <f t="shared" si="70"/>
        <v>360</v>
      </c>
      <c r="D528" s="56" t="s">
        <v>203</v>
      </c>
      <c r="E528" s="57">
        <v>850</v>
      </c>
      <c r="F528" s="57">
        <v>845</v>
      </c>
      <c r="G528" s="57">
        <v>839</v>
      </c>
      <c r="H528" s="57">
        <v>801</v>
      </c>
      <c r="I528" s="50">
        <f>+(E528-F528)*C528</f>
        <v>1800</v>
      </c>
      <c r="J528" s="50">
        <f>+(F528-G528)*C528</f>
        <v>2160</v>
      </c>
      <c r="K528" s="50">
        <f>+(G528-H528)*C528</f>
        <v>13680</v>
      </c>
      <c r="L528" s="50">
        <f>(I528+J528+K528)</f>
        <v>17640</v>
      </c>
      <c r="M528" s="25"/>
      <c r="N528" s="25"/>
    </row>
    <row r="529" spans="1:14" ht="14.25" customHeight="1">
      <c r="A529" s="55">
        <v>42874</v>
      </c>
      <c r="B529" s="56" t="s">
        <v>166</v>
      </c>
      <c r="C529" s="57">
        <f t="shared" si="70"/>
        <v>420</v>
      </c>
      <c r="D529" s="56" t="s">
        <v>188</v>
      </c>
      <c r="E529" s="57">
        <v>725</v>
      </c>
      <c r="F529" s="57">
        <v>730</v>
      </c>
      <c r="G529" s="57">
        <v>736</v>
      </c>
      <c r="H529" s="57">
        <v>747</v>
      </c>
      <c r="I529" s="50">
        <f>(F529-E529)*C529</f>
        <v>2100</v>
      </c>
      <c r="J529" s="50">
        <f>(G529-F529)*C529</f>
        <v>2520</v>
      </c>
      <c r="K529" s="50">
        <f>(H529-G529)*C529</f>
        <v>4620</v>
      </c>
      <c r="L529" s="50">
        <f>K529+J529+I529</f>
        <v>9240</v>
      </c>
      <c r="M529" s="25"/>
      <c r="N529" s="25"/>
    </row>
    <row r="530" spans="1:14" ht="14.25" customHeight="1">
      <c r="A530" s="55">
        <v>42874</v>
      </c>
      <c r="B530" s="56" t="s">
        <v>825</v>
      </c>
      <c r="C530" s="57">
        <f t="shared" si="70"/>
        <v>170</v>
      </c>
      <c r="D530" s="56" t="s">
        <v>203</v>
      </c>
      <c r="E530" s="57">
        <v>1780</v>
      </c>
      <c r="F530" s="57">
        <v>1773</v>
      </c>
      <c r="G530" s="57">
        <v>0</v>
      </c>
      <c r="H530" s="57">
        <v>0</v>
      </c>
      <c r="I530" s="50">
        <f>+(E530-F530)*C530</f>
        <v>1190</v>
      </c>
      <c r="J530" s="50">
        <v>0</v>
      </c>
      <c r="K530" s="50">
        <f>+(G530-H530)*C530</f>
        <v>0</v>
      </c>
      <c r="L530" s="50">
        <f>(I530+J530+K530)</f>
        <v>1190</v>
      </c>
      <c r="M530" s="25"/>
      <c r="N530" s="25"/>
    </row>
    <row r="531" spans="1:14" ht="14.25" customHeight="1">
      <c r="A531" s="55">
        <v>42874</v>
      </c>
      <c r="B531" s="56" t="s">
        <v>1697</v>
      </c>
      <c r="C531" s="57">
        <f t="shared" si="70"/>
        <v>1480</v>
      </c>
      <c r="D531" s="56" t="s">
        <v>188</v>
      </c>
      <c r="E531" s="57">
        <v>204</v>
      </c>
      <c r="F531" s="57">
        <v>194.7</v>
      </c>
      <c r="G531" s="57">
        <v>0</v>
      </c>
      <c r="H531" s="57">
        <v>0</v>
      </c>
      <c r="I531" s="50">
        <f>(F531-E531)*C531</f>
        <v>-13764.000000000016</v>
      </c>
      <c r="J531" s="50">
        <v>0</v>
      </c>
      <c r="K531" s="50">
        <f>(H531-G531)*C531</f>
        <v>0</v>
      </c>
      <c r="L531" s="50">
        <f>K531+J531+I531</f>
        <v>-13764.000000000016</v>
      </c>
      <c r="M531" s="25"/>
      <c r="N531" s="25"/>
    </row>
    <row r="532" spans="1:14" ht="14.25" customHeight="1">
      <c r="A532" s="55">
        <v>42873</v>
      </c>
      <c r="B532" s="56" t="s">
        <v>334</v>
      </c>
      <c r="C532" s="57">
        <f t="shared" si="70"/>
        <v>100</v>
      </c>
      <c r="D532" s="56" t="s">
        <v>203</v>
      </c>
      <c r="E532" s="57">
        <v>3003</v>
      </c>
      <c r="F532" s="57">
        <v>2993</v>
      </c>
      <c r="G532" s="57">
        <v>2980</v>
      </c>
      <c r="H532" s="57">
        <v>2962.05</v>
      </c>
      <c r="I532" s="50">
        <f>+(E532-F532)*C532</f>
        <v>1000</v>
      </c>
      <c r="J532" s="50">
        <f>+(F532-G532)*C532</f>
        <v>1300</v>
      </c>
      <c r="K532" s="50">
        <f>+(G532-H532)*C532</f>
        <v>1794.9999999999818</v>
      </c>
      <c r="L532" s="50">
        <f>(I532+J532+K532)</f>
        <v>4094.9999999999818</v>
      </c>
      <c r="M532" s="25"/>
      <c r="N532" s="25"/>
    </row>
    <row r="533" spans="1:14" ht="14.25" customHeight="1">
      <c r="A533" s="55">
        <v>42873</v>
      </c>
      <c r="B533" s="56" t="s">
        <v>1698</v>
      </c>
      <c r="C533" s="57">
        <f t="shared" si="70"/>
        <v>240</v>
      </c>
      <c r="D533" s="56" t="s">
        <v>188</v>
      </c>
      <c r="E533" s="57">
        <v>1255</v>
      </c>
      <c r="F533" s="57">
        <v>1262</v>
      </c>
      <c r="G533" s="57">
        <v>1269</v>
      </c>
      <c r="H533" s="57">
        <v>0</v>
      </c>
      <c r="I533" s="50">
        <f t="shared" ref="I533:I584" si="71">(F533-E533)*C533</f>
        <v>1680</v>
      </c>
      <c r="J533" s="50">
        <f>(G533-F533)*C533</f>
        <v>1680</v>
      </c>
      <c r="K533" s="50">
        <v>0</v>
      </c>
      <c r="L533" s="50">
        <f t="shared" ref="L533:L563" si="72">K533+J533+I533</f>
        <v>3360</v>
      </c>
      <c r="M533" s="25"/>
      <c r="N533" s="25"/>
    </row>
    <row r="534" spans="1:14" ht="14.25" customHeight="1">
      <c r="A534" s="55">
        <v>42873</v>
      </c>
      <c r="B534" s="56" t="s">
        <v>1699</v>
      </c>
      <c r="C534" s="57">
        <f t="shared" si="70"/>
        <v>2050</v>
      </c>
      <c r="D534" s="56" t="s">
        <v>188</v>
      </c>
      <c r="E534" s="57">
        <v>147</v>
      </c>
      <c r="F534" s="57">
        <v>148.5</v>
      </c>
      <c r="G534" s="57">
        <v>0</v>
      </c>
      <c r="H534" s="57">
        <v>0</v>
      </c>
      <c r="I534" s="50">
        <f t="shared" si="71"/>
        <v>3075</v>
      </c>
      <c r="J534" s="50">
        <v>0</v>
      </c>
      <c r="K534" s="50">
        <v>0</v>
      </c>
      <c r="L534" s="50">
        <f t="shared" si="72"/>
        <v>3075</v>
      </c>
      <c r="M534" s="25"/>
      <c r="N534" s="25"/>
    </row>
    <row r="535" spans="1:14" ht="14.25" customHeight="1">
      <c r="A535" s="55">
        <v>42873</v>
      </c>
      <c r="B535" s="56" t="s">
        <v>1694</v>
      </c>
      <c r="C535" s="57">
        <f t="shared" si="70"/>
        <v>810</v>
      </c>
      <c r="D535" s="56" t="s">
        <v>188</v>
      </c>
      <c r="E535" s="57">
        <v>373</v>
      </c>
      <c r="F535" s="57">
        <v>376.1</v>
      </c>
      <c r="G535" s="57">
        <v>0</v>
      </c>
      <c r="H535" s="57">
        <v>0</v>
      </c>
      <c r="I535" s="50">
        <f t="shared" si="71"/>
        <v>2511.0000000000182</v>
      </c>
      <c r="J535" s="50">
        <v>0</v>
      </c>
      <c r="K535" s="50">
        <v>0</v>
      </c>
      <c r="L535" s="50">
        <f t="shared" si="72"/>
        <v>2511.0000000000182</v>
      </c>
      <c r="M535" s="25"/>
      <c r="N535" s="25"/>
    </row>
    <row r="536" spans="1:14" ht="14.25" customHeight="1">
      <c r="A536" s="55">
        <v>42873</v>
      </c>
      <c r="B536" s="56" t="s">
        <v>1074</v>
      </c>
      <c r="C536" s="57">
        <f t="shared" si="70"/>
        <v>2070</v>
      </c>
      <c r="D536" s="56" t="s">
        <v>188</v>
      </c>
      <c r="E536" s="57">
        <v>145</v>
      </c>
      <c r="F536" s="57">
        <v>139.85</v>
      </c>
      <c r="G536" s="57">
        <v>0</v>
      </c>
      <c r="H536" s="57">
        <v>0</v>
      </c>
      <c r="I536" s="50">
        <f t="shared" si="71"/>
        <v>-10660.500000000011</v>
      </c>
      <c r="J536" s="50">
        <v>0</v>
      </c>
      <c r="K536" s="50">
        <v>0</v>
      </c>
      <c r="L536" s="50">
        <f t="shared" si="72"/>
        <v>-10660.500000000011</v>
      </c>
      <c r="M536" s="25"/>
      <c r="N536" s="25"/>
    </row>
    <row r="537" spans="1:14" ht="14.25" customHeight="1">
      <c r="A537" s="55">
        <v>42872</v>
      </c>
      <c r="B537" s="56" t="s">
        <v>1700</v>
      </c>
      <c r="C537" s="57">
        <f t="shared" si="70"/>
        <v>980</v>
      </c>
      <c r="D537" s="56" t="s">
        <v>188</v>
      </c>
      <c r="E537" s="57">
        <v>309</v>
      </c>
      <c r="F537" s="57">
        <v>312</v>
      </c>
      <c r="G537" s="57">
        <v>315</v>
      </c>
      <c r="H537" s="57">
        <v>0</v>
      </c>
      <c r="I537" s="50">
        <f t="shared" si="71"/>
        <v>2940</v>
      </c>
      <c r="J537" s="50">
        <f t="shared" ref="J537:J543" si="73">(G537-F537)*C537</f>
        <v>2940</v>
      </c>
      <c r="K537" s="50">
        <v>0</v>
      </c>
      <c r="L537" s="50">
        <f t="shared" si="72"/>
        <v>5880</v>
      </c>
      <c r="M537" s="25"/>
      <c r="N537" s="25"/>
    </row>
    <row r="538" spans="1:14" ht="14.25" customHeight="1">
      <c r="A538" s="55">
        <v>42872</v>
      </c>
      <c r="B538" s="56" t="s">
        <v>1701</v>
      </c>
      <c r="C538" s="57">
        <f t="shared" si="70"/>
        <v>630</v>
      </c>
      <c r="D538" s="56" t="s">
        <v>188</v>
      </c>
      <c r="E538" s="57">
        <v>479</v>
      </c>
      <c r="F538" s="57">
        <v>483</v>
      </c>
      <c r="G538" s="57">
        <v>488</v>
      </c>
      <c r="H538" s="57">
        <v>0</v>
      </c>
      <c r="I538" s="50">
        <f t="shared" si="71"/>
        <v>2520</v>
      </c>
      <c r="J538" s="50">
        <f>(G538-F538)*C538</f>
        <v>3150</v>
      </c>
      <c r="K538" s="50">
        <v>0</v>
      </c>
      <c r="L538" s="50">
        <f t="shared" si="72"/>
        <v>5670</v>
      </c>
      <c r="M538" s="25"/>
      <c r="N538" s="25"/>
    </row>
    <row r="539" spans="1:14" ht="14.25" customHeight="1">
      <c r="A539" s="55">
        <v>42872</v>
      </c>
      <c r="B539" s="56" t="s">
        <v>1702</v>
      </c>
      <c r="C539" s="57">
        <f t="shared" si="70"/>
        <v>380</v>
      </c>
      <c r="D539" s="56" t="s">
        <v>188</v>
      </c>
      <c r="E539" s="57">
        <v>794</v>
      </c>
      <c r="F539" s="57">
        <v>799</v>
      </c>
      <c r="G539" s="57">
        <v>803</v>
      </c>
      <c r="H539" s="57">
        <v>0</v>
      </c>
      <c r="I539" s="50">
        <f t="shared" si="71"/>
        <v>1900</v>
      </c>
      <c r="J539" s="50">
        <f t="shared" si="73"/>
        <v>1520</v>
      </c>
      <c r="K539" s="50">
        <v>0</v>
      </c>
      <c r="L539" s="50">
        <f t="shared" si="72"/>
        <v>3420</v>
      </c>
      <c r="M539" s="25"/>
      <c r="N539" s="25"/>
    </row>
    <row r="540" spans="1:14" ht="14.25" customHeight="1">
      <c r="A540" s="55">
        <v>42872</v>
      </c>
      <c r="B540" s="56" t="s">
        <v>1185</v>
      </c>
      <c r="C540" s="57">
        <f t="shared" si="70"/>
        <v>170</v>
      </c>
      <c r="D540" s="56" t="s">
        <v>188</v>
      </c>
      <c r="E540" s="57">
        <v>1840</v>
      </c>
      <c r="F540" s="57">
        <v>1846</v>
      </c>
      <c r="G540" s="57">
        <v>1853</v>
      </c>
      <c r="H540" s="57">
        <v>1859</v>
      </c>
      <c r="I540" s="50">
        <f t="shared" si="71"/>
        <v>1020</v>
      </c>
      <c r="J540" s="50">
        <f t="shared" si="73"/>
        <v>1190</v>
      </c>
      <c r="K540" s="50">
        <f>(H540-G540)*C540</f>
        <v>1020</v>
      </c>
      <c r="L540" s="50">
        <f t="shared" si="72"/>
        <v>3230</v>
      </c>
      <c r="M540" s="25"/>
      <c r="N540" s="25"/>
    </row>
    <row r="541" spans="1:14" ht="14.25" customHeight="1">
      <c r="A541" s="55">
        <v>42871</v>
      </c>
      <c r="B541" s="56" t="s">
        <v>1359</v>
      </c>
      <c r="C541" s="57">
        <f t="shared" si="70"/>
        <v>1890</v>
      </c>
      <c r="D541" s="56" t="s">
        <v>188</v>
      </c>
      <c r="E541" s="57">
        <v>159.1</v>
      </c>
      <c r="F541" s="57">
        <v>160.5</v>
      </c>
      <c r="G541" s="57">
        <v>162.5</v>
      </c>
      <c r="H541" s="57">
        <v>165</v>
      </c>
      <c r="I541" s="50">
        <f t="shared" si="71"/>
        <v>2646.0000000000109</v>
      </c>
      <c r="J541" s="50">
        <f t="shared" si="73"/>
        <v>3780</v>
      </c>
      <c r="K541" s="50">
        <f>(H541-G541)*C541</f>
        <v>4725</v>
      </c>
      <c r="L541" s="50">
        <f t="shared" si="72"/>
        <v>11151.000000000011</v>
      </c>
      <c r="M541" s="25"/>
      <c r="N541" s="25"/>
    </row>
    <row r="542" spans="1:14" ht="14.25" customHeight="1">
      <c r="A542" s="55">
        <v>42871</v>
      </c>
      <c r="B542" s="56" t="s">
        <v>1703</v>
      </c>
      <c r="C542" s="57">
        <f t="shared" si="70"/>
        <v>340</v>
      </c>
      <c r="D542" s="56" t="s">
        <v>188</v>
      </c>
      <c r="E542" s="57">
        <v>890</v>
      </c>
      <c r="F542" s="57">
        <v>895</v>
      </c>
      <c r="G542" s="57">
        <v>901</v>
      </c>
      <c r="H542" s="57">
        <v>0</v>
      </c>
      <c r="I542" s="50">
        <f t="shared" si="71"/>
        <v>1700</v>
      </c>
      <c r="J542" s="50">
        <f t="shared" si="73"/>
        <v>2040</v>
      </c>
      <c r="K542" s="50">
        <v>0</v>
      </c>
      <c r="L542" s="50">
        <f t="shared" si="72"/>
        <v>3740</v>
      </c>
      <c r="M542" s="25"/>
      <c r="N542" s="25"/>
    </row>
    <row r="543" spans="1:14" ht="14.25" customHeight="1">
      <c r="A543" s="55">
        <v>42871</v>
      </c>
      <c r="B543" s="56" t="s">
        <v>253</v>
      </c>
      <c r="C543" s="57">
        <f>CEILING((300000/E543),10)</f>
        <v>50</v>
      </c>
      <c r="D543" s="56" t="s">
        <v>188</v>
      </c>
      <c r="E543" s="57">
        <v>6845</v>
      </c>
      <c r="F543" s="57">
        <v>6853</v>
      </c>
      <c r="G543" s="57">
        <v>6862</v>
      </c>
      <c r="H543" s="57">
        <v>6875</v>
      </c>
      <c r="I543" s="50">
        <f t="shared" si="71"/>
        <v>400</v>
      </c>
      <c r="J543" s="50">
        <f t="shared" si="73"/>
        <v>450</v>
      </c>
      <c r="K543" s="50">
        <f>(H543-G543)*C543</f>
        <v>650</v>
      </c>
      <c r="L543" s="50">
        <f t="shared" si="72"/>
        <v>1500</v>
      </c>
      <c r="M543" s="25"/>
      <c r="N543" s="25"/>
    </row>
    <row r="544" spans="1:14" ht="14.25" customHeight="1">
      <c r="A544" s="55">
        <v>42871</v>
      </c>
      <c r="B544" s="56" t="s">
        <v>1704</v>
      </c>
      <c r="C544" s="57">
        <f t="shared" si="70"/>
        <v>420</v>
      </c>
      <c r="D544" s="56" t="s">
        <v>188</v>
      </c>
      <c r="E544" s="57">
        <v>722</v>
      </c>
      <c r="F544" s="57">
        <v>704.45</v>
      </c>
      <c r="G544" s="57">
        <v>0</v>
      </c>
      <c r="H544" s="57">
        <v>0</v>
      </c>
      <c r="I544" s="50">
        <f t="shared" si="71"/>
        <v>-7370.9999999999809</v>
      </c>
      <c r="J544" s="50">
        <v>0</v>
      </c>
      <c r="K544" s="50">
        <f>(H544-G544)*C544</f>
        <v>0</v>
      </c>
      <c r="L544" s="50">
        <f t="shared" si="72"/>
        <v>-7370.9999999999809</v>
      </c>
      <c r="M544" s="25"/>
      <c r="N544" s="25"/>
    </row>
    <row r="545" spans="1:14" ht="14.25" customHeight="1">
      <c r="A545" s="55">
        <v>42870</v>
      </c>
      <c r="B545" s="56" t="s">
        <v>1705</v>
      </c>
      <c r="C545" s="57">
        <f t="shared" si="70"/>
        <v>2460</v>
      </c>
      <c r="D545" s="56" t="s">
        <v>188</v>
      </c>
      <c r="E545" s="57">
        <v>122</v>
      </c>
      <c r="F545" s="57">
        <v>123.1</v>
      </c>
      <c r="G545" s="57">
        <v>124.5</v>
      </c>
      <c r="H545" s="57">
        <v>128.5</v>
      </c>
      <c r="I545" s="50">
        <f t="shared" si="71"/>
        <v>2705.9999999999859</v>
      </c>
      <c r="J545" s="50">
        <f t="shared" ref="J545:J552" si="74">(G545-F545)*C545</f>
        <v>3444.0000000000141</v>
      </c>
      <c r="K545" s="50">
        <f t="shared" ref="K545:K551" si="75">(H545-G545)*C545</f>
        <v>9840</v>
      </c>
      <c r="L545" s="50">
        <f t="shared" si="72"/>
        <v>15990</v>
      </c>
      <c r="M545" s="25"/>
      <c r="N545" s="25"/>
    </row>
    <row r="546" spans="1:14" ht="14.25" customHeight="1">
      <c r="A546" s="55">
        <v>42870</v>
      </c>
      <c r="B546" s="56" t="s">
        <v>1426</v>
      </c>
      <c r="C546" s="57">
        <f t="shared" si="70"/>
        <v>1300</v>
      </c>
      <c r="D546" s="56" t="s">
        <v>188</v>
      </c>
      <c r="E546" s="57">
        <v>232.1</v>
      </c>
      <c r="F546" s="57">
        <v>234.2</v>
      </c>
      <c r="G546" s="57">
        <v>236.7</v>
      </c>
      <c r="H546" s="57">
        <v>243</v>
      </c>
      <c r="I546" s="50">
        <f t="shared" si="71"/>
        <v>2729.9999999999927</v>
      </c>
      <c r="J546" s="50">
        <f t="shared" si="74"/>
        <v>3250</v>
      </c>
      <c r="K546" s="50">
        <f t="shared" si="75"/>
        <v>8190.0000000000146</v>
      </c>
      <c r="L546" s="50">
        <f t="shared" si="72"/>
        <v>14170.000000000007</v>
      </c>
      <c r="M546" s="25"/>
      <c r="N546" s="25"/>
    </row>
    <row r="547" spans="1:14" ht="14.25" customHeight="1">
      <c r="A547" s="55">
        <v>42870</v>
      </c>
      <c r="B547" s="56" t="s">
        <v>1702</v>
      </c>
      <c r="C547" s="57">
        <f t="shared" si="70"/>
        <v>400</v>
      </c>
      <c r="D547" s="56" t="s">
        <v>188</v>
      </c>
      <c r="E547" s="57">
        <v>762</v>
      </c>
      <c r="F547" s="57">
        <v>767</v>
      </c>
      <c r="G547" s="57">
        <v>773</v>
      </c>
      <c r="H547" s="57">
        <v>782</v>
      </c>
      <c r="I547" s="50">
        <f t="shared" si="71"/>
        <v>2000</v>
      </c>
      <c r="J547" s="50">
        <f t="shared" si="74"/>
        <v>2400</v>
      </c>
      <c r="K547" s="50">
        <f t="shared" si="75"/>
        <v>3600</v>
      </c>
      <c r="L547" s="50">
        <f t="shared" si="72"/>
        <v>8000</v>
      </c>
      <c r="M547" s="25"/>
      <c r="N547" s="25"/>
    </row>
    <row r="548" spans="1:14" ht="14.25" customHeight="1">
      <c r="A548" s="55">
        <v>42870</v>
      </c>
      <c r="B548" s="56" t="s">
        <v>1706</v>
      </c>
      <c r="C548" s="57">
        <f t="shared" si="70"/>
        <v>310</v>
      </c>
      <c r="D548" s="56" t="s">
        <v>188</v>
      </c>
      <c r="E548" s="57">
        <v>989</v>
      </c>
      <c r="F548" s="57">
        <v>995</v>
      </c>
      <c r="G548" s="57">
        <v>1002</v>
      </c>
      <c r="H548" s="57">
        <v>1012</v>
      </c>
      <c r="I548" s="50">
        <f t="shared" si="71"/>
        <v>1860</v>
      </c>
      <c r="J548" s="50">
        <f t="shared" si="74"/>
        <v>2170</v>
      </c>
      <c r="K548" s="50">
        <f t="shared" si="75"/>
        <v>3100</v>
      </c>
      <c r="L548" s="50">
        <f t="shared" si="72"/>
        <v>7130</v>
      </c>
      <c r="M548" s="25"/>
      <c r="N548" s="25"/>
    </row>
    <row r="549" spans="1:14" ht="14.25" customHeight="1">
      <c r="A549" s="55">
        <v>42870</v>
      </c>
      <c r="B549" s="56" t="s">
        <v>1707</v>
      </c>
      <c r="C549" s="57">
        <f t="shared" si="70"/>
        <v>70</v>
      </c>
      <c r="D549" s="56" t="s">
        <v>188</v>
      </c>
      <c r="E549" s="57">
        <v>4497</v>
      </c>
      <c r="F549" s="57">
        <v>4433.8500000000004</v>
      </c>
      <c r="G549" s="57">
        <v>0</v>
      </c>
      <c r="H549" s="57">
        <v>0</v>
      </c>
      <c r="I549" s="50">
        <f t="shared" si="71"/>
        <v>-4420.4999999999745</v>
      </c>
      <c r="J549" s="50">
        <v>0</v>
      </c>
      <c r="K549" s="50">
        <f>(H549-G549)*C549</f>
        <v>0</v>
      </c>
      <c r="L549" s="50">
        <f t="shared" si="72"/>
        <v>-4420.4999999999745</v>
      </c>
      <c r="M549" s="25"/>
      <c r="N549" s="25"/>
    </row>
    <row r="550" spans="1:14" ht="14.25" customHeight="1">
      <c r="A550" s="55">
        <v>42867</v>
      </c>
      <c r="B550" s="56" t="s">
        <v>1704</v>
      </c>
      <c r="C550" s="57">
        <f t="shared" si="70"/>
        <v>450</v>
      </c>
      <c r="D550" s="56" t="s">
        <v>188</v>
      </c>
      <c r="E550" s="57">
        <v>675</v>
      </c>
      <c r="F550" s="57">
        <v>680</v>
      </c>
      <c r="G550" s="57">
        <v>686</v>
      </c>
      <c r="H550" s="57">
        <v>703</v>
      </c>
      <c r="I550" s="50">
        <f t="shared" si="71"/>
        <v>2250</v>
      </c>
      <c r="J550" s="50">
        <f t="shared" si="74"/>
        <v>2700</v>
      </c>
      <c r="K550" s="50">
        <f t="shared" si="75"/>
        <v>7650</v>
      </c>
      <c r="L550" s="50">
        <f t="shared" si="72"/>
        <v>12600</v>
      </c>
      <c r="M550" s="25"/>
      <c r="N550" s="25"/>
    </row>
    <row r="551" spans="1:14" ht="14.25" customHeight="1">
      <c r="A551" s="55">
        <v>42867</v>
      </c>
      <c r="B551" s="56" t="s">
        <v>1702</v>
      </c>
      <c r="C551" s="57">
        <f t="shared" si="70"/>
        <v>420</v>
      </c>
      <c r="D551" s="56" t="s">
        <v>188</v>
      </c>
      <c r="E551" s="57">
        <v>726</v>
      </c>
      <c r="F551" s="57">
        <v>731</v>
      </c>
      <c r="G551" s="57">
        <v>737</v>
      </c>
      <c r="H551" s="57">
        <v>745</v>
      </c>
      <c r="I551" s="50">
        <f t="shared" si="71"/>
        <v>2100</v>
      </c>
      <c r="J551" s="50">
        <f t="shared" si="74"/>
        <v>2520</v>
      </c>
      <c r="K551" s="50">
        <f t="shared" si="75"/>
        <v>3360</v>
      </c>
      <c r="L551" s="50">
        <f t="shared" si="72"/>
        <v>7980</v>
      </c>
      <c r="M551" s="25"/>
      <c r="N551" s="25"/>
    </row>
    <row r="552" spans="1:14" ht="14.25" customHeight="1">
      <c r="A552" s="55">
        <v>42867</v>
      </c>
      <c r="B552" s="56" t="s">
        <v>1708</v>
      </c>
      <c r="C552" s="57">
        <f t="shared" si="70"/>
        <v>220</v>
      </c>
      <c r="D552" s="56" t="s">
        <v>188</v>
      </c>
      <c r="E552" s="57">
        <v>1369</v>
      </c>
      <c r="F552" s="57">
        <v>1377</v>
      </c>
      <c r="G552" s="57">
        <v>1387</v>
      </c>
      <c r="H552" s="57">
        <v>0</v>
      </c>
      <c r="I552" s="50">
        <f t="shared" si="71"/>
        <v>1760</v>
      </c>
      <c r="J552" s="50">
        <f t="shared" si="74"/>
        <v>2200</v>
      </c>
      <c r="K552" s="50">
        <v>0</v>
      </c>
      <c r="L552" s="50">
        <f t="shared" si="72"/>
        <v>3960</v>
      </c>
      <c r="M552" s="25"/>
      <c r="N552" s="25"/>
    </row>
    <row r="553" spans="1:14" ht="14.25" customHeight="1">
      <c r="A553" s="55">
        <v>42867</v>
      </c>
      <c r="B553" s="56" t="s">
        <v>1709</v>
      </c>
      <c r="C553" s="57">
        <f t="shared" si="70"/>
        <v>4170</v>
      </c>
      <c r="D553" s="56" t="s">
        <v>188</v>
      </c>
      <c r="E553" s="57">
        <v>72</v>
      </c>
      <c r="F553" s="57">
        <v>72.7</v>
      </c>
      <c r="G553" s="57">
        <v>0</v>
      </c>
      <c r="H553" s="57">
        <v>0</v>
      </c>
      <c r="I553" s="50">
        <f t="shared" si="71"/>
        <v>2919.0000000000118</v>
      </c>
      <c r="J553" s="50">
        <v>0</v>
      </c>
      <c r="K553" s="50">
        <f>(H553-G553)*C553</f>
        <v>0</v>
      </c>
      <c r="L553" s="50">
        <f t="shared" si="72"/>
        <v>2919.0000000000118</v>
      </c>
      <c r="M553" s="25"/>
      <c r="N553" s="25"/>
    </row>
    <row r="554" spans="1:14" ht="14.25" customHeight="1">
      <c r="A554" s="55">
        <v>42866</v>
      </c>
      <c r="B554" s="56" t="s">
        <v>1710</v>
      </c>
      <c r="C554" s="57">
        <f t="shared" si="70"/>
        <v>660</v>
      </c>
      <c r="D554" s="56" t="s">
        <v>188</v>
      </c>
      <c r="E554" s="57">
        <v>455</v>
      </c>
      <c r="F554" s="57">
        <v>459</v>
      </c>
      <c r="G554" s="57">
        <v>464</v>
      </c>
      <c r="H554" s="57">
        <v>479</v>
      </c>
      <c r="I554" s="50">
        <f t="shared" si="71"/>
        <v>2640</v>
      </c>
      <c r="J554" s="50">
        <f>(G554-F554)*C554</f>
        <v>3300</v>
      </c>
      <c r="K554" s="50">
        <f>(H554-G554)*C554</f>
        <v>9900</v>
      </c>
      <c r="L554" s="50">
        <f t="shared" si="72"/>
        <v>15840</v>
      </c>
      <c r="M554" s="25"/>
      <c r="N554" s="25"/>
    </row>
    <row r="555" spans="1:14" ht="14.25" customHeight="1">
      <c r="A555" s="55">
        <v>42866</v>
      </c>
      <c r="B555" s="56" t="s">
        <v>1529</v>
      </c>
      <c r="C555" s="57">
        <f t="shared" si="70"/>
        <v>300</v>
      </c>
      <c r="D555" s="56" t="s">
        <v>188</v>
      </c>
      <c r="E555" s="57">
        <v>1030</v>
      </c>
      <c r="F555" s="57">
        <v>1036</v>
      </c>
      <c r="G555" s="57">
        <v>1042</v>
      </c>
      <c r="H555" s="57">
        <v>1062.8</v>
      </c>
      <c r="I555" s="50">
        <f t="shared" si="71"/>
        <v>1800</v>
      </c>
      <c r="J555" s="50">
        <f>(G555-F555)*C555</f>
        <v>1800</v>
      </c>
      <c r="K555" s="50">
        <f>(H555-G555)*C555</f>
        <v>6239.9999999999864</v>
      </c>
      <c r="L555" s="50">
        <f t="shared" si="72"/>
        <v>9839.9999999999854</v>
      </c>
      <c r="M555" s="25"/>
      <c r="N555" s="25"/>
    </row>
    <row r="556" spans="1:14" ht="14.25" customHeight="1">
      <c r="A556" s="55">
        <v>42866</v>
      </c>
      <c r="B556" s="56" t="s">
        <v>1711</v>
      </c>
      <c r="C556" s="57">
        <f t="shared" si="70"/>
        <v>800</v>
      </c>
      <c r="D556" s="56" t="s">
        <v>188</v>
      </c>
      <c r="E556" s="57">
        <v>375</v>
      </c>
      <c r="F556" s="57">
        <v>378.2</v>
      </c>
      <c r="G556" s="57">
        <v>382</v>
      </c>
      <c r="H556" s="57">
        <v>386</v>
      </c>
      <c r="I556" s="50">
        <f t="shared" si="71"/>
        <v>2559.9999999999909</v>
      </c>
      <c r="J556" s="50">
        <f>(G556-F556)*C556</f>
        <v>3040.0000000000091</v>
      </c>
      <c r="K556" s="50">
        <f>(H556-G556)*C556</f>
        <v>3200</v>
      </c>
      <c r="L556" s="50">
        <f t="shared" si="72"/>
        <v>8800</v>
      </c>
      <c r="M556" s="25"/>
      <c r="N556" s="25"/>
    </row>
    <row r="557" spans="1:14" ht="14.25" customHeight="1">
      <c r="A557" s="55">
        <v>42866</v>
      </c>
      <c r="B557" s="56" t="s">
        <v>1185</v>
      </c>
      <c r="C557" s="57">
        <f t="shared" si="70"/>
        <v>170</v>
      </c>
      <c r="D557" s="56" t="s">
        <v>188</v>
      </c>
      <c r="E557" s="57">
        <v>1797</v>
      </c>
      <c r="F557" s="57">
        <v>1805</v>
      </c>
      <c r="G557" s="57">
        <v>1815</v>
      </c>
      <c r="H557" s="57">
        <v>0</v>
      </c>
      <c r="I557" s="50">
        <f t="shared" si="71"/>
        <v>1360</v>
      </c>
      <c r="J557" s="50">
        <f>(G557-F557)*C557</f>
        <v>1700</v>
      </c>
      <c r="K557" s="50">
        <v>0</v>
      </c>
      <c r="L557" s="50">
        <f t="shared" si="72"/>
        <v>3060</v>
      </c>
      <c r="M557" s="25"/>
      <c r="N557" s="25"/>
    </row>
    <row r="558" spans="1:14" ht="14.25" customHeight="1">
      <c r="A558" s="55">
        <v>42865</v>
      </c>
      <c r="B558" s="56" t="s">
        <v>1704</v>
      </c>
      <c r="C558" s="57">
        <f t="shared" si="70"/>
        <v>460</v>
      </c>
      <c r="D558" s="56" t="s">
        <v>188</v>
      </c>
      <c r="E558" s="57">
        <v>658</v>
      </c>
      <c r="F558" s="57">
        <v>663</v>
      </c>
      <c r="G558" s="57">
        <v>675</v>
      </c>
      <c r="H558" s="57">
        <v>0</v>
      </c>
      <c r="I558" s="50">
        <f t="shared" si="71"/>
        <v>2300</v>
      </c>
      <c r="J558" s="50">
        <f t="shared" ref="J558:J563" si="76">(G558-F558)*C558</f>
        <v>5520</v>
      </c>
      <c r="K558" s="50">
        <v>0</v>
      </c>
      <c r="L558" s="50">
        <f t="shared" si="72"/>
        <v>7820</v>
      </c>
      <c r="M558" s="25"/>
      <c r="N558" s="25"/>
    </row>
    <row r="559" spans="1:14" ht="14.25" customHeight="1">
      <c r="A559" s="55">
        <v>42865</v>
      </c>
      <c r="B559" s="56" t="s">
        <v>1712</v>
      </c>
      <c r="C559" s="57">
        <f t="shared" si="70"/>
        <v>660</v>
      </c>
      <c r="D559" s="56" t="s">
        <v>188</v>
      </c>
      <c r="E559" s="57">
        <v>458</v>
      </c>
      <c r="F559" s="57">
        <v>462</v>
      </c>
      <c r="G559" s="57">
        <v>467</v>
      </c>
      <c r="H559" s="57">
        <v>478.9</v>
      </c>
      <c r="I559" s="50">
        <f t="shared" si="71"/>
        <v>2640</v>
      </c>
      <c r="J559" s="50">
        <f t="shared" si="76"/>
        <v>3300</v>
      </c>
      <c r="K559" s="50">
        <f>(H559-G559)*C559</f>
        <v>7853.9999999999854</v>
      </c>
      <c r="L559" s="50">
        <f t="shared" si="72"/>
        <v>13793.999999999985</v>
      </c>
      <c r="M559" s="25"/>
      <c r="N559" s="25"/>
    </row>
    <row r="560" spans="1:14" ht="14.25" customHeight="1">
      <c r="A560" s="55">
        <v>42865</v>
      </c>
      <c r="B560" s="56" t="s">
        <v>1713</v>
      </c>
      <c r="C560" s="57">
        <f t="shared" si="70"/>
        <v>600</v>
      </c>
      <c r="D560" s="56" t="s">
        <v>188</v>
      </c>
      <c r="E560" s="57">
        <v>507</v>
      </c>
      <c r="F560" s="57">
        <v>511</v>
      </c>
      <c r="G560" s="57">
        <v>515.9</v>
      </c>
      <c r="H560" s="57">
        <v>0</v>
      </c>
      <c r="I560" s="50">
        <f t="shared" si="71"/>
        <v>2400</v>
      </c>
      <c r="J560" s="50">
        <f t="shared" si="76"/>
        <v>2939.9999999999864</v>
      </c>
      <c r="K560" s="50">
        <v>0</v>
      </c>
      <c r="L560" s="50">
        <f t="shared" si="72"/>
        <v>5339.9999999999864</v>
      </c>
      <c r="M560" s="25"/>
      <c r="N560" s="25"/>
    </row>
    <row r="561" spans="1:14" ht="14.25" customHeight="1">
      <c r="A561" s="55">
        <v>42865</v>
      </c>
      <c r="B561" s="56" t="s">
        <v>1714</v>
      </c>
      <c r="C561" s="57">
        <f t="shared" si="70"/>
        <v>450</v>
      </c>
      <c r="D561" s="56" t="s">
        <v>188</v>
      </c>
      <c r="E561" s="57">
        <v>677</v>
      </c>
      <c r="F561" s="57">
        <v>682</v>
      </c>
      <c r="G561" s="57">
        <v>0</v>
      </c>
      <c r="H561" s="57">
        <v>0</v>
      </c>
      <c r="I561" s="50">
        <f t="shared" si="71"/>
        <v>2250</v>
      </c>
      <c r="J561" s="50">
        <v>0</v>
      </c>
      <c r="K561" s="50">
        <v>0</v>
      </c>
      <c r="L561" s="50">
        <f t="shared" si="72"/>
        <v>2250</v>
      </c>
      <c r="M561" s="25"/>
      <c r="N561" s="25"/>
    </row>
    <row r="562" spans="1:14" ht="14.25" customHeight="1">
      <c r="A562" s="55">
        <v>42865</v>
      </c>
      <c r="B562" s="56" t="s">
        <v>265</v>
      </c>
      <c r="C562" s="57">
        <f t="shared" si="70"/>
        <v>140</v>
      </c>
      <c r="D562" s="56" t="s">
        <v>188</v>
      </c>
      <c r="E562" s="57">
        <v>2238</v>
      </c>
      <c r="F562" s="57">
        <v>2249</v>
      </c>
      <c r="G562" s="57">
        <v>2262</v>
      </c>
      <c r="H562" s="57">
        <v>2275</v>
      </c>
      <c r="I562" s="50">
        <f t="shared" si="71"/>
        <v>1540</v>
      </c>
      <c r="J562" s="50">
        <f>(G562-F562)*C562</f>
        <v>1820</v>
      </c>
      <c r="K562" s="50">
        <f>(H562-G562)*C562</f>
        <v>1820</v>
      </c>
      <c r="L562" s="50">
        <f>K562+J562+I562</f>
        <v>5180</v>
      </c>
      <c r="M562" s="25"/>
      <c r="N562" s="25"/>
    </row>
    <row r="563" spans="1:14" ht="14.25" customHeight="1">
      <c r="A563" s="55">
        <v>42865</v>
      </c>
      <c r="B563" s="56" t="s">
        <v>253</v>
      </c>
      <c r="C563" s="57">
        <f t="shared" si="70"/>
        <v>50</v>
      </c>
      <c r="D563" s="56" t="s">
        <v>188</v>
      </c>
      <c r="E563" s="57">
        <v>6698</v>
      </c>
      <c r="F563" s="57">
        <v>6706</v>
      </c>
      <c r="G563" s="57">
        <v>6715</v>
      </c>
      <c r="H563" s="57">
        <v>6730</v>
      </c>
      <c r="I563" s="50">
        <f t="shared" si="71"/>
        <v>400</v>
      </c>
      <c r="J563" s="50">
        <f t="shared" si="76"/>
        <v>450</v>
      </c>
      <c r="K563" s="50">
        <f>(H563-G563)*C563</f>
        <v>750</v>
      </c>
      <c r="L563" s="50">
        <f t="shared" si="72"/>
        <v>1600</v>
      </c>
      <c r="M563" s="25"/>
      <c r="N563" s="25"/>
    </row>
    <row r="564" spans="1:14" ht="14.25" customHeight="1">
      <c r="A564" s="55">
        <v>42864</v>
      </c>
      <c r="B564" s="56" t="s">
        <v>1715</v>
      </c>
      <c r="C564" s="57">
        <f t="shared" si="70"/>
        <v>1150</v>
      </c>
      <c r="D564" s="56" t="s">
        <v>188</v>
      </c>
      <c r="E564" s="57">
        <v>262</v>
      </c>
      <c r="F564" s="57">
        <v>264.3</v>
      </c>
      <c r="G564" s="57">
        <v>267</v>
      </c>
      <c r="H564" s="57">
        <v>273.89999999999998</v>
      </c>
      <c r="I564" s="50">
        <f t="shared" si="71"/>
        <v>2645.0000000000132</v>
      </c>
      <c r="J564" s="50">
        <f>(G564-F564)*C564</f>
        <v>3104.9999999999868</v>
      </c>
      <c r="K564" s="50">
        <f>(H564-G564)*C564</f>
        <v>7934.9999999999736</v>
      </c>
      <c r="L564" s="50">
        <f>K564+J564+I564</f>
        <v>13684.999999999973</v>
      </c>
      <c r="M564" s="25"/>
      <c r="N564" s="25"/>
    </row>
    <row r="565" spans="1:14" ht="14.25" customHeight="1">
      <c r="A565" s="55">
        <v>42864</v>
      </c>
      <c r="B565" s="56" t="s">
        <v>140</v>
      </c>
      <c r="C565" s="57">
        <f t="shared" si="70"/>
        <v>910</v>
      </c>
      <c r="D565" s="56" t="s">
        <v>188</v>
      </c>
      <c r="E565" s="57">
        <v>330</v>
      </c>
      <c r="F565" s="57">
        <v>333</v>
      </c>
      <c r="G565" s="57">
        <v>335.75</v>
      </c>
      <c r="H565" s="57">
        <v>340</v>
      </c>
      <c r="I565" s="50">
        <f t="shared" si="71"/>
        <v>2730</v>
      </c>
      <c r="J565" s="50">
        <f>(G565-F565)*C565</f>
        <v>2502.5</v>
      </c>
      <c r="K565" s="50">
        <f>(H565-G565)*C565</f>
        <v>3867.5</v>
      </c>
      <c r="L565" s="50">
        <f>K565+J565+I565</f>
        <v>9100</v>
      </c>
      <c r="M565" s="25"/>
      <c r="N565" s="25"/>
    </row>
    <row r="566" spans="1:14" ht="14.25" customHeight="1">
      <c r="A566" s="55">
        <v>42864</v>
      </c>
      <c r="B566" s="56" t="s">
        <v>1706</v>
      </c>
      <c r="C566" s="57">
        <f t="shared" si="70"/>
        <v>330</v>
      </c>
      <c r="D566" s="56" t="s">
        <v>188</v>
      </c>
      <c r="E566" s="57">
        <v>914</v>
      </c>
      <c r="F566" s="57">
        <v>920</v>
      </c>
      <c r="G566" s="57">
        <v>927</v>
      </c>
      <c r="H566" s="57">
        <v>0</v>
      </c>
      <c r="I566" s="50">
        <f t="shared" si="71"/>
        <v>1980</v>
      </c>
      <c r="J566" s="50">
        <f>(G566-F566)*C566</f>
        <v>2310</v>
      </c>
      <c r="K566" s="50">
        <v>0</v>
      </c>
      <c r="L566" s="50">
        <f>K566+J566+I566</f>
        <v>4290</v>
      </c>
      <c r="M566" s="25"/>
      <c r="N566" s="25"/>
    </row>
    <row r="567" spans="1:14" ht="14.25" customHeight="1">
      <c r="A567" s="55">
        <v>42864</v>
      </c>
      <c r="B567" s="56" t="s">
        <v>1716</v>
      </c>
      <c r="C567" s="57">
        <f t="shared" si="70"/>
        <v>270</v>
      </c>
      <c r="D567" s="56" t="s">
        <v>188</v>
      </c>
      <c r="E567" s="57">
        <v>1150</v>
      </c>
      <c r="F567" s="57">
        <v>1156</v>
      </c>
      <c r="G567" s="57">
        <v>0</v>
      </c>
      <c r="H567" s="57">
        <v>0</v>
      </c>
      <c r="I567" s="50">
        <f t="shared" si="71"/>
        <v>1620</v>
      </c>
      <c r="J567" s="50">
        <v>0</v>
      </c>
      <c r="K567" s="50">
        <f>(H567-G567)*C567</f>
        <v>0</v>
      </c>
      <c r="L567" s="50">
        <f>K567+J567+I567</f>
        <v>1620</v>
      </c>
      <c r="M567" s="25"/>
      <c r="N567" s="25"/>
    </row>
    <row r="568" spans="1:14" ht="14.25" customHeight="1">
      <c r="A568" s="55">
        <v>42863</v>
      </c>
      <c r="B568" s="56" t="s">
        <v>1717</v>
      </c>
      <c r="C568" s="57">
        <f t="shared" si="70"/>
        <v>1210</v>
      </c>
      <c r="D568" s="56" t="s">
        <v>188</v>
      </c>
      <c r="E568" s="57">
        <v>248</v>
      </c>
      <c r="F568" s="57">
        <v>250</v>
      </c>
      <c r="G568" s="57">
        <v>252.5</v>
      </c>
      <c r="H568" s="57">
        <v>254.95</v>
      </c>
      <c r="I568" s="50">
        <f t="shared" si="71"/>
        <v>2420</v>
      </c>
      <c r="J568" s="50">
        <f t="shared" ref="J568:J575" si="77">(G568-F568)*C568</f>
        <v>3025</v>
      </c>
      <c r="K568" s="50">
        <f>(H568-G568)*C568</f>
        <v>2964.4999999999864</v>
      </c>
      <c r="L568" s="50">
        <f t="shared" ref="L568:L584" si="78">K568+J568+I568</f>
        <v>8409.4999999999854</v>
      </c>
      <c r="M568" s="25"/>
      <c r="N568" s="25"/>
    </row>
    <row r="569" spans="1:14" ht="14.25" customHeight="1">
      <c r="A569" s="55">
        <v>42863</v>
      </c>
      <c r="B569" s="56" t="s">
        <v>1718</v>
      </c>
      <c r="C569" s="57">
        <f t="shared" si="70"/>
        <v>1310</v>
      </c>
      <c r="D569" s="56" t="s">
        <v>188</v>
      </c>
      <c r="E569" s="57">
        <v>230.7</v>
      </c>
      <c r="F569" s="57">
        <v>232.7</v>
      </c>
      <c r="G569" s="57">
        <v>234.1</v>
      </c>
      <c r="H569" s="57">
        <v>0</v>
      </c>
      <c r="I569" s="50">
        <f t="shared" si="71"/>
        <v>2620</v>
      </c>
      <c r="J569" s="50">
        <f t="shared" si="77"/>
        <v>1834.0000000000075</v>
      </c>
      <c r="K569" s="50">
        <v>0</v>
      </c>
      <c r="L569" s="50">
        <f t="shared" si="78"/>
        <v>4454.0000000000073</v>
      </c>
      <c r="M569" s="25"/>
      <c r="N569" s="25"/>
    </row>
    <row r="570" spans="1:14" ht="14.25" customHeight="1">
      <c r="A570" s="55">
        <v>42863</v>
      </c>
      <c r="B570" s="56" t="s">
        <v>1706</v>
      </c>
      <c r="C570" s="57">
        <f t="shared" si="70"/>
        <v>350</v>
      </c>
      <c r="D570" s="56" t="s">
        <v>188</v>
      </c>
      <c r="E570" s="57">
        <v>872</v>
      </c>
      <c r="F570" s="57">
        <v>877</v>
      </c>
      <c r="G570" s="57">
        <v>883</v>
      </c>
      <c r="H570" s="57">
        <v>0</v>
      </c>
      <c r="I570" s="50">
        <f t="shared" si="71"/>
        <v>1750</v>
      </c>
      <c r="J570" s="50">
        <f t="shared" si="77"/>
        <v>2100</v>
      </c>
      <c r="K570" s="50">
        <v>0</v>
      </c>
      <c r="L570" s="50">
        <f t="shared" si="78"/>
        <v>3850</v>
      </c>
      <c r="M570" s="25"/>
      <c r="N570" s="25"/>
    </row>
    <row r="571" spans="1:14" ht="14.25" customHeight="1">
      <c r="A571" s="55">
        <v>42863</v>
      </c>
      <c r="B571" s="56" t="s">
        <v>1719</v>
      </c>
      <c r="C571" s="57">
        <f t="shared" si="70"/>
        <v>1080</v>
      </c>
      <c r="D571" s="56" t="s">
        <v>188</v>
      </c>
      <c r="E571" s="57">
        <v>280</v>
      </c>
      <c r="F571" s="57">
        <v>282.3</v>
      </c>
      <c r="G571" s="57">
        <v>285</v>
      </c>
      <c r="H571" s="57">
        <v>0</v>
      </c>
      <c r="I571" s="50">
        <f t="shared" si="71"/>
        <v>2484.0000000000123</v>
      </c>
      <c r="J571" s="50">
        <f t="shared" si="77"/>
        <v>2915.9999999999877</v>
      </c>
      <c r="K571" s="50">
        <v>0</v>
      </c>
      <c r="L571" s="50">
        <f t="shared" si="78"/>
        <v>5400</v>
      </c>
      <c r="M571" s="25"/>
      <c r="N571" s="25"/>
    </row>
    <row r="572" spans="1:14" ht="14.25" customHeight="1">
      <c r="A572" s="55">
        <v>42863</v>
      </c>
      <c r="B572" s="56" t="s">
        <v>1720</v>
      </c>
      <c r="C572" s="57">
        <f t="shared" si="70"/>
        <v>680</v>
      </c>
      <c r="D572" s="56" t="s">
        <v>188</v>
      </c>
      <c r="E572" s="57">
        <v>446</v>
      </c>
      <c r="F572" s="57">
        <v>429.8</v>
      </c>
      <c r="G572" s="57">
        <v>0</v>
      </c>
      <c r="H572" s="57">
        <v>0</v>
      </c>
      <c r="I572" s="50">
        <f t="shared" si="71"/>
        <v>-11015.999999999993</v>
      </c>
      <c r="J572" s="50">
        <v>0</v>
      </c>
      <c r="K572" s="50">
        <v>0</v>
      </c>
      <c r="L572" s="50">
        <f>K572+J572+I572</f>
        <v>-11015.999999999993</v>
      </c>
      <c r="M572" s="25"/>
      <c r="N572" s="25"/>
    </row>
    <row r="573" spans="1:14" ht="14.25" customHeight="1">
      <c r="A573" s="55">
        <v>42860</v>
      </c>
      <c r="B573" s="56" t="s">
        <v>1721</v>
      </c>
      <c r="C573" s="57">
        <f t="shared" si="70"/>
        <v>530</v>
      </c>
      <c r="D573" s="56" t="s">
        <v>188</v>
      </c>
      <c r="E573" s="57">
        <v>567</v>
      </c>
      <c r="F573" s="57">
        <v>572</v>
      </c>
      <c r="G573" s="57">
        <v>576</v>
      </c>
      <c r="H573" s="57">
        <v>0</v>
      </c>
      <c r="I573" s="50">
        <f t="shared" si="71"/>
        <v>2650</v>
      </c>
      <c r="J573" s="50">
        <f t="shared" si="77"/>
        <v>2120</v>
      </c>
      <c r="K573" s="50">
        <v>0</v>
      </c>
      <c r="L573" s="50">
        <f t="shared" si="78"/>
        <v>4770</v>
      </c>
      <c r="M573" s="25"/>
      <c r="N573" s="25"/>
    </row>
    <row r="574" spans="1:14" ht="14.25" customHeight="1">
      <c r="A574" s="55">
        <v>42860</v>
      </c>
      <c r="B574" s="56" t="s">
        <v>1706</v>
      </c>
      <c r="C574" s="57">
        <f t="shared" si="70"/>
        <v>360</v>
      </c>
      <c r="D574" s="56" t="s">
        <v>188</v>
      </c>
      <c r="E574" s="57">
        <v>854</v>
      </c>
      <c r="F574" s="57">
        <v>859</v>
      </c>
      <c r="G574" s="57">
        <v>865</v>
      </c>
      <c r="H574" s="57">
        <v>0</v>
      </c>
      <c r="I574" s="50">
        <f t="shared" si="71"/>
        <v>1800</v>
      </c>
      <c r="J574" s="50">
        <f t="shared" si="77"/>
        <v>2160</v>
      </c>
      <c r="K574" s="50">
        <v>0</v>
      </c>
      <c r="L574" s="50">
        <f t="shared" si="78"/>
        <v>3960</v>
      </c>
      <c r="M574" s="25"/>
      <c r="N574" s="25"/>
    </row>
    <row r="575" spans="1:14" ht="14.25" customHeight="1">
      <c r="A575" s="55">
        <v>42860</v>
      </c>
      <c r="B575" s="56" t="s">
        <v>1722</v>
      </c>
      <c r="C575" s="57">
        <f t="shared" si="70"/>
        <v>240</v>
      </c>
      <c r="D575" s="56" t="s">
        <v>188</v>
      </c>
      <c r="E575" s="57">
        <v>1251</v>
      </c>
      <c r="F575" s="57">
        <v>1257</v>
      </c>
      <c r="G575" s="57">
        <v>1263</v>
      </c>
      <c r="H575" s="57">
        <v>0</v>
      </c>
      <c r="I575" s="50">
        <f t="shared" si="71"/>
        <v>1440</v>
      </c>
      <c r="J575" s="50">
        <f t="shared" si="77"/>
        <v>1440</v>
      </c>
      <c r="K575" s="50">
        <v>0</v>
      </c>
      <c r="L575" s="50">
        <f t="shared" si="78"/>
        <v>2880</v>
      </c>
      <c r="M575" s="25"/>
      <c r="N575" s="25"/>
    </row>
    <row r="576" spans="1:14" ht="14.25" customHeight="1">
      <c r="A576" s="55">
        <v>42860</v>
      </c>
      <c r="B576" s="56" t="s">
        <v>1723</v>
      </c>
      <c r="C576" s="57">
        <f t="shared" si="70"/>
        <v>500</v>
      </c>
      <c r="D576" s="56" t="s">
        <v>188</v>
      </c>
      <c r="E576" s="57">
        <v>605</v>
      </c>
      <c r="F576" s="57">
        <v>609.5</v>
      </c>
      <c r="G576" s="57">
        <v>0</v>
      </c>
      <c r="H576" s="57">
        <v>0</v>
      </c>
      <c r="I576" s="50">
        <f t="shared" si="71"/>
        <v>2250</v>
      </c>
      <c r="J576" s="50">
        <v>0</v>
      </c>
      <c r="K576" s="50">
        <v>0</v>
      </c>
      <c r="L576" s="50">
        <f t="shared" si="78"/>
        <v>2250</v>
      </c>
      <c r="M576" s="25"/>
      <c r="N576" s="25"/>
    </row>
    <row r="577" spans="1:14" ht="14.25" customHeight="1">
      <c r="A577" s="55">
        <v>42859</v>
      </c>
      <c r="B577" s="56" t="s">
        <v>236</v>
      </c>
      <c r="C577" s="57">
        <f t="shared" si="70"/>
        <v>450</v>
      </c>
      <c r="D577" s="56" t="s">
        <v>188</v>
      </c>
      <c r="E577" s="57">
        <v>676</v>
      </c>
      <c r="F577" s="57">
        <v>661.7</v>
      </c>
      <c r="G577" s="57">
        <v>0</v>
      </c>
      <c r="H577" s="57">
        <v>0</v>
      </c>
      <c r="I577" s="50">
        <f t="shared" si="71"/>
        <v>-6434.99999999998</v>
      </c>
      <c r="J577" s="50">
        <v>0</v>
      </c>
      <c r="K577" s="50">
        <v>0</v>
      </c>
      <c r="L577" s="50">
        <f t="shared" si="78"/>
        <v>-6434.99999999998</v>
      </c>
      <c r="M577" s="25"/>
      <c r="N577" s="25"/>
    </row>
    <row r="578" spans="1:14" ht="14.25" customHeight="1">
      <c r="A578" s="55">
        <v>42859</v>
      </c>
      <c r="B578" s="56" t="s">
        <v>1724</v>
      </c>
      <c r="C578" s="57">
        <f t="shared" si="70"/>
        <v>1050</v>
      </c>
      <c r="D578" s="56" t="s">
        <v>188</v>
      </c>
      <c r="E578" s="57">
        <v>288</v>
      </c>
      <c r="F578" s="57">
        <v>290.5</v>
      </c>
      <c r="G578" s="57">
        <v>292</v>
      </c>
      <c r="H578" s="57">
        <v>0</v>
      </c>
      <c r="I578" s="50">
        <f t="shared" si="71"/>
        <v>2625</v>
      </c>
      <c r="J578" s="50">
        <f t="shared" ref="J578:J583" si="79">(G578-F578)*C578</f>
        <v>1575</v>
      </c>
      <c r="K578" s="50">
        <v>0</v>
      </c>
      <c r="L578" s="50">
        <f t="shared" si="78"/>
        <v>4200</v>
      </c>
      <c r="M578" s="25"/>
      <c r="N578" s="25"/>
    </row>
    <row r="579" spans="1:14" ht="14.25" customHeight="1">
      <c r="A579" s="55">
        <v>42859</v>
      </c>
      <c r="B579" s="56" t="s">
        <v>1725</v>
      </c>
      <c r="C579" s="57">
        <f t="shared" si="70"/>
        <v>330</v>
      </c>
      <c r="D579" s="56" t="s">
        <v>188</v>
      </c>
      <c r="E579" s="57">
        <v>930</v>
      </c>
      <c r="F579" s="57">
        <v>936</v>
      </c>
      <c r="G579" s="57">
        <v>942</v>
      </c>
      <c r="H579" s="57">
        <v>957</v>
      </c>
      <c r="I579" s="50">
        <f t="shared" si="71"/>
        <v>1980</v>
      </c>
      <c r="J579" s="50">
        <f t="shared" si="79"/>
        <v>1980</v>
      </c>
      <c r="K579" s="50">
        <f>(H579-G579)*C579</f>
        <v>4950</v>
      </c>
      <c r="L579" s="50">
        <f t="shared" si="78"/>
        <v>8910</v>
      </c>
      <c r="M579" s="25"/>
      <c r="N579" s="25"/>
    </row>
    <row r="580" spans="1:14" ht="14.25" customHeight="1">
      <c r="A580" s="55">
        <v>42859</v>
      </c>
      <c r="B580" s="56" t="s">
        <v>1708</v>
      </c>
      <c r="C580" s="57">
        <f t="shared" si="70"/>
        <v>230</v>
      </c>
      <c r="D580" s="56" t="s">
        <v>188</v>
      </c>
      <c r="E580" s="57">
        <v>1350</v>
      </c>
      <c r="F580" s="57">
        <v>1357</v>
      </c>
      <c r="G580" s="57">
        <v>1365</v>
      </c>
      <c r="H580" s="57">
        <v>1378</v>
      </c>
      <c r="I580" s="50">
        <f t="shared" si="71"/>
        <v>1610</v>
      </c>
      <c r="J580" s="50">
        <f t="shared" si="79"/>
        <v>1840</v>
      </c>
      <c r="K580" s="50">
        <f>(H580-G580)*C580</f>
        <v>2990</v>
      </c>
      <c r="L580" s="50">
        <f t="shared" si="78"/>
        <v>6440</v>
      </c>
      <c r="M580" s="25"/>
      <c r="N580" s="25"/>
    </row>
    <row r="581" spans="1:14" ht="14.25" customHeight="1">
      <c r="A581" s="55">
        <v>42859</v>
      </c>
      <c r="B581" s="56" t="s">
        <v>31</v>
      </c>
      <c r="C581" s="57">
        <f t="shared" si="70"/>
        <v>1050</v>
      </c>
      <c r="D581" s="56" t="s">
        <v>188</v>
      </c>
      <c r="E581" s="57">
        <v>287</v>
      </c>
      <c r="F581" s="57">
        <v>289.5</v>
      </c>
      <c r="G581" s="57">
        <v>292.5</v>
      </c>
      <c r="H581" s="57">
        <v>0</v>
      </c>
      <c r="I581" s="50">
        <f t="shared" si="71"/>
        <v>2625</v>
      </c>
      <c r="J581" s="50">
        <f t="shared" si="79"/>
        <v>3150</v>
      </c>
      <c r="K581" s="50">
        <v>0</v>
      </c>
      <c r="L581" s="50">
        <f t="shared" si="78"/>
        <v>5775</v>
      </c>
      <c r="M581" s="25"/>
      <c r="N581" s="25"/>
    </row>
    <row r="582" spans="1:14" ht="14.25" customHeight="1">
      <c r="A582" s="55">
        <v>42858</v>
      </c>
      <c r="B582" s="56" t="s">
        <v>1726</v>
      </c>
      <c r="C582" s="57">
        <f t="shared" si="70"/>
        <v>610</v>
      </c>
      <c r="D582" s="56" t="s">
        <v>188</v>
      </c>
      <c r="E582" s="57">
        <v>494</v>
      </c>
      <c r="F582" s="57">
        <v>498</v>
      </c>
      <c r="G582" s="57">
        <v>502</v>
      </c>
      <c r="H582" s="57">
        <v>518.70000000000005</v>
      </c>
      <c r="I582" s="50">
        <f t="shared" si="71"/>
        <v>2440</v>
      </c>
      <c r="J582" s="50">
        <f t="shared" si="79"/>
        <v>2440</v>
      </c>
      <c r="K582" s="50">
        <f>(H582-G582)*C582</f>
        <v>10187.000000000027</v>
      </c>
      <c r="L582" s="50">
        <f t="shared" si="78"/>
        <v>15067.000000000027</v>
      </c>
      <c r="M582" s="25"/>
      <c r="N582" s="25"/>
    </row>
    <row r="583" spans="1:14" ht="14.25" customHeight="1">
      <c r="A583" s="55">
        <v>42858</v>
      </c>
      <c r="B583" s="56" t="s">
        <v>1727</v>
      </c>
      <c r="C583" s="57">
        <f t="shared" si="70"/>
        <v>320</v>
      </c>
      <c r="D583" s="56" t="s">
        <v>188</v>
      </c>
      <c r="E583" s="57">
        <v>940</v>
      </c>
      <c r="F583" s="57">
        <v>946</v>
      </c>
      <c r="G583" s="57">
        <v>952</v>
      </c>
      <c r="H583" s="57">
        <v>978</v>
      </c>
      <c r="I583" s="50">
        <f t="shared" si="71"/>
        <v>1920</v>
      </c>
      <c r="J583" s="50">
        <f t="shared" si="79"/>
        <v>1920</v>
      </c>
      <c r="K583" s="50">
        <f>(H583-G583)*C583</f>
        <v>8320</v>
      </c>
      <c r="L583" s="50">
        <f t="shared" si="78"/>
        <v>12160</v>
      </c>
      <c r="M583" s="25"/>
      <c r="N583" s="25"/>
    </row>
    <row r="584" spans="1:14" ht="14.25" customHeight="1">
      <c r="A584" s="55">
        <v>42858</v>
      </c>
      <c r="B584" s="56" t="s">
        <v>60</v>
      </c>
      <c r="C584" s="57">
        <f t="shared" si="70"/>
        <v>2920</v>
      </c>
      <c r="D584" s="56" t="s">
        <v>188</v>
      </c>
      <c r="E584" s="57">
        <v>103</v>
      </c>
      <c r="F584" s="57">
        <v>104</v>
      </c>
      <c r="G584" s="57">
        <v>0</v>
      </c>
      <c r="H584" s="57">
        <v>0</v>
      </c>
      <c r="I584" s="50">
        <f t="shared" si="71"/>
        <v>2920</v>
      </c>
      <c r="J584" s="50">
        <v>0</v>
      </c>
      <c r="K584" s="50">
        <v>0</v>
      </c>
      <c r="L584" s="50">
        <f t="shared" si="78"/>
        <v>2920</v>
      </c>
      <c r="M584" s="25"/>
      <c r="N584" s="25"/>
    </row>
    <row r="585" spans="1:14" ht="14.25" customHeight="1">
      <c r="A585" s="55">
        <v>42858</v>
      </c>
      <c r="B585" s="56" t="s">
        <v>253</v>
      </c>
      <c r="C585" s="57">
        <f t="shared" si="70"/>
        <v>50</v>
      </c>
      <c r="D585" s="56" t="s">
        <v>203</v>
      </c>
      <c r="E585" s="57">
        <v>6672</v>
      </c>
      <c r="F585" s="57">
        <v>6664</v>
      </c>
      <c r="G585" s="57">
        <v>6655</v>
      </c>
      <c r="H585" s="57">
        <v>6641</v>
      </c>
      <c r="I585" s="50">
        <f>+(E585-F585)*C585</f>
        <v>400</v>
      </c>
      <c r="J585" s="50">
        <f>+(F585-G585)*C585</f>
        <v>450</v>
      </c>
      <c r="K585" s="50">
        <f>+(G585-H585)*C585</f>
        <v>700</v>
      </c>
      <c r="L585" s="50">
        <f>(I585+J585+K585)</f>
        <v>1550</v>
      </c>
      <c r="M585" s="25"/>
      <c r="N585" s="25"/>
    </row>
    <row r="586" spans="1:14" ht="14.25" customHeight="1">
      <c r="A586" s="55">
        <v>42857</v>
      </c>
      <c r="B586" s="56" t="s">
        <v>143</v>
      </c>
      <c r="C586" s="57">
        <f t="shared" si="70"/>
        <v>270</v>
      </c>
      <c r="D586" s="56" t="s">
        <v>188</v>
      </c>
      <c r="E586" s="57">
        <v>1125</v>
      </c>
      <c r="F586" s="57">
        <v>1132</v>
      </c>
      <c r="G586" s="57">
        <v>1140</v>
      </c>
      <c r="H586" s="57">
        <v>1152</v>
      </c>
      <c r="I586" s="50">
        <f t="shared" ref="I586:I614" si="80">(F586-E586)*C586</f>
        <v>1890</v>
      </c>
      <c r="J586" s="50">
        <f>(G586-F586)*C586</f>
        <v>2160</v>
      </c>
      <c r="K586" s="50">
        <f>(H586-G586)*C586</f>
        <v>3240</v>
      </c>
      <c r="L586" s="50">
        <f>K586+J586+I586</f>
        <v>7290</v>
      </c>
      <c r="M586" s="25"/>
      <c r="N586" s="25"/>
    </row>
    <row r="587" spans="1:14" ht="14.25" customHeight="1">
      <c r="A587" s="55">
        <v>42857</v>
      </c>
      <c r="B587" s="56" t="s">
        <v>294</v>
      </c>
      <c r="C587" s="57">
        <f t="shared" ref="C587:C650" si="81">CEILING((300000/E587),10)</f>
        <v>2160</v>
      </c>
      <c r="D587" s="56" t="s">
        <v>188</v>
      </c>
      <c r="E587" s="57">
        <v>139</v>
      </c>
      <c r="F587" s="57">
        <v>140.19999999999999</v>
      </c>
      <c r="G587" s="57">
        <v>141.4</v>
      </c>
      <c r="H587" s="57">
        <v>0</v>
      </c>
      <c r="I587" s="50">
        <f t="shared" si="80"/>
        <v>2591.9999999999754</v>
      </c>
      <c r="J587" s="50">
        <f>(G587-F587)*C587</f>
        <v>2592.0000000000368</v>
      </c>
      <c r="K587" s="50">
        <v>0</v>
      </c>
      <c r="L587" s="50">
        <f>K587+J587+I587</f>
        <v>5184.0000000000127</v>
      </c>
      <c r="M587" s="25"/>
      <c r="N587" s="25"/>
    </row>
    <row r="588" spans="1:14" ht="14.25" customHeight="1">
      <c r="A588" s="55">
        <v>42857</v>
      </c>
      <c r="B588" s="56" t="s">
        <v>426</v>
      </c>
      <c r="C588" s="57">
        <f t="shared" si="81"/>
        <v>540</v>
      </c>
      <c r="D588" s="56" t="s">
        <v>188</v>
      </c>
      <c r="E588" s="57">
        <v>562</v>
      </c>
      <c r="F588" s="57">
        <v>566</v>
      </c>
      <c r="G588" s="57">
        <v>570</v>
      </c>
      <c r="H588" s="57">
        <v>0</v>
      </c>
      <c r="I588" s="50">
        <f t="shared" si="80"/>
        <v>2160</v>
      </c>
      <c r="J588" s="50">
        <f>(G588-F588)*C588</f>
        <v>2160</v>
      </c>
      <c r="K588" s="50">
        <v>0</v>
      </c>
      <c r="L588" s="50">
        <f>K588+J588+I588</f>
        <v>4320</v>
      </c>
      <c r="M588" s="25"/>
      <c r="N588" s="25"/>
    </row>
    <row r="589" spans="1:14" ht="14.25" customHeight="1">
      <c r="A589" s="55">
        <v>42857</v>
      </c>
      <c r="B589" s="56" t="s">
        <v>1728</v>
      </c>
      <c r="C589" s="57">
        <f t="shared" si="81"/>
        <v>1490</v>
      </c>
      <c r="D589" s="56" t="s">
        <v>188</v>
      </c>
      <c r="E589" s="57">
        <v>202.5</v>
      </c>
      <c r="F589" s="57">
        <v>202.5</v>
      </c>
      <c r="G589" s="57">
        <v>0</v>
      </c>
      <c r="H589" s="57">
        <v>0</v>
      </c>
      <c r="I589" s="50">
        <f t="shared" si="80"/>
        <v>0</v>
      </c>
      <c r="J589" s="50">
        <v>0</v>
      </c>
      <c r="K589" s="50">
        <f t="shared" ref="K589:K594" si="82">(H589-G589)*C589</f>
        <v>0</v>
      </c>
      <c r="L589" s="50">
        <f>K589+J589+I589</f>
        <v>0</v>
      </c>
      <c r="M589" s="25"/>
      <c r="N589" s="25"/>
    </row>
    <row r="590" spans="1:14" ht="14.25" customHeight="1">
      <c r="A590" s="55">
        <v>42857</v>
      </c>
      <c r="B590" s="56" t="s">
        <v>1729</v>
      </c>
      <c r="C590" s="57">
        <f t="shared" si="81"/>
        <v>760</v>
      </c>
      <c r="D590" s="56" t="s">
        <v>188</v>
      </c>
      <c r="E590" s="57">
        <v>399</v>
      </c>
      <c r="F590" s="57">
        <v>402.5</v>
      </c>
      <c r="G590" s="57">
        <v>405.95</v>
      </c>
      <c r="H590" s="57">
        <v>0</v>
      </c>
      <c r="I590" s="50">
        <f t="shared" si="80"/>
        <v>2660</v>
      </c>
      <c r="J590" s="50">
        <f>(G590-F590)*C590</f>
        <v>2621.9999999999914</v>
      </c>
      <c r="K590" s="50">
        <v>0</v>
      </c>
      <c r="L590" s="50">
        <f>K590+J590+I590</f>
        <v>5281.9999999999909</v>
      </c>
      <c r="M590" s="25"/>
      <c r="N590" s="25"/>
    </row>
    <row r="591" spans="1:14" ht="14.25" customHeight="1">
      <c r="A591" s="55">
        <v>42853</v>
      </c>
      <c r="B591" s="56" t="s">
        <v>175</v>
      </c>
      <c r="C591" s="57">
        <f t="shared" si="81"/>
        <v>1110</v>
      </c>
      <c r="D591" s="56" t="s">
        <v>188</v>
      </c>
      <c r="E591" s="57">
        <v>271</v>
      </c>
      <c r="F591" s="57">
        <v>273.5</v>
      </c>
      <c r="G591" s="57">
        <v>276</v>
      </c>
      <c r="H591" s="57">
        <v>288.85000000000002</v>
      </c>
      <c r="I591" s="50">
        <f t="shared" si="80"/>
        <v>2775</v>
      </c>
      <c r="J591" s="50">
        <f t="shared" ref="J591:J597" si="83">(G591-F591)*C591</f>
        <v>2775</v>
      </c>
      <c r="K591" s="50">
        <f t="shared" si="82"/>
        <v>14263.500000000025</v>
      </c>
      <c r="L591" s="50">
        <f t="shared" ref="L591:L614" si="84">K591+J591+I591</f>
        <v>19813.500000000025</v>
      </c>
      <c r="M591" s="25"/>
      <c r="N591" s="25"/>
    </row>
    <row r="592" spans="1:14" ht="14.25" customHeight="1">
      <c r="A592" s="55">
        <v>42853</v>
      </c>
      <c r="B592" s="56" t="s">
        <v>418</v>
      </c>
      <c r="C592" s="57">
        <f t="shared" si="81"/>
        <v>330</v>
      </c>
      <c r="D592" s="56" t="s">
        <v>188</v>
      </c>
      <c r="E592" s="57">
        <v>922</v>
      </c>
      <c r="F592" s="57">
        <v>926</v>
      </c>
      <c r="G592" s="57">
        <v>930</v>
      </c>
      <c r="H592" s="57">
        <v>934</v>
      </c>
      <c r="I592" s="50">
        <f t="shared" si="80"/>
        <v>1320</v>
      </c>
      <c r="J592" s="50">
        <f t="shared" si="83"/>
        <v>1320</v>
      </c>
      <c r="K592" s="50">
        <f t="shared" si="82"/>
        <v>1320</v>
      </c>
      <c r="L592" s="50">
        <f t="shared" si="84"/>
        <v>3960</v>
      </c>
      <c r="M592" s="25"/>
      <c r="N592" s="25"/>
    </row>
    <row r="593" spans="1:14" ht="14.25" customHeight="1">
      <c r="A593" s="55">
        <v>42853</v>
      </c>
      <c r="B593" s="56" t="s">
        <v>253</v>
      </c>
      <c r="C593" s="57">
        <f t="shared" si="81"/>
        <v>50</v>
      </c>
      <c r="D593" s="56" t="s">
        <v>188</v>
      </c>
      <c r="E593" s="57">
        <v>6473</v>
      </c>
      <c r="F593" s="57">
        <v>6480</v>
      </c>
      <c r="G593" s="57">
        <v>6489</v>
      </c>
      <c r="H593" s="57">
        <v>6518</v>
      </c>
      <c r="I593" s="50">
        <f t="shared" si="80"/>
        <v>350</v>
      </c>
      <c r="J593" s="50">
        <f t="shared" si="83"/>
        <v>450</v>
      </c>
      <c r="K593" s="50">
        <f t="shared" si="82"/>
        <v>1450</v>
      </c>
      <c r="L593" s="50">
        <f t="shared" si="84"/>
        <v>2250</v>
      </c>
      <c r="M593" s="25"/>
      <c r="N593" s="25"/>
    </row>
    <row r="594" spans="1:14" ht="14.25" customHeight="1">
      <c r="A594" s="55">
        <v>42853</v>
      </c>
      <c r="B594" s="56" t="s">
        <v>1707</v>
      </c>
      <c r="C594" s="57">
        <f t="shared" si="81"/>
        <v>80</v>
      </c>
      <c r="D594" s="56" t="s">
        <v>188</v>
      </c>
      <c r="E594" s="57">
        <v>4235</v>
      </c>
      <c r="F594" s="57">
        <v>4243</v>
      </c>
      <c r="G594" s="57">
        <v>4253</v>
      </c>
      <c r="H594" s="57">
        <v>4265</v>
      </c>
      <c r="I594" s="50">
        <f t="shared" si="80"/>
        <v>640</v>
      </c>
      <c r="J594" s="50">
        <f t="shared" si="83"/>
        <v>800</v>
      </c>
      <c r="K594" s="50">
        <f t="shared" si="82"/>
        <v>960</v>
      </c>
      <c r="L594" s="50">
        <f t="shared" si="84"/>
        <v>2400</v>
      </c>
      <c r="M594" s="25"/>
      <c r="N594" s="25"/>
    </row>
    <row r="595" spans="1:14" ht="14.25" customHeight="1">
      <c r="A595" s="55">
        <v>42852</v>
      </c>
      <c r="B595" s="56" t="s">
        <v>761</v>
      </c>
      <c r="C595" s="57">
        <f t="shared" si="81"/>
        <v>910</v>
      </c>
      <c r="D595" s="56" t="s">
        <v>188</v>
      </c>
      <c r="E595" s="57">
        <v>333</v>
      </c>
      <c r="F595" s="57">
        <v>336</v>
      </c>
      <c r="G595" s="57">
        <v>339</v>
      </c>
      <c r="H595" s="57">
        <v>343</v>
      </c>
      <c r="I595" s="50">
        <f t="shared" si="80"/>
        <v>2730</v>
      </c>
      <c r="J595" s="50">
        <f t="shared" si="83"/>
        <v>2730</v>
      </c>
      <c r="K595" s="50">
        <v>0</v>
      </c>
      <c r="L595" s="50">
        <f t="shared" si="84"/>
        <v>5460</v>
      </c>
      <c r="M595" s="25"/>
      <c r="N595" s="25"/>
    </row>
    <row r="596" spans="1:14" ht="14.25" customHeight="1">
      <c r="A596" s="55">
        <v>42852</v>
      </c>
      <c r="B596" s="56" t="s">
        <v>1730</v>
      </c>
      <c r="C596" s="57">
        <f t="shared" si="81"/>
        <v>1120</v>
      </c>
      <c r="D596" s="56" t="s">
        <v>188</v>
      </c>
      <c r="E596" s="57">
        <v>270</v>
      </c>
      <c r="F596" s="57">
        <v>272.5</v>
      </c>
      <c r="G596" s="57">
        <v>274.39999999999998</v>
      </c>
      <c r="H596" s="57">
        <v>0</v>
      </c>
      <c r="I596" s="50">
        <f t="shared" si="80"/>
        <v>2800</v>
      </c>
      <c r="J596" s="50">
        <f t="shared" si="83"/>
        <v>2127.9999999999745</v>
      </c>
      <c r="K596" s="50">
        <v>0</v>
      </c>
      <c r="L596" s="50">
        <f t="shared" si="84"/>
        <v>4927.9999999999745</v>
      </c>
      <c r="M596" s="25"/>
      <c r="N596" s="25"/>
    </row>
    <row r="597" spans="1:14" ht="14.25" customHeight="1">
      <c r="A597" s="55">
        <v>42852</v>
      </c>
      <c r="B597" s="56" t="s">
        <v>1703</v>
      </c>
      <c r="C597" s="57">
        <f t="shared" si="81"/>
        <v>320</v>
      </c>
      <c r="D597" s="56" t="s">
        <v>188</v>
      </c>
      <c r="E597" s="57">
        <v>942</v>
      </c>
      <c r="F597" s="57">
        <v>947</v>
      </c>
      <c r="G597" s="57">
        <v>952</v>
      </c>
      <c r="H597" s="57">
        <v>958</v>
      </c>
      <c r="I597" s="50">
        <f t="shared" si="80"/>
        <v>1600</v>
      </c>
      <c r="J597" s="50">
        <f t="shared" si="83"/>
        <v>1600</v>
      </c>
      <c r="K597" s="50">
        <f>(H597-G597)*C597</f>
        <v>1920</v>
      </c>
      <c r="L597" s="50">
        <f t="shared" si="84"/>
        <v>5120</v>
      </c>
      <c r="M597" s="25"/>
      <c r="N597" s="25"/>
    </row>
    <row r="598" spans="1:14" ht="14.25" customHeight="1">
      <c r="A598" s="55">
        <v>42852</v>
      </c>
      <c r="B598" s="56" t="s">
        <v>184</v>
      </c>
      <c r="C598" s="57">
        <f t="shared" si="81"/>
        <v>490</v>
      </c>
      <c r="D598" s="56" t="s">
        <v>188</v>
      </c>
      <c r="E598" s="57">
        <v>619</v>
      </c>
      <c r="F598" s="57">
        <v>619</v>
      </c>
      <c r="G598" s="57">
        <v>0</v>
      </c>
      <c r="H598" s="57">
        <v>0</v>
      </c>
      <c r="I598" s="50">
        <f t="shared" si="80"/>
        <v>0</v>
      </c>
      <c r="J598" s="50">
        <v>0</v>
      </c>
      <c r="K598" s="50">
        <v>0</v>
      </c>
      <c r="L598" s="50">
        <f t="shared" si="84"/>
        <v>0</v>
      </c>
      <c r="M598" s="25"/>
      <c r="N598" s="25"/>
    </row>
    <row r="599" spans="1:14" ht="14.25" customHeight="1">
      <c r="A599" s="55">
        <v>42851</v>
      </c>
      <c r="B599" s="56" t="s">
        <v>118</v>
      </c>
      <c r="C599" s="57">
        <f t="shared" si="81"/>
        <v>1500</v>
      </c>
      <c r="D599" s="56" t="s">
        <v>188</v>
      </c>
      <c r="E599" s="57">
        <v>200</v>
      </c>
      <c r="F599" s="57">
        <v>202</v>
      </c>
      <c r="G599" s="57">
        <v>204</v>
      </c>
      <c r="H599" s="57">
        <v>0</v>
      </c>
      <c r="I599" s="50">
        <f t="shared" si="80"/>
        <v>3000</v>
      </c>
      <c r="J599" s="50">
        <f>(G599-F599)*C599</f>
        <v>3000</v>
      </c>
      <c r="K599" s="50">
        <v>0</v>
      </c>
      <c r="L599" s="50">
        <f t="shared" si="84"/>
        <v>6000</v>
      </c>
      <c r="M599" s="25"/>
      <c r="N599" s="25"/>
    </row>
    <row r="600" spans="1:14" ht="14.25" customHeight="1">
      <c r="A600" s="55">
        <v>42851</v>
      </c>
      <c r="B600" s="56" t="s">
        <v>1731</v>
      </c>
      <c r="C600" s="57">
        <f t="shared" si="81"/>
        <v>720</v>
      </c>
      <c r="D600" s="56" t="s">
        <v>188</v>
      </c>
      <c r="E600" s="57">
        <v>420</v>
      </c>
      <c r="F600" s="57">
        <v>423.9</v>
      </c>
      <c r="G600" s="57">
        <v>0</v>
      </c>
      <c r="H600" s="57">
        <v>0</v>
      </c>
      <c r="I600" s="50">
        <f t="shared" si="80"/>
        <v>2807.9999999999836</v>
      </c>
      <c r="J600" s="50">
        <v>0</v>
      </c>
      <c r="K600" s="50">
        <v>0</v>
      </c>
      <c r="L600" s="50">
        <f t="shared" si="84"/>
        <v>2807.9999999999836</v>
      </c>
      <c r="M600" s="25"/>
      <c r="N600" s="25"/>
    </row>
    <row r="601" spans="1:14" ht="14.25" customHeight="1">
      <c r="A601" s="55">
        <v>42851</v>
      </c>
      <c r="B601" s="56" t="s">
        <v>194</v>
      </c>
      <c r="C601" s="57">
        <f t="shared" si="81"/>
        <v>550</v>
      </c>
      <c r="D601" s="56" t="s">
        <v>188</v>
      </c>
      <c r="E601" s="57">
        <v>550</v>
      </c>
      <c r="F601" s="57">
        <v>554</v>
      </c>
      <c r="G601" s="57">
        <v>0</v>
      </c>
      <c r="H601" s="57">
        <v>0</v>
      </c>
      <c r="I601" s="50">
        <f t="shared" si="80"/>
        <v>2200</v>
      </c>
      <c r="J601" s="50">
        <v>0</v>
      </c>
      <c r="K601" s="50">
        <v>0</v>
      </c>
      <c r="L601" s="50">
        <f t="shared" si="84"/>
        <v>2200</v>
      </c>
      <c r="M601" s="25"/>
      <c r="N601" s="25"/>
    </row>
    <row r="602" spans="1:14" ht="14.25" customHeight="1">
      <c r="A602" s="55">
        <v>42851</v>
      </c>
      <c r="B602" s="56" t="s">
        <v>1732</v>
      </c>
      <c r="C602" s="57">
        <f t="shared" si="81"/>
        <v>680</v>
      </c>
      <c r="D602" s="56" t="s">
        <v>188</v>
      </c>
      <c r="E602" s="57">
        <v>447</v>
      </c>
      <c r="F602" s="57">
        <v>449.4</v>
      </c>
      <c r="G602" s="57">
        <v>0</v>
      </c>
      <c r="H602" s="57">
        <v>0</v>
      </c>
      <c r="I602" s="50">
        <f t="shared" si="80"/>
        <v>1631.9999999999845</v>
      </c>
      <c r="J602" s="50">
        <v>0</v>
      </c>
      <c r="K602" s="50">
        <v>0</v>
      </c>
      <c r="L602" s="50">
        <f t="shared" si="84"/>
        <v>1631.9999999999845</v>
      </c>
      <c r="M602" s="25"/>
      <c r="N602" s="25"/>
    </row>
    <row r="603" spans="1:14" ht="14.25" customHeight="1">
      <c r="A603" s="55">
        <v>42851</v>
      </c>
      <c r="B603" s="56" t="s">
        <v>1733</v>
      </c>
      <c r="C603" s="57">
        <f t="shared" si="81"/>
        <v>180</v>
      </c>
      <c r="D603" s="56" t="s">
        <v>188</v>
      </c>
      <c r="E603" s="57">
        <v>1708</v>
      </c>
      <c r="F603" s="57">
        <v>1712</v>
      </c>
      <c r="G603" s="57">
        <v>0</v>
      </c>
      <c r="H603" s="57">
        <v>0</v>
      </c>
      <c r="I603" s="50">
        <f t="shared" si="80"/>
        <v>720</v>
      </c>
      <c r="J603" s="50">
        <v>0</v>
      </c>
      <c r="K603" s="50">
        <v>0</v>
      </c>
      <c r="L603" s="50">
        <f t="shared" si="84"/>
        <v>720</v>
      </c>
      <c r="M603" s="25"/>
      <c r="N603" s="25"/>
    </row>
    <row r="604" spans="1:14" ht="14.25" customHeight="1">
      <c r="A604" s="55">
        <v>42850</v>
      </c>
      <c r="B604" s="56" t="s">
        <v>1734</v>
      </c>
      <c r="C604" s="57">
        <f t="shared" si="81"/>
        <v>1370</v>
      </c>
      <c r="D604" s="56" t="s">
        <v>188</v>
      </c>
      <c r="E604" s="57">
        <v>219</v>
      </c>
      <c r="F604" s="57">
        <v>221</v>
      </c>
      <c r="G604" s="57">
        <v>223.5</v>
      </c>
      <c r="H604" s="57">
        <v>231.8</v>
      </c>
      <c r="I604" s="50">
        <f t="shared" si="80"/>
        <v>2740</v>
      </c>
      <c r="J604" s="50">
        <f t="shared" ref="J604:J614" si="85">(G604-F604)*C604</f>
        <v>3425</v>
      </c>
      <c r="K604" s="50">
        <f>(H604-G604)*C604</f>
        <v>11371.000000000016</v>
      </c>
      <c r="L604" s="50">
        <f t="shared" si="84"/>
        <v>17536.000000000015</v>
      </c>
      <c r="M604" s="25"/>
      <c r="N604" s="25"/>
    </row>
    <row r="605" spans="1:14" ht="14.25" customHeight="1">
      <c r="A605" s="55">
        <v>42850</v>
      </c>
      <c r="B605" s="56" t="s">
        <v>464</v>
      </c>
      <c r="C605" s="57">
        <f t="shared" si="81"/>
        <v>430</v>
      </c>
      <c r="D605" s="56" t="s">
        <v>188</v>
      </c>
      <c r="E605" s="57">
        <v>707</v>
      </c>
      <c r="F605" s="57">
        <v>712</v>
      </c>
      <c r="G605" s="57">
        <v>718</v>
      </c>
      <c r="H605" s="57">
        <v>725</v>
      </c>
      <c r="I605" s="50">
        <f t="shared" si="80"/>
        <v>2150</v>
      </c>
      <c r="J605" s="50">
        <f t="shared" si="85"/>
        <v>2580</v>
      </c>
      <c r="K605" s="50">
        <f>(H605-G605)*C605</f>
        <v>3010</v>
      </c>
      <c r="L605" s="50">
        <f t="shared" si="84"/>
        <v>7740</v>
      </c>
      <c r="M605" s="25"/>
      <c r="N605" s="25"/>
    </row>
    <row r="606" spans="1:14" ht="14.25" customHeight="1">
      <c r="A606" s="55">
        <v>42850</v>
      </c>
      <c r="B606" s="56" t="s">
        <v>1735</v>
      </c>
      <c r="C606" s="57">
        <f t="shared" si="81"/>
        <v>710</v>
      </c>
      <c r="D606" s="56" t="s">
        <v>188</v>
      </c>
      <c r="E606" s="57">
        <v>423</v>
      </c>
      <c r="F606" s="57">
        <v>427</v>
      </c>
      <c r="G606" s="57">
        <v>431</v>
      </c>
      <c r="H606" s="57">
        <v>0</v>
      </c>
      <c r="I606" s="50">
        <f t="shared" si="80"/>
        <v>2840</v>
      </c>
      <c r="J606" s="50">
        <f t="shared" si="85"/>
        <v>2840</v>
      </c>
      <c r="K606" s="50">
        <v>0</v>
      </c>
      <c r="L606" s="50">
        <f t="shared" si="84"/>
        <v>5680</v>
      </c>
      <c r="M606" s="25"/>
      <c r="N606" s="25"/>
    </row>
    <row r="607" spans="1:14" ht="14.25" customHeight="1">
      <c r="A607" s="55">
        <v>42849</v>
      </c>
      <c r="B607" s="56" t="s">
        <v>1720</v>
      </c>
      <c r="C607" s="57">
        <f t="shared" si="81"/>
        <v>860</v>
      </c>
      <c r="D607" s="56" t="s">
        <v>188</v>
      </c>
      <c r="E607" s="57">
        <v>350</v>
      </c>
      <c r="F607" s="57">
        <v>353</v>
      </c>
      <c r="G607" s="57">
        <v>356.5</v>
      </c>
      <c r="H607" s="57">
        <v>385</v>
      </c>
      <c r="I607" s="50">
        <f t="shared" si="80"/>
        <v>2580</v>
      </c>
      <c r="J607" s="50">
        <f t="shared" si="85"/>
        <v>3010</v>
      </c>
      <c r="K607" s="50">
        <f>(H607-G607)*C607</f>
        <v>24510</v>
      </c>
      <c r="L607" s="50">
        <f t="shared" si="84"/>
        <v>30100</v>
      </c>
      <c r="M607" s="25"/>
      <c r="N607" s="25"/>
    </row>
    <row r="608" spans="1:14" ht="14.25" customHeight="1">
      <c r="A608" s="55">
        <v>42849</v>
      </c>
      <c r="B608" s="56" t="s">
        <v>97</v>
      </c>
      <c r="C608" s="57">
        <f t="shared" si="81"/>
        <v>320</v>
      </c>
      <c r="D608" s="56" t="s">
        <v>188</v>
      </c>
      <c r="E608" s="57">
        <v>967</v>
      </c>
      <c r="F608" s="57">
        <v>973</v>
      </c>
      <c r="G608" s="57">
        <v>979</v>
      </c>
      <c r="H608" s="57">
        <v>986</v>
      </c>
      <c r="I608" s="50">
        <f t="shared" si="80"/>
        <v>1920</v>
      </c>
      <c r="J608" s="50">
        <f t="shared" si="85"/>
        <v>1920</v>
      </c>
      <c r="K608" s="50">
        <f>(H608-G608)*C608</f>
        <v>2240</v>
      </c>
      <c r="L608" s="50">
        <f t="shared" si="84"/>
        <v>6080</v>
      </c>
      <c r="M608" s="25"/>
      <c r="N608" s="25"/>
    </row>
    <row r="609" spans="1:14" ht="14.25" customHeight="1">
      <c r="A609" s="55">
        <v>42849</v>
      </c>
      <c r="B609" s="56" t="s">
        <v>1735</v>
      </c>
      <c r="C609" s="57">
        <f t="shared" si="81"/>
        <v>730</v>
      </c>
      <c r="D609" s="56" t="s">
        <v>188</v>
      </c>
      <c r="E609" s="57">
        <v>413</v>
      </c>
      <c r="F609" s="57">
        <v>417</v>
      </c>
      <c r="G609" s="57">
        <v>421</v>
      </c>
      <c r="H609" s="57">
        <v>0</v>
      </c>
      <c r="I609" s="50">
        <f t="shared" si="80"/>
        <v>2920</v>
      </c>
      <c r="J609" s="50">
        <f t="shared" si="85"/>
        <v>2920</v>
      </c>
      <c r="K609" s="50">
        <v>0</v>
      </c>
      <c r="L609" s="50">
        <f t="shared" si="84"/>
        <v>5840</v>
      </c>
      <c r="M609" s="25"/>
      <c r="N609" s="25"/>
    </row>
    <row r="610" spans="1:14" ht="14.25" customHeight="1">
      <c r="A610" s="55">
        <v>42849</v>
      </c>
      <c r="B610" s="56" t="s">
        <v>368</v>
      </c>
      <c r="C610" s="57">
        <f t="shared" si="81"/>
        <v>270</v>
      </c>
      <c r="D610" s="56" t="s">
        <v>188</v>
      </c>
      <c r="E610" s="57">
        <v>1147</v>
      </c>
      <c r="F610" s="57">
        <v>1151</v>
      </c>
      <c r="G610" s="57">
        <v>1155</v>
      </c>
      <c r="H610" s="57">
        <v>0</v>
      </c>
      <c r="I610" s="50">
        <f t="shared" si="80"/>
        <v>1080</v>
      </c>
      <c r="J610" s="50">
        <f t="shared" si="85"/>
        <v>1080</v>
      </c>
      <c r="K610" s="50">
        <v>0</v>
      </c>
      <c r="L610" s="50">
        <f>K610+J610+I610</f>
        <v>2160</v>
      </c>
      <c r="M610" s="25"/>
      <c r="N610" s="25"/>
    </row>
    <row r="611" spans="1:14" ht="14.25" customHeight="1">
      <c r="A611" s="55">
        <v>42849</v>
      </c>
      <c r="B611" s="56" t="s">
        <v>48</v>
      </c>
      <c r="C611" s="57">
        <f t="shared" si="81"/>
        <v>1070</v>
      </c>
      <c r="D611" s="56" t="s">
        <v>188</v>
      </c>
      <c r="E611" s="57">
        <v>282.60000000000002</v>
      </c>
      <c r="F611" s="57">
        <v>285</v>
      </c>
      <c r="G611" s="57">
        <v>288</v>
      </c>
      <c r="H611" s="57">
        <v>291.39999999999998</v>
      </c>
      <c r="I611" s="50">
        <f t="shared" si="80"/>
        <v>2567.9999999999754</v>
      </c>
      <c r="J611" s="50">
        <f t="shared" si="85"/>
        <v>3210</v>
      </c>
      <c r="K611" s="50">
        <f>(H611-G611)*C611</f>
        <v>3637.9999999999754</v>
      </c>
      <c r="L611" s="50">
        <f>K611+J611+I611</f>
        <v>9415.9999999999509</v>
      </c>
      <c r="M611" s="25"/>
      <c r="N611" s="25"/>
    </row>
    <row r="612" spans="1:14" ht="14.25" customHeight="1">
      <c r="A612" s="55">
        <v>42846</v>
      </c>
      <c r="B612" s="56" t="s">
        <v>140</v>
      </c>
      <c r="C612" s="57">
        <f t="shared" si="81"/>
        <v>1220</v>
      </c>
      <c r="D612" s="56" t="s">
        <v>188</v>
      </c>
      <c r="E612" s="57">
        <v>246</v>
      </c>
      <c r="F612" s="57">
        <v>248</v>
      </c>
      <c r="G612" s="57">
        <v>251</v>
      </c>
      <c r="H612" s="57">
        <v>262</v>
      </c>
      <c r="I612" s="50">
        <f t="shared" si="80"/>
        <v>2440</v>
      </c>
      <c r="J612" s="50">
        <f t="shared" si="85"/>
        <v>3660</v>
      </c>
      <c r="K612" s="50">
        <f>(H612-G612)*C612</f>
        <v>13420</v>
      </c>
      <c r="L612" s="50">
        <f t="shared" si="84"/>
        <v>19520</v>
      </c>
      <c r="M612" s="25"/>
      <c r="N612" s="25"/>
    </row>
    <row r="613" spans="1:14" ht="14.25" customHeight="1">
      <c r="A613" s="55">
        <v>42846</v>
      </c>
      <c r="B613" s="56" t="s">
        <v>1736</v>
      </c>
      <c r="C613" s="57">
        <f t="shared" si="81"/>
        <v>1190</v>
      </c>
      <c r="D613" s="56" t="s">
        <v>188</v>
      </c>
      <c r="E613" s="57">
        <v>253</v>
      </c>
      <c r="F613" s="57">
        <v>255.2</v>
      </c>
      <c r="G613" s="57">
        <v>258</v>
      </c>
      <c r="H613" s="57">
        <v>262</v>
      </c>
      <c r="I613" s="50">
        <f t="shared" si="80"/>
        <v>2617.9999999999864</v>
      </c>
      <c r="J613" s="50">
        <f t="shared" si="85"/>
        <v>3332.0000000000136</v>
      </c>
      <c r="K613" s="50">
        <f>(H613-G613)*C613</f>
        <v>4760</v>
      </c>
      <c r="L613" s="50">
        <f t="shared" si="84"/>
        <v>10710</v>
      </c>
      <c r="M613" s="25"/>
      <c r="N613" s="25"/>
    </row>
    <row r="614" spans="1:14" ht="14.25" customHeight="1">
      <c r="A614" s="55">
        <v>42846</v>
      </c>
      <c r="B614" s="56" t="s">
        <v>1737</v>
      </c>
      <c r="C614" s="57">
        <f t="shared" si="81"/>
        <v>210</v>
      </c>
      <c r="D614" s="56" t="s">
        <v>188</v>
      </c>
      <c r="E614" s="57">
        <v>1450</v>
      </c>
      <c r="F614" s="57">
        <v>1458</v>
      </c>
      <c r="G614" s="57">
        <v>1465</v>
      </c>
      <c r="H614" s="57">
        <v>0</v>
      </c>
      <c r="I614" s="50">
        <f t="shared" si="80"/>
        <v>1680</v>
      </c>
      <c r="J614" s="50">
        <f t="shared" si="85"/>
        <v>1470</v>
      </c>
      <c r="K614" s="50">
        <v>0</v>
      </c>
      <c r="L614" s="50">
        <f t="shared" si="84"/>
        <v>3150</v>
      </c>
      <c r="M614" s="25"/>
      <c r="N614" s="25"/>
    </row>
    <row r="615" spans="1:14" ht="14.25" customHeight="1">
      <c r="A615" s="55">
        <v>42846</v>
      </c>
      <c r="B615" s="56" t="s">
        <v>1732</v>
      </c>
      <c r="C615" s="57">
        <f t="shared" si="81"/>
        <v>720</v>
      </c>
      <c r="D615" s="56" t="s">
        <v>188</v>
      </c>
      <c r="E615" s="56">
        <v>418</v>
      </c>
      <c r="F615" s="56">
        <v>396.45</v>
      </c>
      <c r="G615" s="57">
        <v>0</v>
      </c>
      <c r="H615" s="57">
        <v>0</v>
      </c>
      <c r="I615" s="58">
        <f>(F615-E615)*C615</f>
        <v>-15516.000000000007</v>
      </c>
      <c r="J615" s="50">
        <v>0</v>
      </c>
      <c r="K615" s="50">
        <f>(H615-G615)*C615</f>
        <v>0</v>
      </c>
      <c r="L615" s="50">
        <f>K615+J615+I615</f>
        <v>-15516.000000000007</v>
      </c>
      <c r="M615" s="25"/>
      <c r="N615" s="25"/>
    </row>
    <row r="616" spans="1:14" ht="14.25" customHeight="1">
      <c r="A616" s="55">
        <v>42846</v>
      </c>
      <c r="B616" s="56" t="s">
        <v>1738</v>
      </c>
      <c r="C616" s="57">
        <f t="shared" si="81"/>
        <v>530</v>
      </c>
      <c r="D616" s="56" t="s">
        <v>188</v>
      </c>
      <c r="E616" s="57">
        <v>574</v>
      </c>
      <c r="F616" s="57">
        <v>577</v>
      </c>
      <c r="G616" s="57">
        <v>580</v>
      </c>
      <c r="H616" s="57">
        <v>585</v>
      </c>
      <c r="I616" s="50">
        <f>(F616-E616)*C616</f>
        <v>1590</v>
      </c>
      <c r="J616" s="50">
        <f>(G616-F616)*C616</f>
        <v>1590</v>
      </c>
      <c r="K616" s="50">
        <f>(H616-G616)*C616</f>
        <v>2650</v>
      </c>
      <c r="L616" s="50">
        <f>K616+J616+I616</f>
        <v>5830</v>
      </c>
      <c r="M616" s="25"/>
      <c r="N616" s="25"/>
    </row>
    <row r="617" spans="1:14" ht="14.25" customHeight="1">
      <c r="A617" s="55">
        <v>42845</v>
      </c>
      <c r="B617" s="56" t="s">
        <v>265</v>
      </c>
      <c r="C617" s="57">
        <f t="shared" si="81"/>
        <v>160</v>
      </c>
      <c r="D617" s="56" t="s">
        <v>188</v>
      </c>
      <c r="E617" s="57">
        <v>1984</v>
      </c>
      <c r="F617" s="57">
        <v>1994</v>
      </c>
      <c r="G617" s="57">
        <v>2004</v>
      </c>
      <c r="H617" s="57">
        <v>2037</v>
      </c>
      <c r="I617" s="50">
        <f>(F617-E617)*C617</f>
        <v>1600</v>
      </c>
      <c r="J617" s="50">
        <f>(G617-F617)*C617</f>
        <v>1600</v>
      </c>
      <c r="K617" s="50">
        <f t="shared" ref="K617:K623" si="86">(H617-G617)*C617</f>
        <v>5280</v>
      </c>
      <c r="L617" s="50">
        <f t="shared" ref="L617:L638" si="87">K617+J617+I617</f>
        <v>8480</v>
      </c>
      <c r="M617" s="25"/>
      <c r="N617" s="25"/>
    </row>
    <row r="618" spans="1:14" ht="14.25" customHeight="1">
      <c r="A618" s="55">
        <v>42845</v>
      </c>
      <c r="B618" s="56" t="s">
        <v>1686</v>
      </c>
      <c r="C618" s="57">
        <f t="shared" si="81"/>
        <v>820</v>
      </c>
      <c r="D618" s="56" t="s">
        <v>188</v>
      </c>
      <c r="E618" s="57">
        <v>367</v>
      </c>
      <c r="F618" s="57">
        <v>370</v>
      </c>
      <c r="G618" s="57">
        <v>373.5</v>
      </c>
      <c r="H618" s="57">
        <v>376.8</v>
      </c>
      <c r="I618" s="50">
        <f>(F618-E618)*C618</f>
        <v>2460</v>
      </c>
      <c r="J618" s="50">
        <f>(G618-F618)*C618</f>
        <v>2870</v>
      </c>
      <c r="K618" s="50">
        <f t="shared" si="86"/>
        <v>2706.0000000000091</v>
      </c>
      <c r="L618" s="50">
        <f t="shared" si="87"/>
        <v>8036.0000000000091</v>
      </c>
      <c r="M618" s="25"/>
      <c r="N618" s="25"/>
    </row>
    <row r="619" spans="1:14" ht="14.25" customHeight="1">
      <c r="A619" s="55">
        <v>42845</v>
      </c>
      <c r="B619" s="56" t="s">
        <v>1060</v>
      </c>
      <c r="C619" s="57">
        <f t="shared" si="81"/>
        <v>210</v>
      </c>
      <c r="D619" s="56" t="s">
        <v>188</v>
      </c>
      <c r="E619" s="57">
        <v>1432</v>
      </c>
      <c r="F619" s="57">
        <v>1440</v>
      </c>
      <c r="G619" s="57">
        <v>1450</v>
      </c>
      <c r="H619" s="57">
        <v>1459</v>
      </c>
      <c r="I619" s="50">
        <f>(F619-E619)*C619</f>
        <v>1680</v>
      </c>
      <c r="J619" s="50">
        <f>(G619-F619)*C619</f>
        <v>2100</v>
      </c>
      <c r="K619" s="50">
        <f t="shared" si="86"/>
        <v>1890</v>
      </c>
      <c r="L619" s="50">
        <f t="shared" si="87"/>
        <v>5670</v>
      </c>
      <c r="M619" s="25"/>
      <c r="N619" s="25"/>
    </row>
    <row r="620" spans="1:14" ht="14.25" customHeight="1">
      <c r="A620" s="55">
        <v>42845</v>
      </c>
      <c r="B620" s="56" t="s">
        <v>1739</v>
      </c>
      <c r="C620" s="57">
        <f t="shared" si="81"/>
        <v>880</v>
      </c>
      <c r="D620" s="56" t="s">
        <v>188</v>
      </c>
      <c r="E620" s="57">
        <v>343</v>
      </c>
      <c r="F620" s="57">
        <v>343</v>
      </c>
      <c r="G620" s="57">
        <v>0</v>
      </c>
      <c r="H620" s="57">
        <v>0</v>
      </c>
      <c r="I620" s="50">
        <v>0</v>
      </c>
      <c r="J620" s="50">
        <v>0</v>
      </c>
      <c r="K620" s="50">
        <f t="shared" si="86"/>
        <v>0</v>
      </c>
      <c r="L620" s="50">
        <f t="shared" si="87"/>
        <v>0</v>
      </c>
      <c r="M620" s="25"/>
      <c r="N620" s="25"/>
    </row>
    <row r="621" spans="1:14" ht="14.25" customHeight="1">
      <c r="A621" s="55">
        <v>42844</v>
      </c>
      <c r="B621" s="56" t="s">
        <v>1464</v>
      </c>
      <c r="C621" s="57">
        <f t="shared" si="81"/>
        <v>3080</v>
      </c>
      <c r="D621" s="56" t="s">
        <v>188</v>
      </c>
      <c r="E621" s="57">
        <v>97.5</v>
      </c>
      <c r="F621" s="57">
        <v>98.4</v>
      </c>
      <c r="G621" s="57">
        <v>100</v>
      </c>
      <c r="H621" s="57">
        <v>102.5</v>
      </c>
      <c r="I621" s="50">
        <f>(F621-E621)*C621</f>
        <v>2772.0000000000173</v>
      </c>
      <c r="J621" s="50">
        <f>(G621-F621)*C621</f>
        <v>4927.9999999999827</v>
      </c>
      <c r="K621" s="50">
        <f t="shared" si="86"/>
        <v>7700</v>
      </c>
      <c r="L621" s="50">
        <f t="shared" si="87"/>
        <v>15400</v>
      </c>
      <c r="M621" s="25"/>
      <c r="N621" s="25"/>
    </row>
    <row r="622" spans="1:14" ht="14.25" customHeight="1">
      <c r="A622" s="55">
        <v>42844</v>
      </c>
      <c r="B622" s="56" t="s">
        <v>1740</v>
      </c>
      <c r="C622" s="57">
        <f t="shared" si="81"/>
        <v>740</v>
      </c>
      <c r="D622" s="56" t="s">
        <v>188</v>
      </c>
      <c r="E622" s="57">
        <v>407</v>
      </c>
      <c r="F622" s="57">
        <v>411</v>
      </c>
      <c r="G622" s="57">
        <v>415</v>
      </c>
      <c r="H622" s="57">
        <v>422.8</v>
      </c>
      <c r="I622" s="50">
        <f>(F622-E622)*C622</f>
        <v>2960</v>
      </c>
      <c r="J622" s="50">
        <f>(G622-F622)*C622</f>
        <v>2960</v>
      </c>
      <c r="K622" s="50">
        <f t="shared" si="86"/>
        <v>5772.0000000000082</v>
      </c>
      <c r="L622" s="50">
        <f t="shared" si="87"/>
        <v>11692.000000000007</v>
      </c>
      <c r="M622" s="25"/>
      <c r="N622" s="25"/>
    </row>
    <row r="623" spans="1:14" ht="14.25" customHeight="1">
      <c r="A623" s="55">
        <v>42844</v>
      </c>
      <c r="B623" s="56" t="s">
        <v>1741</v>
      </c>
      <c r="C623" s="57">
        <f t="shared" si="81"/>
        <v>370</v>
      </c>
      <c r="D623" s="56" t="s">
        <v>188</v>
      </c>
      <c r="E623" s="57">
        <v>825</v>
      </c>
      <c r="F623" s="57">
        <v>829</v>
      </c>
      <c r="G623" s="57">
        <v>833</v>
      </c>
      <c r="H623" s="57">
        <v>843.8</v>
      </c>
      <c r="I623" s="50">
        <f>(F623-E623)*C623</f>
        <v>1480</v>
      </c>
      <c r="J623" s="50">
        <f>(G623-F623)*C623</f>
        <v>1480</v>
      </c>
      <c r="K623" s="50">
        <f t="shared" si="86"/>
        <v>3995.9999999999832</v>
      </c>
      <c r="L623" s="50">
        <f t="shared" si="87"/>
        <v>6955.9999999999836</v>
      </c>
      <c r="M623" s="25"/>
      <c r="N623" s="25"/>
    </row>
    <row r="624" spans="1:14" ht="14.25" customHeight="1">
      <c r="A624" s="55">
        <v>42844</v>
      </c>
      <c r="B624" s="56" t="s">
        <v>1510</v>
      </c>
      <c r="C624" s="57">
        <f t="shared" si="81"/>
        <v>950</v>
      </c>
      <c r="D624" s="56" t="s">
        <v>188</v>
      </c>
      <c r="E624" s="57">
        <v>319</v>
      </c>
      <c r="F624" s="57">
        <v>322</v>
      </c>
      <c r="G624" s="57">
        <v>0</v>
      </c>
      <c r="H624" s="57">
        <v>0</v>
      </c>
      <c r="I624" s="50">
        <f>(F624-E624)*C624</f>
        <v>2850</v>
      </c>
      <c r="J624" s="50">
        <v>0</v>
      </c>
      <c r="K624" s="50">
        <v>0</v>
      </c>
      <c r="L624" s="50">
        <f t="shared" si="87"/>
        <v>2850</v>
      </c>
      <c r="M624" s="25"/>
      <c r="N624" s="25"/>
    </row>
    <row r="625" spans="1:14" ht="14.25" customHeight="1">
      <c r="A625" s="55">
        <v>42844</v>
      </c>
      <c r="B625" s="56" t="s">
        <v>1742</v>
      </c>
      <c r="C625" s="57">
        <f t="shared" si="81"/>
        <v>220</v>
      </c>
      <c r="D625" s="56" t="s">
        <v>188</v>
      </c>
      <c r="E625" s="57">
        <v>1406</v>
      </c>
      <c r="F625" s="57">
        <v>1413</v>
      </c>
      <c r="G625" s="57">
        <v>1421</v>
      </c>
      <c r="H625" s="57">
        <v>1449</v>
      </c>
      <c r="I625" s="50">
        <f>(F625-E625)*C625</f>
        <v>1540</v>
      </c>
      <c r="J625" s="50">
        <f>(G625-F625)*C625</f>
        <v>1760</v>
      </c>
      <c r="K625" s="50">
        <f>(H625-G625)*C625</f>
        <v>6160</v>
      </c>
      <c r="L625" s="50">
        <f t="shared" si="87"/>
        <v>9460</v>
      </c>
      <c r="M625" s="25"/>
      <c r="N625" s="25"/>
    </row>
    <row r="626" spans="1:14" ht="14.25" customHeight="1">
      <c r="A626" s="55">
        <v>42843</v>
      </c>
      <c r="B626" s="56" t="s">
        <v>1098</v>
      </c>
      <c r="C626" s="57">
        <f t="shared" si="81"/>
        <v>450</v>
      </c>
      <c r="D626" s="56" t="s">
        <v>188</v>
      </c>
      <c r="E626" s="57">
        <v>675</v>
      </c>
      <c r="F626" s="57">
        <v>680</v>
      </c>
      <c r="G626" s="57">
        <v>685</v>
      </c>
      <c r="H626" s="57">
        <v>699</v>
      </c>
      <c r="I626" s="50">
        <f t="shared" ref="I626:I638" si="88">(F626-E626)*C626</f>
        <v>2250</v>
      </c>
      <c r="J626" s="50">
        <f t="shared" ref="J626:J633" si="89">(G626-F626)*C626</f>
        <v>2250</v>
      </c>
      <c r="K626" s="50">
        <f>(H626-G626)*C626</f>
        <v>6300</v>
      </c>
      <c r="L626" s="50">
        <f t="shared" si="87"/>
        <v>10800</v>
      </c>
      <c r="M626" s="25"/>
      <c r="N626" s="25"/>
    </row>
    <row r="627" spans="1:14" ht="14.25" customHeight="1">
      <c r="A627" s="55">
        <v>42843</v>
      </c>
      <c r="B627" s="56" t="s">
        <v>1740</v>
      </c>
      <c r="C627" s="57">
        <f t="shared" si="81"/>
        <v>760</v>
      </c>
      <c r="D627" s="56" t="s">
        <v>188</v>
      </c>
      <c r="E627" s="57">
        <v>399</v>
      </c>
      <c r="F627" s="57">
        <v>403</v>
      </c>
      <c r="G627" s="57">
        <v>407</v>
      </c>
      <c r="H627" s="57">
        <v>412.3</v>
      </c>
      <c r="I627" s="50">
        <f t="shared" si="88"/>
        <v>3040</v>
      </c>
      <c r="J627" s="50">
        <f t="shared" si="89"/>
        <v>3040</v>
      </c>
      <c r="K627" s="50">
        <f>(H627-G627)*C627</f>
        <v>4028.0000000000086</v>
      </c>
      <c r="L627" s="50">
        <f t="shared" si="87"/>
        <v>10108.000000000009</v>
      </c>
      <c r="M627" s="25"/>
      <c r="N627" s="25"/>
    </row>
    <row r="628" spans="1:14" ht="14.25" customHeight="1">
      <c r="A628" s="55">
        <v>42843</v>
      </c>
      <c r="B628" s="56" t="s">
        <v>1529</v>
      </c>
      <c r="C628" s="57">
        <f t="shared" si="81"/>
        <v>300</v>
      </c>
      <c r="D628" s="56" t="s">
        <v>188</v>
      </c>
      <c r="E628" s="57">
        <v>1025</v>
      </c>
      <c r="F628" s="57">
        <v>1030</v>
      </c>
      <c r="G628" s="57">
        <v>1037</v>
      </c>
      <c r="H628" s="57">
        <v>1055</v>
      </c>
      <c r="I628" s="50">
        <f t="shared" si="88"/>
        <v>1500</v>
      </c>
      <c r="J628" s="50">
        <f t="shared" si="89"/>
        <v>2100</v>
      </c>
      <c r="K628" s="50">
        <f>(H628-G628)*C628</f>
        <v>5400</v>
      </c>
      <c r="L628" s="50">
        <f t="shared" si="87"/>
        <v>9000</v>
      </c>
      <c r="M628" s="25"/>
      <c r="N628" s="25"/>
    </row>
    <row r="629" spans="1:14" ht="14.25" customHeight="1">
      <c r="A629" s="55">
        <v>42843</v>
      </c>
      <c r="B629" s="56" t="s">
        <v>87</v>
      </c>
      <c r="C629" s="57">
        <f t="shared" si="81"/>
        <v>3080</v>
      </c>
      <c r="D629" s="56" t="s">
        <v>188</v>
      </c>
      <c r="E629" s="57">
        <v>97.7</v>
      </c>
      <c r="F629" s="57">
        <v>98.7</v>
      </c>
      <c r="G629" s="57">
        <v>100</v>
      </c>
      <c r="H629" s="57">
        <v>0</v>
      </c>
      <c r="I629" s="50">
        <f t="shared" si="88"/>
        <v>3080</v>
      </c>
      <c r="J629" s="50">
        <f t="shared" si="89"/>
        <v>4003.9999999999914</v>
      </c>
      <c r="K629" s="50">
        <v>0</v>
      </c>
      <c r="L629" s="50">
        <f t="shared" si="87"/>
        <v>7083.9999999999909</v>
      </c>
      <c r="M629" s="25"/>
      <c r="N629" s="25"/>
    </row>
    <row r="630" spans="1:14" ht="14.25" customHeight="1">
      <c r="A630" s="55">
        <v>42843</v>
      </c>
      <c r="B630" s="56" t="s">
        <v>1361</v>
      </c>
      <c r="C630" s="57">
        <f t="shared" si="81"/>
        <v>1710</v>
      </c>
      <c r="D630" s="56" t="s">
        <v>188</v>
      </c>
      <c r="E630" s="57">
        <v>175.5</v>
      </c>
      <c r="F630" s="57">
        <v>177</v>
      </c>
      <c r="G630" s="57">
        <v>178.9</v>
      </c>
      <c r="H630" s="57">
        <v>0</v>
      </c>
      <c r="I630" s="50">
        <f t="shared" si="88"/>
        <v>2565</v>
      </c>
      <c r="J630" s="50">
        <f t="shared" si="89"/>
        <v>3249.0000000000095</v>
      </c>
      <c r="K630" s="50">
        <v>0</v>
      </c>
      <c r="L630" s="50">
        <f t="shared" si="87"/>
        <v>5814.0000000000091</v>
      </c>
      <c r="M630" s="25"/>
      <c r="N630" s="25"/>
    </row>
    <row r="631" spans="1:14" ht="14.25" customHeight="1">
      <c r="A631" s="55">
        <v>42843</v>
      </c>
      <c r="B631" s="56" t="s">
        <v>1185</v>
      </c>
      <c r="C631" s="57">
        <f t="shared" si="81"/>
        <v>180</v>
      </c>
      <c r="D631" s="56" t="s">
        <v>188</v>
      </c>
      <c r="E631" s="57">
        <v>1717</v>
      </c>
      <c r="F631" s="57">
        <v>1722</v>
      </c>
      <c r="G631" s="57">
        <v>1724.5</v>
      </c>
      <c r="H631" s="57">
        <v>0</v>
      </c>
      <c r="I631" s="50">
        <f t="shared" si="88"/>
        <v>900</v>
      </c>
      <c r="J631" s="50">
        <f t="shared" si="89"/>
        <v>450</v>
      </c>
      <c r="K631" s="50">
        <v>0</v>
      </c>
      <c r="L631" s="50">
        <f t="shared" si="87"/>
        <v>1350</v>
      </c>
      <c r="M631" s="25"/>
      <c r="N631" s="25"/>
    </row>
    <row r="632" spans="1:14" ht="14.25" customHeight="1">
      <c r="A632" s="55">
        <v>42842</v>
      </c>
      <c r="B632" s="56" t="s">
        <v>1737</v>
      </c>
      <c r="C632" s="57">
        <f t="shared" si="81"/>
        <v>220</v>
      </c>
      <c r="D632" s="56" t="s">
        <v>188</v>
      </c>
      <c r="E632" s="57">
        <v>1405</v>
      </c>
      <c r="F632" s="57">
        <v>1412</v>
      </c>
      <c r="G632" s="57">
        <v>1420</v>
      </c>
      <c r="H632" s="57">
        <v>1438.8</v>
      </c>
      <c r="I632" s="50">
        <f t="shared" si="88"/>
        <v>1540</v>
      </c>
      <c r="J632" s="50">
        <f t="shared" si="89"/>
        <v>1760</v>
      </c>
      <c r="K632" s="50">
        <f>(H632-G632)*C632</f>
        <v>4135.99999999999</v>
      </c>
      <c r="L632" s="50">
        <f t="shared" si="87"/>
        <v>7435.99999999999</v>
      </c>
      <c r="M632" s="25"/>
      <c r="N632" s="25"/>
    </row>
    <row r="633" spans="1:14" ht="14.25" customHeight="1">
      <c r="A633" s="55">
        <v>42842</v>
      </c>
      <c r="B633" s="56" t="s">
        <v>1722</v>
      </c>
      <c r="C633" s="57">
        <f t="shared" si="81"/>
        <v>280</v>
      </c>
      <c r="D633" s="56" t="s">
        <v>188</v>
      </c>
      <c r="E633" s="57">
        <v>1096</v>
      </c>
      <c r="F633" s="57">
        <v>1102</v>
      </c>
      <c r="G633" s="57">
        <v>1110</v>
      </c>
      <c r="H633" s="57">
        <v>1131</v>
      </c>
      <c r="I633" s="50">
        <f t="shared" si="88"/>
        <v>1680</v>
      </c>
      <c r="J633" s="50">
        <f t="shared" si="89"/>
        <v>2240</v>
      </c>
      <c r="K633" s="50">
        <f>(H633-G633)*C633</f>
        <v>5880</v>
      </c>
      <c r="L633" s="50">
        <f t="shared" si="87"/>
        <v>9800</v>
      </c>
      <c r="M633" s="25"/>
      <c r="N633" s="25"/>
    </row>
    <row r="634" spans="1:14" ht="14.25" customHeight="1">
      <c r="A634" s="55">
        <v>42842</v>
      </c>
      <c r="B634" s="56" t="s">
        <v>105</v>
      </c>
      <c r="C634" s="57">
        <f t="shared" si="81"/>
        <v>2230</v>
      </c>
      <c r="D634" s="56" t="s">
        <v>188</v>
      </c>
      <c r="E634" s="57">
        <v>135</v>
      </c>
      <c r="F634" s="57">
        <v>136.19999999999999</v>
      </c>
      <c r="G634" s="57">
        <v>0</v>
      </c>
      <c r="H634" s="57">
        <v>0</v>
      </c>
      <c r="I634" s="50">
        <f t="shared" si="88"/>
        <v>2675.9999999999745</v>
      </c>
      <c r="J634" s="50">
        <v>0</v>
      </c>
      <c r="K634" s="50">
        <v>0</v>
      </c>
      <c r="L634" s="50">
        <f t="shared" si="87"/>
        <v>2675.9999999999745</v>
      </c>
      <c r="M634" s="25"/>
      <c r="N634" s="25"/>
    </row>
    <row r="635" spans="1:14" ht="14.25" customHeight="1">
      <c r="A635" s="55">
        <v>42842</v>
      </c>
      <c r="B635" s="56" t="s">
        <v>1743</v>
      </c>
      <c r="C635" s="57">
        <f t="shared" si="81"/>
        <v>530</v>
      </c>
      <c r="D635" s="56" t="s">
        <v>188</v>
      </c>
      <c r="E635" s="57">
        <v>575</v>
      </c>
      <c r="F635" s="57">
        <v>579.45000000000005</v>
      </c>
      <c r="G635" s="57">
        <v>0</v>
      </c>
      <c r="H635" s="57">
        <v>0</v>
      </c>
      <c r="I635" s="50">
        <f t="shared" si="88"/>
        <v>2358.5000000000241</v>
      </c>
      <c r="J635" s="50">
        <v>0</v>
      </c>
      <c r="K635" s="50">
        <v>0</v>
      </c>
      <c r="L635" s="50">
        <f t="shared" si="87"/>
        <v>2358.5000000000241</v>
      </c>
      <c r="M635" s="25"/>
      <c r="N635" s="25"/>
    </row>
    <row r="636" spans="1:14" ht="14.25" customHeight="1">
      <c r="A636" s="55">
        <v>42838</v>
      </c>
      <c r="B636" s="56" t="s">
        <v>1601</v>
      </c>
      <c r="C636" s="57">
        <f t="shared" si="81"/>
        <v>650</v>
      </c>
      <c r="D636" s="56" t="s">
        <v>188</v>
      </c>
      <c r="E636" s="57">
        <v>465</v>
      </c>
      <c r="F636" s="57">
        <v>469</v>
      </c>
      <c r="G636" s="57">
        <v>472.5</v>
      </c>
      <c r="H636" s="57">
        <v>0</v>
      </c>
      <c r="I636" s="50">
        <f t="shared" si="88"/>
        <v>2600</v>
      </c>
      <c r="J636" s="50">
        <f>(G636-F636)*C636</f>
        <v>2275</v>
      </c>
      <c r="K636" s="50">
        <v>0</v>
      </c>
      <c r="L636" s="50">
        <f t="shared" si="87"/>
        <v>4875</v>
      </c>
      <c r="M636" s="25"/>
      <c r="N636" s="25"/>
    </row>
    <row r="637" spans="1:14" ht="14.25" customHeight="1">
      <c r="A637" s="55">
        <v>42838</v>
      </c>
      <c r="B637" s="56" t="s">
        <v>1744</v>
      </c>
      <c r="C637" s="57">
        <f t="shared" si="81"/>
        <v>2160</v>
      </c>
      <c r="D637" s="56" t="s">
        <v>188</v>
      </c>
      <c r="E637" s="57">
        <v>139.5</v>
      </c>
      <c r="F637" s="57">
        <v>140.69999999999999</v>
      </c>
      <c r="G637" s="57">
        <v>0</v>
      </c>
      <c r="H637" s="57">
        <v>0</v>
      </c>
      <c r="I637" s="50">
        <f t="shared" si="88"/>
        <v>2591.9999999999754</v>
      </c>
      <c r="J637" s="50">
        <v>0</v>
      </c>
      <c r="K637" s="50">
        <f>(H637-G637)*C637</f>
        <v>0</v>
      </c>
      <c r="L637" s="50">
        <f t="shared" si="87"/>
        <v>2591.9999999999754</v>
      </c>
      <c r="M637" s="25"/>
      <c r="N637" s="25"/>
    </row>
    <row r="638" spans="1:14" ht="14.25" customHeight="1">
      <c r="A638" s="55">
        <v>42838</v>
      </c>
      <c r="B638" s="56" t="s">
        <v>1745</v>
      </c>
      <c r="C638" s="57">
        <f t="shared" si="81"/>
        <v>780</v>
      </c>
      <c r="D638" s="56" t="s">
        <v>188</v>
      </c>
      <c r="E638" s="57">
        <v>388.4</v>
      </c>
      <c r="F638" s="57">
        <v>391.4</v>
      </c>
      <c r="G638" s="57">
        <v>394.35</v>
      </c>
      <c r="H638" s="57">
        <v>0</v>
      </c>
      <c r="I638" s="50">
        <f t="shared" si="88"/>
        <v>2340</v>
      </c>
      <c r="J638" s="50">
        <f>(G638-F638)*C638</f>
        <v>2301.0000000000355</v>
      </c>
      <c r="K638" s="50">
        <v>0</v>
      </c>
      <c r="L638" s="50">
        <f t="shared" si="87"/>
        <v>4641.0000000000355</v>
      </c>
      <c r="M638" s="25"/>
      <c r="N638" s="25"/>
    </row>
    <row r="639" spans="1:14" ht="14.25" customHeight="1">
      <c r="A639" s="55">
        <v>42838</v>
      </c>
      <c r="B639" s="56" t="s">
        <v>1702</v>
      </c>
      <c r="C639" s="57">
        <f t="shared" si="81"/>
        <v>410</v>
      </c>
      <c r="D639" s="56" t="s">
        <v>188</v>
      </c>
      <c r="E639" s="57">
        <v>740</v>
      </c>
      <c r="F639" s="57">
        <v>708.45</v>
      </c>
      <c r="G639" s="57">
        <v>0</v>
      </c>
      <c r="H639" s="57">
        <v>0</v>
      </c>
      <c r="I639" s="58">
        <f>(F639-E639)*C639</f>
        <v>-12935.499999999982</v>
      </c>
      <c r="J639" s="50">
        <v>0</v>
      </c>
      <c r="K639" s="50">
        <v>0</v>
      </c>
      <c r="L639" s="50">
        <f>K639+J639+I639</f>
        <v>-12935.499999999982</v>
      </c>
      <c r="M639" s="25"/>
      <c r="N639" s="25"/>
    </row>
    <row r="640" spans="1:14" ht="14.25" customHeight="1">
      <c r="A640" s="55">
        <v>42837</v>
      </c>
      <c r="B640" s="56" t="s">
        <v>1746</v>
      </c>
      <c r="C640" s="57">
        <f t="shared" si="81"/>
        <v>1580</v>
      </c>
      <c r="D640" s="56" t="s">
        <v>188</v>
      </c>
      <c r="E640" s="57">
        <v>190.5</v>
      </c>
      <c r="F640" s="57">
        <v>191.75</v>
      </c>
      <c r="G640" s="57">
        <v>193.75</v>
      </c>
      <c r="H640" s="57">
        <v>198.65</v>
      </c>
      <c r="I640" s="50">
        <f>(F640-E640)*C640</f>
        <v>1975</v>
      </c>
      <c r="J640" s="50">
        <f>(G640-F640)*C640</f>
        <v>3160</v>
      </c>
      <c r="K640" s="50">
        <f>(H640-G640)*C640</f>
        <v>7742.0000000000091</v>
      </c>
      <c r="L640" s="50">
        <f t="shared" ref="L640:L663" si="90">K640+J640+I640</f>
        <v>12877.000000000009</v>
      </c>
      <c r="M640" s="25"/>
      <c r="N640" s="25"/>
    </row>
    <row r="641" spans="1:14" ht="14.25" customHeight="1">
      <c r="A641" s="55">
        <v>42837</v>
      </c>
      <c r="B641" s="56" t="s">
        <v>1747</v>
      </c>
      <c r="C641" s="57">
        <f t="shared" si="81"/>
        <v>290</v>
      </c>
      <c r="D641" s="56" t="s">
        <v>188</v>
      </c>
      <c r="E641" s="57">
        <v>1037</v>
      </c>
      <c r="F641" s="57">
        <v>1043</v>
      </c>
      <c r="G641" s="57">
        <v>1050</v>
      </c>
      <c r="H641" s="57">
        <v>1078</v>
      </c>
      <c r="I641" s="50">
        <f>(F641-E641)*C641</f>
        <v>1740</v>
      </c>
      <c r="J641" s="50">
        <f>(G641-F641)*C641</f>
        <v>2030</v>
      </c>
      <c r="K641" s="50">
        <f>(H641-G641)*C641</f>
        <v>8120</v>
      </c>
      <c r="L641" s="50">
        <f t="shared" si="90"/>
        <v>11890</v>
      </c>
      <c r="M641" s="25"/>
      <c r="N641" s="25"/>
    </row>
    <row r="642" spans="1:14" ht="14.25" customHeight="1">
      <c r="A642" s="55">
        <v>42837</v>
      </c>
      <c r="B642" s="56" t="s">
        <v>1703</v>
      </c>
      <c r="C642" s="57">
        <f t="shared" si="81"/>
        <v>360</v>
      </c>
      <c r="D642" s="56" t="s">
        <v>188</v>
      </c>
      <c r="E642" s="57">
        <v>842</v>
      </c>
      <c r="F642" s="57">
        <v>847</v>
      </c>
      <c r="G642" s="57">
        <v>853</v>
      </c>
      <c r="H642" s="57">
        <v>867</v>
      </c>
      <c r="I642" s="50">
        <f>(F642-E642)*C642</f>
        <v>1800</v>
      </c>
      <c r="J642" s="50">
        <f>(G642-F642)*C642</f>
        <v>2160</v>
      </c>
      <c r="K642" s="50">
        <f>(H642-G642)*C642</f>
        <v>5040</v>
      </c>
      <c r="L642" s="50">
        <f t="shared" si="90"/>
        <v>9000</v>
      </c>
      <c r="M642" s="25"/>
      <c r="N642" s="25"/>
    </row>
    <row r="643" spans="1:14" ht="14.25" customHeight="1">
      <c r="A643" s="55">
        <v>42837</v>
      </c>
      <c r="B643" s="56" t="s">
        <v>517</v>
      </c>
      <c r="C643" s="57">
        <f t="shared" si="81"/>
        <v>420</v>
      </c>
      <c r="D643" s="56" t="s">
        <v>188</v>
      </c>
      <c r="E643" s="57">
        <v>727</v>
      </c>
      <c r="F643" s="57">
        <v>696.45</v>
      </c>
      <c r="G643" s="57">
        <v>0</v>
      </c>
      <c r="H643" s="57">
        <v>0</v>
      </c>
      <c r="I643" s="50">
        <f>(F643-E643)*C643</f>
        <v>-12830.999999999982</v>
      </c>
      <c r="J643" s="50">
        <v>0</v>
      </c>
      <c r="K643" s="50">
        <f>(H643-G643)*C643</f>
        <v>0</v>
      </c>
      <c r="L643" s="50">
        <f>K643+J643+I643</f>
        <v>-12830.999999999982</v>
      </c>
      <c r="M643" s="25"/>
      <c r="N643" s="25"/>
    </row>
    <row r="644" spans="1:14" ht="14.25" customHeight="1">
      <c r="A644" s="55">
        <v>42836</v>
      </c>
      <c r="B644" s="56" t="s">
        <v>1706</v>
      </c>
      <c r="C644" s="57">
        <f t="shared" si="81"/>
        <v>370</v>
      </c>
      <c r="D644" s="56" t="s">
        <v>188</v>
      </c>
      <c r="E644" s="57">
        <v>824</v>
      </c>
      <c r="F644" s="57">
        <v>830</v>
      </c>
      <c r="G644" s="57">
        <v>837</v>
      </c>
      <c r="H644" s="57">
        <v>872</v>
      </c>
      <c r="I644" s="50">
        <f t="shared" ref="I644:I668" si="91">(F644-E644)*C644</f>
        <v>2220</v>
      </c>
      <c r="J644" s="50">
        <f>(G644-F644)*C644</f>
        <v>2590</v>
      </c>
      <c r="K644" s="50">
        <f>(H644-G644)*C644</f>
        <v>12950</v>
      </c>
      <c r="L644" s="50">
        <f t="shared" si="90"/>
        <v>17760</v>
      </c>
      <c r="M644" s="25"/>
      <c r="N644" s="25"/>
    </row>
    <row r="645" spans="1:14" ht="14.25" customHeight="1">
      <c r="A645" s="55">
        <v>42836</v>
      </c>
      <c r="B645" s="56" t="s">
        <v>1748</v>
      </c>
      <c r="C645" s="57">
        <f t="shared" si="81"/>
        <v>2190</v>
      </c>
      <c r="D645" s="56" t="s">
        <v>188</v>
      </c>
      <c r="E645" s="57">
        <v>137.6</v>
      </c>
      <c r="F645" s="57">
        <v>138.9</v>
      </c>
      <c r="G645" s="57">
        <v>140.5</v>
      </c>
      <c r="H645" s="57">
        <v>0</v>
      </c>
      <c r="I645" s="50">
        <f t="shared" si="91"/>
        <v>2847.000000000025</v>
      </c>
      <c r="J645" s="50">
        <f>(G645-F645)*C645</f>
        <v>3503.9999999999877</v>
      </c>
      <c r="K645" s="50">
        <v>0</v>
      </c>
      <c r="L645" s="50">
        <f t="shared" si="90"/>
        <v>6351.0000000000127</v>
      </c>
      <c r="M645" s="25"/>
      <c r="N645" s="25"/>
    </row>
    <row r="646" spans="1:14" ht="14.25" customHeight="1">
      <c r="A646" s="55">
        <v>42836</v>
      </c>
      <c r="B646" s="56" t="s">
        <v>1729</v>
      </c>
      <c r="C646" s="57">
        <f t="shared" si="81"/>
        <v>780</v>
      </c>
      <c r="D646" s="56" t="s">
        <v>188</v>
      </c>
      <c r="E646" s="57">
        <v>387</v>
      </c>
      <c r="F646" s="57">
        <v>393</v>
      </c>
      <c r="G646" s="57">
        <v>0</v>
      </c>
      <c r="H646" s="57">
        <v>0</v>
      </c>
      <c r="I646" s="50">
        <f t="shared" si="91"/>
        <v>4680</v>
      </c>
      <c r="J646" s="50">
        <v>0</v>
      </c>
      <c r="K646" s="50">
        <f t="shared" ref="K646:K652" si="92">(H646-G646)*C646</f>
        <v>0</v>
      </c>
      <c r="L646" s="50">
        <f t="shared" si="90"/>
        <v>4680</v>
      </c>
      <c r="M646" s="25"/>
      <c r="N646" s="25"/>
    </row>
    <row r="647" spans="1:14" ht="14.25" customHeight="1">
      <c r="A647" s="55">
        <v>42836</v>
      </c>
      <c r="B647" s="56" t="s">
        <v>1028</v>
      </c>
      <c r="C647" s="57">
        <f t="shared" si="81"/>
        <v>720</v>
      </c>
      <c r="D647" s="56" t="s">
        <v>188</v>
      </c>
      <c r="E647" s="57">
        <v>418</v>
      </c>
      <c r="F647" s="57">
        <v>422</v>
      </c>
      <c r="G647" s="57">
        <v>427</v>
      </c>
      <c r="H647" s="57">
        <v>431</v>
      </c>
      <c r="I647" s="50">
        <f>(F647-E647)*C647</f>
        <v>2880</v>
      </c>
      <c r="J647" s="50">
        <f>(G647-F647)*C647</f>
        <v>3600</v>
      </c>
      <c r="K647" s="50">
        <f t="shared" si="92"/>
        <v>2880</v>
      </c>
      <c r="L647" s="50">
        <f t="shared" si="90"/>
        <v>9360</v>
      </c>
      <c r="M647" s="25"/>
      <c r="N647" s="25"/>
    </row>
    <row r="648" spans="1:14" ht="14.25" customHeight="1">
      <c r="A648" s="55">
        <v>42835</v>
      </c>
      <c r="B648" s="56" t="s">
        <v>1533</v>
      </c>
      <c r="C648" s="57">
        <f t="shared" si="81"/>
        <v>1280</v>
      </c>
      <c r="D648" s="56" t="s">
        <v>188</v>
      </c>
      <c r="E648" s="57">
        <v>236</v>
      </c>
      <c r="F648" s="57">
        <v>238.15</v>
      </c>
      <c r="G648" s="57">
        <v>241</v>
      </c>
      <c r="H648" s="57">
        <v>245</v>
      </c>
      <c r="I648" s="50">
        <f t="shared" si="91"/>
        <v>2752.0000000000073</v>
      </c>
      <c r="J648" s="50">
        <f t="shared" ref="J648:J653" si="93">(G648-F648)*C648</f>
        <v>3647.9999999999927</v>
      </c>
      <c r="K648" s="50">
        <f t="shared" si="92"/>
        <v>5120</v>
      </c>
      <c r="L648" s="50">
        <f t="shared" si="90"/>
        <v>11520</v>
      </c>
      <c r="M648" s="25"/>
      <c r="N648" s="25"/>
    </row>
    <row r="649" spans="1:14" ht="14.25" customHeight="1">
      <c r="A649" s="55">
        <v>42835</v>
      </c>
      <c r="B649" s="56" t="s">
        <v>1749</v>
      </c>
      <c r="C649" s="57">
        <f t="shared" si="81"/>
        <v>1750</v>
      </c>
      <c r="D649" s="56" t="s">
        <v>188</v>
      </c>
      <c r="E649" s="57">
        <v>172</v>
      </c>
      <c r="F649" s="57">
        <v>173.5</v>
      </c>
      <c r="G649" s="57">
        <v>175.5</v>
      </c>
      <c r="H649" s="57">
        <v>178</v>
      </c>
      <c r="I649" s="50">
        <f t="shared" si="91"/>
        <v>2625</v>
      </c>
      <c r="J649" s="50">
        <f t="shared" si="93"/>
        <v>3500</v>
      </c>
      <c r="K649" s="50">
        <f t="shared" si="92"/>
        <v>4375</v>
      </c>
      <c r="L649" s="50">
        <f t="shared" si="90"/>
        <v>10500</v>
      </c>
      <c r="M649" s="25"/>
      <c r="N649" s="25"/>
    </row>
    <row r="650" spans="1:14" ht="14.25" customHeight="1">
      <c r="A650" s="55">
        <v>42835</v>
      </c>
      <c r="B650" s="56" t="s">
        <v>1750</v>
      </c>
      <c r="C650" s="57">
        <f t="shared" si="81"/>
        <v>380</v>
      </c>
      <c r="D650" s="56" t="s">
        <v>188</v>
      </c>
      <c r="E650" s="57">
        <v>790</v>
      </c>
      <c r="F650" s="57">
        <v>795</v>
      </c>
      <c r="G650" s="57">
        <v>800</v>
      </c>
      <c r="H650" s="57">
        <v>806.9</v>
      </c>
      <c r="I650" s="50">
        <f t="shared" si="91"/>
        <v>1900</v>
      </c>
      <c r="J650" s="50">
        <f t="shared" si="93"/>
        <v>1900</v>
      </c>
      <c r="K650" s="50">
        <f t="shared" si="92"/>
        <v>2621.9999999999914</v>
      </c>
      <c r="L650" s="50">
        <f t="shared" si="90"/>
        <v>6421.9999999999909</v>
      </c>
      <c r="M650" s="25"/>
      <c r="N650" s="25"/>
    </row>
    <row r="651" spans="1:14" ht="14.25" customHeight="1">
      <c r="A651" s="55">
        <v>42835</v>
      </c>
      <c r="B651" s="56" t="s">
        <v>1751</v>
      </c>
      <c r="C651" s="57">
        <f t="shared" ref="C651:C714" si="94">CEILING((300000/E651),10)</f>
        <v>220</v>
      </c>
      <c r="D651" s="56" t="s">
        <v>188</v>
      </c>
      <c r="E651" s="57">
        <v>1370</v>
      </c>
      <c r="F651" s="57">
        <v>1378</v>
      </c>
      <c r="G651" s="57">
        <v>1387</v>
      </c>
      <c r="H651" s="57">
        <v>1399</v>
      </c>
      <c r="I651" s="50">
        <f t="shared" si="91"/>
        <v>1760</v>
      </c>
      <c r="J651" s="50">
        <f t="shared" si="93"/>
        <v>1980</v>
      </c>
      <c r="K651" s="50">
        <f t="shared" si="92"/>
        <v>2640</v>
      </c>
      <c r="L651" s="50">
        <f t="shared" si="90"/>
        <v>6380</v>
      </c>
      <c r="M651" s="25"/>
      <c r="N651" s="25"/>
    </row>
    <row r="652" spans="1:14" ht="14.25" customHeight="1">
      <c r="A652" s="55">
        <v>42832</v>
      </c>
      <c r="B652" s="56" t="s">
        <v>1711</v>
      </c>
      <c r="C652" s="57">
        <f t="shared" si="94"/>
        <v>780</v>
      </c>
      <c r="D652" s="56" t="s">
        <v>188</v>
      </c>
      <c r="E652" s="57">
        <v>389</v>
      </c>
      <c r="F652" s="57">
        <v>392</v>
      </c>
      <c r="G652" s="57">
        <v>395</v>
      </c>
      <c r="H652" s="57">
        <v>408</v>
      </c>
      <c r="I652" s="50">
        <f t="shared" si="91"/>
        <v>2340</v>
      </c>
      <c r="J652" s="50">
        <f t="shared" si="93"/>
        <v>2340</v>
      </c>
      <c r="K652" s="50">
        <f t="shared" si="92"/>
        <v>10140</v>
      </c>
      <c r="L652" s="50">
        <f t="shared" si="90"/>
        <v>14820</v>
      </c>
      <c r="M652" s="25"/>
      <c r="N652" s="25"/>
    </row>
    <row r="653" spans="1:14" ht="14.25" customHeight="1">
      <c r="A653" s="55">
        <v>42832</v>
      </c>
      <c r="B653" s="56" t="s">
        <v>1719</v>
      </c>
      <c r="C653" s="57">
        <f t="shared" si="94"/>
        <v>1180</v>
      </c>
      <c r="D653" s="56" t="s">
        <v>188</v>
      </c>
      <c r="E653" s="57">
        <v>255</v>
      </c>
      <c r="F653" s="57">
        <v>257.5</v>
      </c>
      <c r="G653" s="57">
        <v>259.5</v>
      </c>
      <c r="H653" s="57">
        <v>0</v>
      </c>
      <c r="I653" s="50">
        <f t="shared" si="91"/>
        <v>2950</v>
      </c>
      <c r="J653" s="50">
        <f t="shared" si="93"/>
        <v>2360</v>
      </c>
      <c r="K653" s="50">
        <v>0</v>
      </c>
      <c r="L653" s="50">
        <f t="shared" si="90"/>
        <v>5310</v>
      </c>
      <c r="M653" s="25"/>
      <c r="N653" s="25"/>
    </row>
    <row r="654" spans="1:14" ht="14.25" customHeight="1">
      <c r="A654" s="55">
        <v>42832</v>
      </c>
      <c r="B654" s="56" t="s">
        <v>140</v>
      </c>
      <c r="C654" s="57">
        <f t="shared" si="94"/>
        <v>1490</v>
      </c>
      <c r="D654" s="56" t="s">
        <v>188</v>
      </c>
      <c r="E654" s="57">
        <v>202</v>
      </c>
      <c r="F654" s="57">
        <v>204</v>
      </c>
      <c r="G654" s="57">
        <v>0</v>
      </c>
      <c r="H654" s="57">
        <v>0</v>
      </c>
      <c r="I654" s="50">
        <f t="shared" si="91"/>
        <v>2980</v>
      </c>
      <c r="J654" s="50">
        <v>0</v>
      </c>
      <c r="K654" s="50">
        <v>0</v>
      </c>
      <c r="L654" s="50">
        <f t="shared" si="90"/>
        <v>2980</v>
      </c>
      <c r="M654" s="25"/>
      <c r="N654" s="25"/>
    </row>
    <row r="655" spans="1:14" ht="14.25" customHeight="1">
      <c r="A655" s="55">
        <v>42831</v>
      </c>
      <c r="B655" s="56" t="s">
        <v>1711</v>
      </c>
      <c r="C655" s="57">
        <f t="shared" si="94"/>
        <v>820</v>
      </c>
      <c r="D655" s="56" t="s">
        <v>188</v>
      </c>
      <c r="E655" s="57">
        <v>369</v>
      </c>
      <c r="F655" s="57">
        <v>372</v>
      </c>
      <c r="G655" s="57">
        <v>376</v>
      </c>
      <c r="H655" s="57">
        <v>384.5</v>
      </c>
      <c r="I655" s="50">
        <f t="shared" si="91"/>
        <v>2460</v>
      </c>
      <c r="J655" s="50">
        <f>(G655-F655)*C655</f>
        <v>3280</v>
      </c>
      <c r="K655" s="50">
        <f t="shared" ref="K655:K661" si="95">(H655-G655)*C655</f>
        <v>6970</v>
      </c>
      <c r="L655" s="50">
        <f t="shared" si="90"/>
        <v>12710</v>
      </c>
      <c r="M655" s="25"/>
      <c r="N655" s="25"/>
    </row>
    <row r="656" spans="1:14" ht="14.25" customHeight="1">
      <c r="A656" s="55">
        <v>42831</v>
      </c>
      <c r="B656" s="56" t="s">
        <v>140</v>
      </c>
      <c r="C656" s="57">
        <f t="shared" si="94"/>
        <v>1530</v>
      </c>
      <c r="D656" s="56" t="s">
        <v>188</v>
      </c>
      <c r="E656" s="57">
        <v>197</v>
      </c>
      <c r="F656" s="57">
        <v>199</v>
      </c>
      <c r="G656" s="57">
        <v>201</v>
      </c>
      <c r="H656" s="57">
        <v>205</v>
      </c>
      <c r="I656" s="50">
        <f t="shared" si="91"/>
        <v>3060</v>
      </c>
      <c r="J656" s="50">
        <f>(G656-F656)*C656</f>
        <v>3060</v>
      </c>
      <c r="K656" s="50">
        <f t="shared" si="95"/>
        <v>6120</v>
      </c>
      <c r="L656" s="50">
        <f t="shared" si="90"/>
        <v>12240</v>
      </c>
      <c r="M656" s="25"/>
      <c r="N656" s="25"/>
    </row>
    <row r="657" spans="1:14" ht="14.25" customHeight="1">
      <c r="A657" s="55">
        <v>42831</v>
      </c>
      <c r="B657" s="56" t="s">
        <v>1750</v>
      </c>
      <c r="C657" s="57">
        <f t="shared" si="94"/>
        <v>470</v>
      </c>
      <c r="D657" s="56" t="s">
        <v>188</v>
      </c>
      <c r="E657" s="57">
        <v>651</v>
      </c>
      <c r="F657" s="57">
        <v>656</v>
      </c>
      <c r="G657" s="57">
        <v>661</v>
      </c>
      <c r="H657" s="57">
        <v>667</v>
      </c>
      <c r="I657" s="50">
        <f t="shared" si="91"/>
        <v>2350</v>
      </c>
      <c r="J657" s="50">
        <f>(G657-F657)*C657</f>
        <v>2350</v>
      </c>
      <c r="K657" s="50">
        <f t="shared" si="95"/>
        <v>2820</v>
      </c>
      <c r="L657" s="50">
        <f t="shared" si="90"/>
        <v>7520</v>
      </c>
      <c r="M657" s="25"/>
      <c r="N657" s="25"/>
    </row>
    <row r="658" spans="1:14" ht="14.25" customHeight="1">
      <c r="A658" s="55">
        <v>42831</v>
      </c>
      <c r="B658" s="56" t="s">
        <v>1752</v>
      </c>
      <c r="C658" s="57">
        <f t="shared" si="94"/>
        <v>330</v>
      </c>
      <c r="D658" s="56" t="s">
        <v>188</v>
      </c>
      <c r="E658" s="57">
        <v>935</v>
      </c>
      <c r="F658" s="57">
        <v>940</v>
      </c>
      <c r="G658" s="57">
        <v>946</v>
      </c>
      <c r="H658" s="57">
        <v>952</v>
      </c>
      <c r="I658" s="50">
        <f t="shared" si="91"/>
        <v>1650</v>
      </c>
      <c r="J658" s="50">
        <f>(G658-F658)*C658</f>
        <v>1980</v>
      </c>
      <c r="K658" s="50">
        <f t="shared" si="95"/>
        <v>1980</v>
      </c>
      <c r="L658" s="50">
        <f t="shared" si="90"/>
        <v>5610</v>
      </c>
      <c r="M658" s="25"/>
      <c r="N658" s="25"/>
    </row>
    <row r="659" spans="1:14" ht="14.25" customHeight="1">
      <c r="A659" s="55">
        <v>42831</v>
      </c>
      <c r="B659" s="56" t="s">
        <v>527</v>
      </c>
      <c r="C659" s="57">
        <f t="shared" si="94"/>
        <v>730</v>
      </c>
      <c r="D659" s="56" t="s">
        <v>188</v>
      </c>
      <c r="E659" s="57">
        <v>413</v>
      </c>
      <c r="F659" s="57">
        <v>416.6</v>
      </c>
      <c r="G659" s="57">
        <v>0</v>
      </c>
      <c r="H659" s="57">
        <v>0</v>
      </c>
      <c r="I659" s="50">
        <f t="shared" si="91"/>
        <v>2628.0000000000164</v>
      </c>
      <c r="J659" s="50">
        <v>0</v>
      </c>
      <c r="K659" s="50">
        <f t="shared" si="95"/>
        <v>0</v>
      </c>
      <c r="L659" s="50">
        <f t="shared" si="90"/>
        <v>2628.0000000000164</v>
      </c>
      <c r="M659" s="25"/>
      <c r="N659" s="25"/>
    </row>
    <row r="660" spans="1:14" ht="14.25" customHeight="1">
      <c r="A660" s="55">
        <v>42830</v>
      </c>
      <c r="B660" s="56" t="s">
        <v>1731</v>
      </c>
      <c r="C660" s="57">
        <f t="shared" si="94"/>
        <v>750</v>
      </c>
      <c r="D660" s="56" t="s">
        <v>188</v>
      </c>
      <c r="E660" s="57">
        <v>404</v>
      </c>
      <c r="F660" s="57">
        <v>408</v>
      </c>
      <c r="G660" s="57">
        <v>412</v>
      </c>
      <c r="H660" s="57">
        <v>421</v>
      </c>
      <c r="I660" s="50">
        <f t="shared" si="91"/>
        <v>3000</v>
      </c>
      <c r="J660" s="50">
        <f>(G660-F660)*C660</f>
        <v>3000</v>
      </c>
      <c r="K660" s="50">
        <f t="shared" si="95"/>
        <v>6750</v>
      </c>
      <c r="L660" s="50">
        <f t="shared" si="90"/>
        <v>12750</v>
      </c>
      <c r="M660" s="25"/>
      <c r="N660" s="25"/>
    </row>
    <row r="661" spans="1:14" ht="14.25" customHeight="1">
      <c r="A661" s="55">
        <v>42830</v>
      </c>
      <c r="B661" s="56" t="s">
        <v>1753</v>
      </c>
      <c r="C661" s="57">
        <f t="shared" si="94"/>
        <v>380</v>
      </c>
      <c r="D661" s="56" t="s">
        <v>188</v>
      </c>
      <c r="E661" s="57">
        <v>800</v>
      </c>
      <c r="F661" s="57">
        <v>805</v>
      </c>
      <c r="G661" s="57">
        <v>812</v>
      </c>
      <c r="H661" s="57">
        <v>830</v>
      </c>
      <c r="I661" s="50">
        <f t="shared" si="91"/>
        <v>1900</v>
      </c>
      <c r="J661" s="50">
        <f>(G661-F661)*C661</f>
        <v>2660</v>
      </c>
      <c r="K661" s="50">
        <f t="shared" si="95"/>
        <v>6840</v>
      </c>
      <c r="L661" s="50">
        <f t="shared" si="90"/>
        <v>11400</v>
      </c>
      <c r="M661" s="25"/>
      <c r="N661" s="25"/>
    </row>
    <row r="662" spans="1:14" ht="14.25" customHeight="1">
      <c r="A662" s="55">
        <v>42830</v>
      </c>
      <c r="B662" s="56" t="s">
        <v>1754</v>
      </c>
      <c r="C662" s="57">
        <f t="shared" si="94"/>
        <v>400</v>
      </c>
      <c r="D662" s="56" t="s">
        <v>188</v>
      </c>
      <c r="E662" s="57">
        <v>757</v>
      </c>
      <c r="F662" s="57">
        <v>762</v>
      </c>
      <c r="G662" s="57">
        <v>767</v>
      </c>
      <c r="H662" s="57">
        <v>0</v>
      </c>
      <c r="I662" s="50">
        <f t="shared" si="91"/>
        <v>2000</v>
      </c>
      <c r="J662" s="50">
        <f>(G662-F662)*C662</f>
        <v>2000</v>
      </c>
      <c r="K662" s="50">
        <v>0</v>
      </c>
      <c r="L662" s="50">
        <f t="shared" si="90"/>
        <v>4000</v>
      </c>
      <c r="M662" s="25"/>
      <c r="N662" s="25"/>
    </row>
    <row r="663" spans="1:14" ht="14.25" customHeight="1">
      <c r="A663" s="55">
        <v>42830</v>
      </c>
      <c r="B663" s="56" t="s">
        <v>1755</v>
      </c>
      <c r="C663" s="57">
        <f t="shared" si="94"/>
        <v>490</v>
      </c>
      <c r="D663" s="56" t="s">
        <v>188</v>
      </c>
      <c r="E663" s="57">
        <v>613</v>
      </c>
      <c r="F663" s="57">
        <v>617.5</v>
      </c>
      <c r="G663" s="57">
        <v>624</v>
      </c>
      <c r="H663" s="57">
        <v>0</v>
      </c>
      <c r="I663" s="50">
        <f>(F663-E663)*C663</f>
        <v>2205</v>
      </c>
      <c r="J663" s="50">
        <f>(G663-F663)*C663</f>
        <v>3185</v>
      </c>
      <c r="K663" s="50">
        <v>0</v>
      </c>
      <c r="L663" s="50">
        <f t="shared" si="90"/>
        <v>5390</v>
      </c>
      <c r="M663" s="25"/>
      <c r="N663" s="25"/>
    </row>
    <row r="664" spans="1:14" ht="14.25" customHeight="1">
      <c r="A664" s="55">
        <v>42830</v>
      </c>
      <c r="B664" s="56" t="s">
        <v>1736</v>
      </c>
      <c r="C664" s="57">
        <f t="shared" si="94"/>
        <v>1180</v>
      </c>
      <c r="D664" s="56" t="s">
        <v>188</v>
      </c>
      <c r="E664" s="57">
        <v>255</v>
      </c>
      <c r="F664" s="57">
        <v>257</v>
      </c>
      <c r="G664" s="57">
        <v>0</v>
      </c>
      <c r="H664" s="57">
        <v>0</v>
      </c>
      <c r="I664" s="50">
        <f t="shared" si="91"/>
        <v>2360</v>
      </c>
      <c r="J664" s="50">
        <v>0</v>
      </c>
      <c r="K664" s="50">
        <v>0</v>
      </c>
      <c r="L664" s="50">
        <v>0</v>
      </c>
      <c r="M664" s="25"/>
      <c r="N664" s="25"/>
    </row>
    <row r="665" spans="1:14" ht="14.25" customHeight="1">
      <c r="A665" s="55">
        <v>42830</v>
      </c>
      <c r="B665" s="56" t="s">
        <v>1510</v>
      </c>
      <c r="C665" s="57">
        <f t="shared" si="94"/>
        <v>930</v>
      </c>
      <c r="D665" s="56" t="s">
        <v>188</v>
      </c>
      <c r="E665" s="57">
        <v>325</v>
      </c>
      <c r="F665" s="57">
        <v>328</v>
      </c>
      <c r="G665" s="57">
        <v>331</v>
      </c>
      <c r="H665" s="57">
        <v>334.7</v>
      </c>
      <c r="I665" s="50">
        <f t="shared" si="91"/>
        <v>2790</v>
      </c>
      <c r="J665" s="50">
        <f>(G665-F665)*C665</f>
        <v>2790</v>
      </c>
      <c r="K665" s="50">
        <f>(H665-G665)*C665</f>
        <v>3440.9999999999895</v>
      </c>
      <c r="L665" s="50">
        <f>K665+J665+I665</f>
        <v>9020.9999999999891</v>
      </c>
      <c r="M665" s="25"/>
      <c r="N665" s="25"/>
    </row>
    <row r="666" spans="1:14" ht="14.25" customHeight="1">
      <c r="A666" s="55">
        <v>42830</v>
      </c>
      <c r="B666" s="56" t="s">
        <v>1296</v>
      </c>
      <c r="C666" s="57">
        <f t="shared" si="94"/>
        <v>310</v>
      </c>
      <c r="D666" s="56" t="s">
        <v>188</v>
      </c>
      <c r="E666" s="57">
        <v>990</v>
      </c>
      <c r="F666" s="57">
        <v>996</v>
      </c>
      <c r="G666" s="57">
        <v>1002</v>
      </c>
      <c r="H666" s="57">
        <v>1010</v>
      </c>
      <c r="I666" s="50">
        <f t="shared" si="91"/>
        <v>1860</v>
      </c>
      <c r="J666" s="50">
        <f>(G666-F666)*C666</f>
        <v>1860</v>
      </c>
      <c r="K666" s="50">
        <f>(H666-G666)*C666</f>
        <v>2480</v>
      </c>
      <c r="L666" s="50">
        <f>K666+J666+I666</f>
        <v>6200</v>
      </c>
      <c r="M666" s="25"/>
      <c r="N666" s="25"/>
    </row>
    <row r="667" spans="1:14" ht="14.25" customHeight="1">
      <c r="A667" s="55">
        <v>42828</v>
      </c>
      <c r="B667" s="56" t="s">
        <v>265</v>
      </c>
      <c r="C667" s="57">
        <f t="shared" si="94"/>
        <v>160</v>
      </c>
      <c r="D667" s="56" t="s">
        <v>188</v>
      </c>
      <c r="E667" s="57">
        <v>1995</v>
      </c>
      <c r="F667" s="57">
        <v>2005</v>
      </c>
      <c r="G667" s="57">
        <v>2015</v>
      </c>
      <c r="H667" s="57">
        <v>0</v>
      </c>
      <c r="I667" s="50">
        <f t="shared" si="91"/>
        <v>1600</v>
      </c>
      <c r="J667" s="50">
        <f>(G667-F667)*C667</f>
        <v>1600</v>
      </c>
      <c r="K667" s="50">
        <v>0</v>
      </c>
      <c r="L667" s="50">
        <f>K667+J667+I667</f>
        <v>3200</v>
      </c>
      <c r="M667" s="25"/>
      <c r="N667" s="25"/>
    </row>
    <row r="668" spans="1:14" ht="14.25" customHeight="1">
      <c r="A668" s="55">
        <v>42828</v>
      </c>
      <c r="B668" s="56" t="s">
        <v>1376</v>
      </c>
      <c r="C668" s="57">
        <f t="shared" si="94"/>
        <v>600</v>
      </c>
      <c r="D668" s="56" t="s">
        <v>188</v>
      </c>
      <c r="E668" s="57">
        <v>502</v>
      </c>
      <c r="F668" s="57">
        <v>507</v>
      </c>
      <c r="G668" s="57">
        <v>0</v>
      </c>
      <c r="H668" s="57">
        <v>0</v>
      </c>
      <c r="I668" s="50">
        <f t="shared" si="91"/>
        <v>3000</v>
      </c>
      <c r="J668" s="50">
        <v>0</v>
      </c>
      <c r="K668" s="50">
        <v>0</v>
      </c>
      <c r="L668" s="50">
        <f>K668+J668+I668</f>
        <v>3000</v>
      </c>
      <c r="M668" s="25"/>
      <c r="N668" s="25"/>
    </row>
    <row r="669" spans="1:14" ht="14.25" customHeight="1">
      <c r="A669" s="55">
        <v>42828</v>
      </c>
      <c r="B669" s="56" t="s">
        <v>1756</v>
      </c>
      <c r="C669" s="57">
        <f t="shared" si="94"/>
        <v>2870</v>
      </c>
      <c r="D669" s="56" t="s">
        <v>188</v>
      </c>
      <c r="E669" s="57">
        <v>104.7</v>
      </c>
      <c r="F669" s="57">
        <v>99.75</v>
      </c>
      <c r="G669" s="57">
        <v>0</v>
      </c>
      <c r="H669" s="57">
        <v>0</v>
      </c>
      <c r="I669" s="50">
        <f>(F669-E669)*C669</f>
        <v>-14206.500000000007</v>
      </c>
      <c r="J669" s="50">
        <v>0</v>
      </c>
      <c r="K669" s="50">
        <v>0</v>
      </c>
      <c r="L669" s="50">
        <f>K669+J669+I669</f>
        <v>-14206.500000000007</v>
      </c>
      <c r="M669" s="25"/>
      <c r="N669" s="25"/>
    </row>
    <row r="670" spans="1:14" ht="14.25" customHeight="1">
      <c r="A670" s="55">
        <v>42828</v>
      </c>
      <c r="B670" s="56" t="s">
        <v>1510</v>
      </c>
      <c r="C670" s="57">
        <f t="shared" si="94"/>
        <v>1000</v>
      </c>
      <c r="D670" s="56" t="s">
        <v>188</v>
      </c>
      <c r="E670" s="57">
        <v>302</v>
      </c>
      <c r="F670" s="57">
        <v>305</v>
      </c>
      <c r="G670" s="57">
        <v>308</v>
      </c>
      <c r="H670" s="57">
        <v>314.35000000000002</v>
      </c>
      <c r="I670" s="50">
        <f t="shared" ref="I670:I687" si="96">(F670-E670)*C670</f>
        <v>3000</v>
      </c>
      <c r="J670" s="50">
        <f>(G670-F670)*C670</f>
        <v>3000</v>
      </c>
      <c r="K670" s="50">
        <f t="shared" ref="K670:K675" si="97">(H670-G670)*C670</f>
        <v>6350.0000000000227</v>
      </c>
      <c r="L670" s="50">
        <f t="shared" ref="L670:L733" si="98">K670+J670+I670</f>
        <v>12350.000000000022</v>
      </c>
      <c r="M670" s="25"/>
      <c r="N670" s="25"/>
    </row>
    <row r="671" spans="1:14" ht="14.25" customHeight="1">
      <c r="A671" s="55">
        <v>42828</v>
      </c>
      <c r="B671" s="56" t="s">
        <v>1509</v>
      </c>
      <c r="C671" s="57">
        <f t="shared" si="94"/>
        <v>740</v>
      </c>
      <c r="D671" s="56" t="s">
        <v>188</v>
      </c>
      <c r="E671" s="57">
        <v>408</v>
      </c>
      <c r="F671" s="57">
        <v>412</v>
      </c>
      <c r="G671" s="57">
        <v>417</v>
      </c>
      <c r="H671" s="57">
        <v>421.9</v>
      </c>
      <c r="I671" s="50">
        <f>(F671-E671)*C671</f>
        <v>2960</v>
      </c>
      <c r="J671" s="50">
        <f>(G671-F671)*C671</f>
        <v>3700</v>
      </c>
      <c r="K671" s="50">
        <f t="shared" si="97"/>
        <v>3625.9999999999832</v>
      </c>
      <c r="L671" s="50">
        <f>K671+J671+I671</f>
        <v>10285.999999999984</v>
      </c>
      <c r="M671" s="25"/>
      <c r="N671" s="25"/>
    </row>
    <row r="672" spans="1:14" ht="14.25" customHeight="1">
      <c r="A672" s="55">
        <v>42825</v>
      </c>
      <c r="B672" s="56" t="s">
        <v>1755</v>
      </c>
      <c r="C672" s="57">
        <f t="shared" si="94"/>
        <v>530</v>
      </c>
      <c r="D672" s="56" t="s">
        <v>188</v>
      </c>
      <c r="E672" s="57">
        <v>573</v>
      </c>
      <c r="F672" s="57">
        <v>578</v>
      </c>
      <c r="G672" s="57">
        <v>583</v>
      </c>
      <c r="H672" s="57">
        <v>594</v>
      </c>
      <c r="I672" s="50">
        <f t="shared" si="96"/>
        <v>2650</v>
      </c>
      <c r="J672" s="50">
        <f>(G672-F672)*C672</f>
        <v>2650</v>
      </c>
      <c r="K672" s="50">
        <f t="shared" si="97"/>
        <v>5830</v>
      </c>
      <c r="L672" s="50">
        <f t="shared" si="98"/>
        <v>11130</v>
      </c>
      <c r="M672" s="25"/>
      <c r="N672" s="25"/>
    </row>
    <row r="673" spans="1:14" ht="14.25" customHeight="1">
      <c r="A673" s="55">
        <v>42825</v>
      </c>
      <c r="B673" s="56" t="s">
        <v>1757</v>
      </c>
      <c r="C673" s="57">
        <f t="shared" si="94"/>
        <v>330</v>
      </c>
      <c r="D673" s="56" t="s">
        <v>188</v>
      </c>
      <c r="E673" s="57">
        <v>929</v>
      </c>
      <c r="F673" s="57">
        <v>936</v>
      </c>
      <c r="G673" s="57">
        <v>0</v>
      </c>
      <c r="H673" s="57">
        <v>0</v>
      </c>
      <c r="I673" s="50">
        <f t="shared" si="96"/>
        <v>2310</v>
      </c>
      <c r="J673" s="50">
        <v>0</v>
      </c>
      <c r="K673" s="50">
        <f t="shared" si="97"/>
        <v>0</v>
      </c>
      <c r="L673" s="50">
        <f t="shared" si="98"/>
        <v>2310</v>
      </c>
      <c r="M673" s="25"/>
      <c r="N673" s="25"/>
    </row>
    <row r="674" spans="1:14" ht="14.25" customHeight="1">
      <c r="A674" s="55">
        <v>42825</v>
      </c>
      <c r="B674" s="56" t="s">
        <v>1731</v>
      </c>
      <c r="C674" s="57">
        <f t="shared" si="94"/>
        <v>790</v>
      </c>
      <c r="D674" s="56" t="s">
        <v>188</v>
      </c>
      <c r="E674" s="57">
        <v>384</v>
      </c>
      <c r="F674" s="57">
        <v>387</v>
      </c>
      <c r="G674" s="57">
        <v>391</v>
      </c>
      <c r="H674" s="57">
        <v>395</v>
      </c>
      <c r="I674" s="50">
        <f t="shared" si="96"/>
        <v>2370</v>
      </c>
      <c r="J674" s="50">
        <f>(G674-F674)*C674</f>
        <v>3160</v>
      </c>
      <c r="K674" s="50">
        <f t="shared" si="97"/>
        <v>3160</v>
      </c>
      <c r="L674" s="50">
        <f t="shared" si="98"/>
        <v>8690</v>
      </c>
      <c r="M674" s="25"/>
      <c r="N674" s="25"/>
    </row>
    <row r="675" spans="1:14" ht="14.25" customHeight="1">
      <c r="A675" s="55">
        <v>42825</v>
      </c>
      <c r="B675" s="56" t="s">
        <v>1758</v>
      </c>
      <c r="C675" s="57">
        <f t="shared" si="94"/>
        <v>250</v>
      </c>
      <c r="D675" s="56" t="s">
        <v>188</v>
      </c>
      <c r="E675" s="57">
        <v>1234</v>
      </c>
      <c r="F675" s="57">
        <v>1240</v>
      </c>
      <c r="G675" s="57">
        <v>1247</v>
      </c>
      <c r="H675" s="57">
        <v>1261</v>
      </c>
      <c r="I675" s="50">
        <f t="shared" si="96"/>
        <v>1500</v>
      </c>
      <c r="J675" s="50">
        <f>(G675-F675)*C675</f>
        <v>1750</v>
      </c>
      <c r="K675" s="50">
        <f t="shared" si="97"/>
        <v>3500</v>
      </c>
      <c r="L675" s="50">
        <f t="shared" si="98"/>
        <v>6750</v>
      </c>
      <c r="M675" s="25"/>
      <c r="N675" s="25"/>
    </row>
    <row r="676" spans="1:14" ht="14.25" customHeight="1">
      <c r="A676" s="55">
        <v>42824</v>
      </c>
      <c r="B676" s="56" t="s">
        <v>1759</v>
      </c>
      <c r="C676" s="57">
        <f t="shared" si="94"/>
        <v>1160</v>
      </c>
      <c r="D676" s="56" t="s">
        <v>188</v>
      </c>
      <c r="E676" s="57">
        <v>259</v>
      </c>
      <c r="F676" s="57">
        <v>261</v>
      </c>
      <c r="G676" s="57">
        <v>0</v>
      </c>
      <c r="H676" s="57">
        <v>0</v>
      </c>
      <c r="I676" s="50">
        <f t="shared" si="96"/>
        <v>2320</v>
      </c>
      <c r="J676" s="50">
        <v>0</v>
      </c>
      <c r="K676" s="50">
        <v>0</v>
      </c>
      <c r="L676" s="50">
        <f t="shared" si="98"/>
        <v>2320</v>
      </c>
      <c r="M676" s="25"/>
      <c r="N676" s="25"/>
    </row>
    <row r="677" spans="1:14" ht="14.25" customHeight="1">
      <c r="A677" s="55">
        <v>42824</v>
      </c>
      <c r="B677" s="56" t="s">
        <v>1725</v>
      </c>
      <c r="C677" s="57">
        <f t="shared" si="94"/>
        <v>320</v>
      </c>
      <c r="D677" s="56" t="s">
        <v>188</v>
      </c>
      <c r="E677" s="57">
        <v>945</v>
      </c>
      <c r="F677" s="57">
        <v>950</v>
      </c>
      <c r="G677" s="57">
        <v>957</v>
      </c>
      <c r="H677" s="57">
        <v>963.9</v>
      </c>
      <c r="I677" s="50">
        <f t="shared" si="96"/>
        <v>1600</v>
      </c>
      <c r="J677" s="50">
        <f>(G677-F677)*C677</f>
        <v>2240</v>
      </c>
      <c r="K677" s="50">
        <f>(H677-G677)*C677</f>
        <v>2207.9999999999927</v>
      </c>
      <c r="L677" s="50">
        <f t="shared" si="98"/>
        <v>6047.9999999999927</v>
      </c>
      <c r="M677" s="25"/>
      <c r="N677" s="25"/>
    </row>
    <row r="678" spans="1:14" ht="14.25" customHeight="1">
      <c r="A678" s="55">
        <v>42824</v>
      </c>
      <c r="B678" s="56" t="s">
        <v>1760</v>
      </c>
      <c r="C678" s="57">
        <f t="shared" si="94"/>
        <v>290</v>
      </c>
      <c r="D678" s="56" t="s">
        <v>188</v>
      </c>
      <c r="E678" s="57">
        <v>1037</v>
      </c>
      <c r="F678" s="57">
        <v>1044</v>
      </c>
      <c r="G678" s="57">
        <v>1052</v>
      </c>
      <c r="H678" s="57">
        <v>0</v>
      </c>
      <c r="I678" s="50">
        <f t="shared" si="96"/>
        <v>2030</v>
      </c>
      <c r="J678" s="50">
        <f>(G678-F678)*C678</f>
        <v>2320</v>
      </c>
      <c r="K678" s="50">
        <v>0</v>
      </c>
      <c r="L678" s="50">
        <f t="shared" si="98"/>
        <v>4350</v>
      </c>
      <c r="M678" s="25"/>
      <c r="N678" s="25"/>
    </row>
    <row r="679" spans="1:14" ht="14.25" customHeight="1">
      <c r="A679" s="55">
        <v>42823</v>
      </c>
      <c r="B679" s="56" t="s">
        <v>20</v>
      </c>
      <c r="C679" s="57">
        <f t="shared" si="94"/>
        <v>430</v>
      </c>
      <c r="D679" s="56" t="s">
        <v>188</v>
      </c>
      <c r="E679" s="57">
        <v>710</v>
      </c>
      <c r="F679" s="57">
        <v>715</v>
      </c>
      <c r="G679" s="57">
        <v>718.7</v>
      </c>
      <c r="H679" s="57">
        <v>0</v>
      </c>
      <c r="I679" s="50">
        <f t="shared" si="96"/>
        <v>2150</v>
      </c>
      <c r="J679" s="50">
        <f>(G679-F679)*C679</f>
        <v>1591.0000000000196</v>
      </c>
      <c r="K679" s="50">
        <v>0</v>
      </c>
      <c r="L679" s="50">
        <f t="shared" si="98"/>
        <v>3741.0000000000196</v>
      </c>
      <c r="M679" s="25"/>
      <c r="N679" s="25"/>
    </row>
    <row r="680" spans="1:14" ht="14.25" customHeight="1">
      <c r="A680" s="55">
        <v>42823</v>
      </c>
      <c r="B680" s="56" t="s">
        <v>1708</v>
      </c>
      <c r="C680" s="57">
        <f t="shared" si="94"/>
        <v>230</v>
      </c>
      <c r="D680" s="56" t="s">
        <v>188</v>
      </c>
      <c r="E680" s="57">
        <v>1324</v>
      </c>
      <c r="F680" s="57">
        <v>1331</v>
      </c>
      <c r="G680" s="57">
        <v>1340</v>
      </c>
      <c r="H680" s="57">
        <v>1368</v>
      </c>
      <c r="I680" s="50">
        <f t="shared" si="96"/>
        <v>1610</v>
      </c>
      <c r="J680" s="50">
        <f t="shared" ref="J680:J686" si="99">(G680-F680)*C680</f>
        <v>2070</v>
      </c>
      <c r="K680" s="50">
        <f>(H680-G680)*C680</f>
        <v>6440</v>
      </c>
      <c r="L680" s="50">
        <f t="shared" si="98"/>
        <v>10120</v>
      </c>
      <c r="M680" s="25"/>
      <c r="N680" s="25"/>
    </row>
    <row r="681" spans="1:14" ht="14.25" customHeight="1">
      <c r="A681" s="55">
        <v>42823</v>
      </c>
      <c r="B681" s="56" t="s">
        <v>1708</v>
      </c>
      <c r="C681" s="57">
        <f t="shared" si="94"/>
        <v>220</v>
      </c>
      <c r="D681" s="56" t="s">
        <v>188</v>
      </c>
      <c r="E681" s="57">
        <v>1395</v>
      </c>
      <c r="F681" s="57">
        <v>1402</v>
      </c>
      <c r="G681" s="57">
        <v>1410</v>
      </c>
      <c r="H681" s="57">
        <v>1422.9</v>
      </c>
      <c r="I681" s="50">
        <f t="shared" si="96"/>
        <v>1540</v>
      </c>
      <c r="J681" s="50">
        <f t="shared" si="99"/>
        <v>1760</v>
      </c>
      <c r="K681" s="50">
        <f>(H681-G681)*C681</f>
        <v>2838.00000000002</v>
      </c>
      <c r="L681" s="50">
        <f t="shared" si="98"/>
        <v>6138.00000000002</v>
      </c>
      <c r="M681" s="25"/>
      <c r="N681" s="25"/>
    </row>
    <row r="682" spans="1:14" ht="14.25" customHeight="1">
      <c r="A682" s="55">
        <v>42822</v>
      </c>
      <c r="B682" s="56" t="s">
        <v>1761</v>
      </c>
      <c r="C682" s="57">
        <f t="shared" si="94"/>
        <v>100</v>
      </c>
      <c r="D682" s="56" t="s">
        <v>188</v>
      </c>
      <c r="E682" s="57">
        <v>3020</v>
      </c>
      <c r="F682" s="57">
        <v>3032</v>
      </c>
      <c r="G682" s="57">
        <v>3045</v>
      </c>
      <c r="H682" s="57">
        <v>0</v>
      </c>
      <c r="I682" s="50">
        <f t="shared" si="96"/>
        <v>1200</v>
      </c>
      <c r="J682" s="50">
        <f t="shared" si="99"/>
        <v>1300</v>
      </c>
      <c r="K682" s="50">
        <v>0</v>
      </c>
      <c r="L682" s="50">
        <f t="shared" si="98"/>
        <v>2500</v>
      </c>
      <c r="M682" s="25"/>
      <c r="N682" s="25"/>
    </row>
    <row r="683" spans="1:14" ht="14.25" customHeight="1">
      <c r="A683" s="55">
        <v>42822</v>
      </c>
      <c r="B683" s="56" t="s">
        <v>1747</v>
      </c>
      <c r="C683" s="57">
        <f t="shared" si="94"/>
        <v>350</v>
      </c>
      <c r="D683" s="56" t="s">
        <v>188</v>
      </c>
      <c r="E683" s="57">
        <v>862</v>
      </c>
      <c r="F683" s="57">
        <v>866</v>
      </c>
      <c r="G683" s="57">
        <v>871</v>
      </c>
      <c r="H683" s="57">
        <v>902</v>
      </c>
      <c r="I683" s="50">
        <f t="shared" si="96"/>
        <v>1400</v>
      </c>
      <c r="J683" s="50">
        <f t="shared" si="99"/>
        <v>1750</v>
      </c>
      <c r="K683" s="50">
        <f>(H683-G683)*C683</f>
        <v>10850</v>
      </c>
      <c r="L683" s="50">
        <f t="shared" si="98"/>
        <v>14000</v>
      </c>
      <c r="M683" s="25"/>
      <c r="N683" s="25"/>
    </row>
    <row r="684" spans="1:14" ht="14.25" customHeight="1">
      <c r="A684" s="55">
        <v>42822</v>
      </c>
      <c r="B684" s="56" t="s">
        <v>1762</v>
      </c>
      <c r="C684" s="57">
        <f t="shared" si="94"/>
        <v>680</v>
      </c>
      <c r="D684" s="56" t="s">
        <v>188</v>
      </c>
      <c r="E684" s="57">
        <v>442</v>
      </c>
      <c r="F684" s="57">
        <v>446</v>
      </c>
      <c r="G684" s="57">
        <v>450</v>
      </c>
      <c r="H684" s="57">
        <v>459.7</v>
      </c>
      <c r="I684" s="50">
        <f t="shared" si="96"/>
        <v>2720</v>
      </c>
      <c r="J684" s="50">
        <f t="shared" si="99"/>
        <v>2720</v>
      </c>
      <c r="K684" s="50">
        <f>(H684-G684)*C684</f>
        <v>6595.9999999999927</v>
      </c>
      <c r="L684" s="50">
        <f t="shared" si="98"/>
        <v>12035.999999999993</v>
      </c>
      <c r="M684" s="25"/>
      <c r="N684" s="25"/>
    </row>
    <row r="685" spans="1:14" ht="14.25" customHeight="1">
      <c r="A685" s="55">
        <v>42821</v>
      </c>
      <c r="B685" s="56" t="s">
        <v>1763</v>
      </c>
      <c r="C685" s="57">
        <f t="shared" si="94"/>
        <v>440</v>
      </c>
      <c r="D685" s="56" t="s">
        <v>188</v>
      </c>
      <c r="E685" s="57">
        <v>684</v>
      </c>
      <c r="F685" s="57">
        <v>689</v>
      </c>
      <c r="G685" s="57">
        <v>695</v>
      </c>
      <c r="H685" s="57">
        <v>702</v>
      </c>
      <c r="I685" s="50">
        <f t="shared" si="96"/>
        <v>2200</v>
      </c>
      <c r="J685" s="50">
        <f t="shared" si="99"/>
        <v>2640</v>
      </c>
      <c r="K685" s="50">
        <f>(H685-G685)*C685</f>
        <v>3080</v>
      </c>
      <c r="L685" s="50">
        <f t="shared" si="98"/>
        <v>7920</v>
      </c>
      <c r="M685" s="25"/>
      <c r="N685" s="25"/>
    </row>
    <row r="686" spans="1:14" ht="14.25" customHeight="1">
      <c r="A686" s="55">
        <v>42821</v>
      </c>
      <c r="B686" s="56" t="s">
        <v>1725</v>
      </c>
      <c r="C686" s="57">
        <f t="shared" si="94"/>
        <v>340</v>
      </c>
      <c r="D686" s="56" t="s">
        <v>188</v>
      </c>
      <c r="E686" s="57">
        <v>908</v>
      </c>
      <c r="F686" s="57">
        <v>913</v>
      </c>
      <c r="G686" s="57">
        <v>919</v>
      </c>
      <c r="H686" s="57">
        <v>925</v>
      </c>
      <c r="I686" s="50">
        <f t="shared" si="96"/>
        <v>1700</v>
      </c>
      <c r="J686" s="50">
        <f t="shared" si="99"/>
        <v>2040</v>
      </c>
      <c r="K686" s="50">
        <f>(H686-G686)*C686</f>
        <v>2040</v>
      </c>
      <c r="L686" s="50">
        <f>K686+J686+I686</f>
        <v>5780</v>
      </c>
      <c r="M686" s="25"/>
      <c r="N686" s="25"/>
    </row>
    <row r="687" spans="1:14" ht="14.25" customHeight="1">
      <c r="A687" s="55">
        <v>42821</v>
      </c>
      <c r="B687" s="56" t="s">
        <v>1764</v>
      </c>
      <c r="C687" s="57">
        <f t="shared" si="94"/>
        <v>1190</v>
      </c>
      <c r="D687" s="56" t="s">
        <v>188</v>
      </c>
      <c r="E687" s="57">
        <v>254</v>
      </c>
      <c r="F687" s="57">
        <v>245.7</v>
      </c>
      <c r="G687" s="57">
        <v>0</v>
      </c>
      <c r="H687" s="57">
        <v>0</v>
      </c>
      <c r="I687" s="58">
        <f t="shared" si="96"/>
        <v>-9877.0000000000127</v>
      </c>
      <c r="J687" s="50">
        <v>0</v>
      </c>
      <c r="K687" s="50">
        <f>(H687-G687)*C687</f>
        <v>0</v>
      </c>
      <c r="L687" s="50">
        <f>K687+J687+I687</f>
        <v>-9877.0000000000127</v>
      </c>
      <c r="M687" s="25"/>
      <c r="N687" s="25"/>
    </row>
    <row r="688" spans="1:14" ht="14.25" customHeight="1">
      <c r="A688" s="55">
        <v>42821</v>
      </c>
      <c r="B688" s="56" t="s">
        <v>45</v>
      </c>
      <c r="C688" s="57">
        <f t="shared" si="94"/>
        <v>1500</v>
      </c>
      <c r="D688" s="56" t="s">
        <v>188</v>
      </c>
      <c r="E688" s="57">
        <v>200.5</v>
      </c>
      <c r="F688" s="57">
        <v>202.5</v>
      </c>
      <c r="G688" s="57">
        <v>204.3</v>
      </c>
      <c r="H688" s="57">
        <v>0</v>
      </c>
      <c r="I688" s="50">
        <f>(F688-E688)*C688</f>
        <v>3000</v>
      </c>
      <c r="J688" s="50">
        <f>(G688-F688)*C688</f>
        <v>2700.0000000000173</v>
      </c>
      <c r="K688" s="50">
        <v>0</v>
      </c>
      <c r="L688" s="50">
        <f t="shared" si="98"/>
        <v>5700.0000000000173</v>
      </c>
      <c r="M688" s="25"/>
      <c r="N688" s="25"/>
    </row>
    <row r="689" spans="1:14" ht="14.25" customHeight="1">
      <c r="A689" s="55">
        <v>42821</v>
      </c>
      <c r="B689" s="56" t="s">
        <v>1765</v>
      </c>
      <c r="C689" s="57">
        <f t="shared" si="94"/>
        <v>310</v>
      </c>
      <c r="D689" s="56" t="s">
        <v>188</v>
      </c>
      <c r="E689" s="57">
        <v>988</v>
      </c>
      <c r="F689" s="57">
        <v>994</v>
      </c>
      <c r="G689" s="57">
        <v>1000</v>
      </c>
      <c r="H689" s="57">
        <v>1024.95</v>
      </c>
      <c r="I689" s="50">
        <f t="shared" ref="I689:I722" si="100">(F689-E689)*C689</f>
        <v>1860</v>
      </c>
      <c r="J689" s="50">
        <f>(G689-F689)*C689</f>
        <v>1860</v>
      </c>
      <c r="K689" s="50">
        <f>(H689-G689)*C689</f>
        <v>7734.5000000000146</v>
      </c>
      <c r="L689" s="50">
        <f t="shared" si="98"/>
        <v>11454.500000000015</v>
      </c>
      <c r="M689" s="25"/>
      <c r="N689" s="25"/>
    </row>
    <row r="690" spans="1:14" ht="14.25" customHeight="1">
      <c r="A690" s="55">
        <v>42821</v>
      </c>
      <c r="B690" s="56" t="s">
        <v>175</v>
      </c>
      <c r="C690" s="57">
        <f t="shared" si="94"/>
        <v>1190</v>
      </c>
      <c r="D690" s="56" t="s">
        <v>188</v>
      </c>
      <c r="E690" s="57">
        <v>253</v>
      </c>
      <c r="F690" s="57">
        <v>255.2</v>
      </c>
      <c r="G690" s="57">
        <v>257.39999999999998</v>
      </c>
      <c r="H690" s="57">
        <v>0</v>
      </c>
      <c r="I690" s="50">
        <f t="shared" si="100"/>
        <v>2617.9999999999864</v>
      </c>
      <c r="J690" s="50">
        <f>(G690-F690)*C690</f>
        <v>2617.9999999999864</v>
      </c>
      <c r="K690" s="50">
        <v>0</v>
      </c>
      <c r="L690" s="50">
        <f t="shared" si="98"/>
        <v>5235.9999999999727</v>
      </c>
      <c r="M690" s="25"/>
      <c r="N690" s="25"/>
    </row>
    <row r="691" spans="1:14" ht="14.25" customHeight="1">
      <c r="A691" s="55">
        <v>42818</v>
      </c>
      <c r="B691" s="56" t="s">
        <v>1766</v>
      </c>
      <c r="C691" s="57">
        <f t="shared" si="94"/>
        <v>3040</v>
      </c>
      <c r="D691" s="56" t="s">
        <v>188</v>
      </c>
      <c r="E691" s="57">
        <v>99</v>
      </c>
      <c r="F691" s="57">
        <v>100</v>
      </c>
      <c r="G691" s="57">
        <v>0</v>
      </c>
      <c r="H691" s="57">
        <v>0</v>
      </c>
      <c r="I691" s="50">
        <f t="shared" si="100"/>
        <v>3040</v>
      </c>
      <c r="J691" s="50">
        <v>0</v>
      </c>
      <c r="K691" s="50">
        <f>(H691-G691)*C691</f>
        <v>0</v>
      </c>
      <c r="L691" s="50">
        <f t="shared" si="98"/>
        <v>3040</v>
      </c>
      <c r="M691" s="25"/>
      <c r="N691" s="25"/>
    </row>
    <row r="692" spans="1:14" ht="14.25" customHeight="1">
      <c r="A692" s="55">
        <v>42818</v>
      </c>
      <c r="B692" s="56" t="s">
        <v>402</v>
      </c>
      <c r="C692" s="57">
        <f t="shared" si="94"/>
        <v>530</v>
      </c>
      <c r="D692" s="56" t="s">
        <v>188</v>
      </c>
      <c r="E692" s="57">
        <v>568</v>
      </c>
      <c r="F692" s="57">
        <v>573</v>
      </c>
      <c r="G692" s="57">
        <v>578</v>
      </c>
      <c r="H692" s="57">
        <v>583</v>
      </c>
      <c r="I692" s="50">
        <f>(F692-E692)*C692</f>
        <v>2650</v>
      </c>
      <c r="J692" s="50">
        <f>(G692-F692)*C692</f>
        <v>2650</v>
      </c>
      <c r="K692" s="50">
        <f>(H692-G692)*C692</f>
        <v>2650</v>
      </c>
      <c r="L692" s="50">
        <f>K692+J692+I692</f>
        <v>7950</v>
      </c>
      <c r="M692" s="25"/>
      <c r="N692" s="25"/>
    </row>
    <row r="693" spans="1:14" ht="14.25" customHeight="1">
      <c r="A693" s="55">
        <v>42818</v>
      </c>
      <c r="B693" s="56" t="s">
        <v>1767</v>
      </c>
      <c r="C693" s="57">
        <f t="shared" si="94"/>
        <v>380</v>
      </c>
      <c r="D693" s="56" t="s">
        <v>188</v>
      </c>
      <c r="E693" s="57">
        <v>800</v>
      </c>
      <c r="F693" s="57">
        <v>805</v>
      </c>
      <c r="G693" s="57">
        <v>0</v>
      </c>
      <c r="H693" s="57">
        <v>0</v>
      </c>
      <c r="I693" s="50">
        <f t="shared" si="100"/>
        <v>1900</v>
      </c>
      <c r="J693" s="50">
        <v>0</v>
      </c>
      <c r="K693" s="50">
        <f>(H693-G693)*C693</f>
        <v>0</v>
      </c>
      <c r="L693" s="50">
        <f t="shared" si="98"/>
        <v>1900</v>
      </c>
      <c r="M693" s="25"/>
      <c r="N693" s="25"/>
    </row>
    <row r="694" spans="1:14" ht="14.25" customHeight="1">
      <c r="A694" s="55">
        <v>42818</v>
      </c>
      <c r="B694" s="56" t="s">
        <v>1703</v>
      </c>
      <c r="C694" s="57">
        <f t="shared" si="94"/>
        <v>390</v>
      </c>
      <c r="D694" s="56" t="s">
        <v>188</v>
      </c>
      <c r="E694" s="57">
        <v>780</v>
      </c>
      <c r="F694" s="57">
        <v>785</v>
      </c>
      <c r="G694" s="57">
        <v>791</v>
      </c>
      <c r="H694" s="57">
        <v>819</v>
      </c>
      <c r="I694" s="50">
        <f t="shared" si="100"/>
        <v>1950</v>
      </c>
      <c r="J694" s="50">
        <f>(G694-F694)*C694</f>
        <v>2340</v>
      </c>
      <c r="K694" s="50">
        <f>(H694-G694)*C694</f>
        <v>10920</v>
      </c>
      <c r="L694" s="50">
        <f t="shared" si="98"/>
        <v>15210</v>
      </c>
      <c r="M694" s="25"/>
      <c r="N694" s="25"/>
    </row>
    <row r="695" spans="1:14" ht="14.25" customHeight="1">
      <c r="A695" s="55">
        <v>42818</v>
      </c>
      <c r="B695" s="56" t="s">
        <v>679</v>
      </c>
      <c r="C695" s="57">
        <f t="shared" si="94"/>
        <v>270</v>
      </c>
      <c r="D695" s="56" t="s">
        <v>188</v>
      </c>
      <c r="E695" s="57">
        <v>1145</v>
      </c>
      <c r="F695" s="57">
        <v>1152</v>
      </c>
      <c r="G695" s="57">
        <v>1160</v>
      </c>
      <c r="H695" s="57">
        <v>1168</v>
      </c>
      <c r="I695" s="50">
        <f t="shared" si="100"/>
        <v>1890</v>
      </c>
      <c r="J695" s="50">
        <f>(G695-F695)*C695</f>
        <v>2160</v>
      </c>
      <c r="K695" s="50">
        <f>(H695-G695)*C695</f>
        <v>2160</v>
      </c>
      <c r="L695" s="50">
        <f t="shared" si="98"/>
        <v>6210</v>
      </c>
      <c r="M695" s="25"/>
      <c r="N695" s="25"/>
    </row>
    <row r="696" spans="1:14" ht="14.25" customHeight="1">
      <c r="A696" s="55">
        <v>42817</v>
      </c>
      <c r="B696" s="56" t="s">
        <v>1718</v>
      </c>
      <c r="C696" s="57">
        <f t="shared" si="94"/>
        <v>1190</v>
      </c>
      <c r="D696" s="56" t="s">
        <v>188</v>
      </c>
      <c r="E696" s="57">
        <v>253</v>
      </c>
      <c r="F696" s="57">
        <v>255</v>
      </c>
      <c r="G696" s="57">
        <v>257.5</v>
      </c>
      <c r="H696" s="57">
        <v>0</v>
      </c>
      <c r="I696" s="50">
        <f t="shared" si="100"/>
        <v>2380</v>
      </c>
      <c r="J696" s="50">
        <f>(G696-F696)*C696</f>
        <v>2975</v>
      </c>
      <c r="K696" s="50">
        <v>0</v>
      </c>
      <c r="L696" s="50">
        <f t="shared" si="98"/>
        <v>5355</v>
      </c>
      <c r="M696" s="25"/>
      <c r="N696" s="25"/>
    </row>
    <row r="697" spans="1:14" ht="14.25" customHeight="1">
      <c r="A697" s="55">
        <v>42817</v>
      </c>
      <c r="B697" s="56" t="s">
        <v>1539</v>
      </c>
      <c r="C697" s="57">
        <f t="shared" si="94"/>
        <v>3550</v>
      </c>
      <c r="D697" s="56" t="s">
        <v>188</v>
      </c>
      <c r="E697" s="57">
        <v>84.6</v>
      </c>
      <c r="F697" s="57">
        <v>85.25</v>
      </c>
      <c r="G697" s="57">
        <v>0</v>
      </c>
      <c r="H697" s="57">
        <v>0</v>
      </c>
      <c r="I697" s="50">
        <f t="shared" si="100"/>
        <v>2307.50000000002</v>
      </c>
      <c r="J697" s="50">
        <v>0</v>
      </c>
      <c r="K697" s="50">
        <v>0</v>
      </c>
      <c r="L697" s="50">
        <f t="shared" si="98"/>
        <v>2307.50000000002</v>
      </c>
      <c r="M697" s="25"/>
      <c r="N697" s="25"/>
    </row>
    <row r="698" spans="1:14" ht="14.25" customHeight="1">
      <c r="A698" s="55">
        <v>42817</v>
      </c>
      <c r="B698" s="56" t="s">
        <v>1717</v>
      </c>
      <c r="C698" s="57">
        <f t="shared" si="94"/>
        <v>1320</v>
      </c>
      <c r="D698" s="56" t="s">
        <v>188</v>
      </c>
      <c r="E698" s="57">
        <v>228.5</v>
      </c>
      <c r="F698" s="57">
        <v>225</v>
      </c>
      <c r="G698" s="57">
        <v>0</v>
      </c>
      <c r="H698" s="57">
        <v>0</v>
      </c>
      <c r="I698" s="58">
        <f t="shared" si="100"/>
        <v>-4620</v>
      </c>
      <c r="J698" s="50">
        <v>0</v>
      </c>
      <c r="K698" s="50">
        <f>(H698-G698)*C698</f>
        <v>0</v>
      </c>
      <c r="L698" s="50">
        <f>K698+J698+I698</f>
        <v>-4620</v>
      </c>
      <c r="M698" s="25"/>
      <c r="N698" s="25"/>
    </row>
    <row r="699" spans="1:14" ht="14.25" customHeight="1">
      <c r="A699" s="55">
        <v>42817</v>
      </c>
      <c r="B699" s="56" t="s">
        <v>1718</v>
      </c>
      <c r="C699" s="57">
        <f t="shared" si="94"/>
        <v>1270</v>
      </c>
      <c r="D699" s="56" t="s">
        <v>188</v>
      </c>
      <c r="E699" s="57">
        <v>238</v>
      </c>
      <c r="F699" s="57">
        <v>240</v>
      </c>
      <c r="G699" s="57">
        <v>242.5</v>
      </c>
      <c r="H699" s="57">
        <v>247</v>
      </c>
      <c r="I699" s="50">
        <f t="shared" si="100"/>
        <v>2540</v>
      </c>
      <c r="J699" s="50">
        <f>(G699-F699)*C699</f>
        <v>3175</v>
      </c>
      <c r="K699" s="50">
        <f>(H699-G699)*C699</f>
        <v>5715</v>
      </c>
      <c r="L699" s="50">
        <f t="shared" si="98"/>
        <v>11430</v>
      </c>
      <c r="M699" s="25"/>
      <c r="N699" s="25"/>
    </row>
    <row r="700" spans="1:14" ht="14.25" customHeight="1">
      <c r="A700" s="55">
        <v>42817</v>
      </c>
      <c r="B700" s="56" t="s">
        <v>469</v>
      </c>
      <c r="C700" s="57">
        <f t="shared" si="94"/>
        <v>1480</v>
      </c>
      <c r="D700" s="56" t="s">
        <v>188</v>
      </c>
      <c r="E700" s="57">
        <v>204</v>
      </c>
      <c r="F700" s="57">
        <v>206</v>
      </c>
      <c r="G700" s="57">
        <v>208.5</v>
      </c>
      <c r="H700" s="57">
        <v>211.15</v>
      </c>
      <c r="I700" s="50">
        <f t="shared" si="100"/>
        <v>2960</v>
      </c>
      <c r="J700" s="50">
        <f>(G700-F700)*C700</f>
        <v>3700</v>
      </c>
      <c r="K700" s="50">
        <f>(H700-G700)*C700</f>
        <v>3922.0000000000082</v>
      </c>
      <c r="L700" s="50">
        <f t="shared" si="98"/>
        <v>10582.000000000007</v>
      </c>
      <c r="M700" s="25"/>
      <c r="N700" s="25"/>
    </row>
    <row r="701" spans="1:14" ht="14.25" customHeight="1">
      <c r="A701" s="55">
        <v>42816</v>
      </c>
      <c r="B701" s="56" t="s">
        <v>1768</v>
      </c>
      <c r="C701" s="57">
        <f t="shared" si="94"/>
        <v>760</v>
      </c>
      <c r="D701" s="56" t="s">
        <v>188</v>
      </c>
      <c r="E701" s="57">
        <v>395</v>
      </c>
      <c r="F701" s="57">
        <v>398</v>
      </c>
      <c r="G701" s="57">
        <v>402</v>
      </c>
      <c r="H701" s="57">
        <v>406.9</v>
      </c>
      <c r="I701" s="50">
        <f t="shared" si="100"/>
        <v>2280</v>
      </c>
      <c r="J701" s="50">
        <f>(G701-F701)*C701</f>
        <v>3040</v>
      </c>
      <c r="K701" s="50">
        <f>(H701-G701)*C701</f>
        <v>3723.9999999999827</v>
      </c>
      <c r="L701" s="50">
        <f t="shared" si="98"/>
        <v>9043.9999999999818</v>
      </c>
      <c r="M701" s="25"/>
      <c r="N701" s="25"/>
    </row>
    <row r="702" spans="1:14" ht="14.25" customHeight="1">
      <c r="A702" s="55">
        <v>42816</v>
      </c>
      <c r="B702" s="56" t="s">
        <v>1736</v>
      </c>
      <c r="C702" s="57">
        <f t="shared" si="94"/>
        <v>1260</v>
      </c>
      <c r="D702" s="56" t="s">
        <v>188</v>
      </c>
      <c r="E702" s="57">
        <v>239</v>
      </c>
      <c r="F702" s="57">
        <v>241</v>
      </c>
      <c r="G702" s="57">
        <v>0</v>
      </c>
      <c r="H702" s="57">
        <v>0</v>
      </c>
      <c r="I702" s="50">
        <f t="shared" si="100"/>
        <v>2520</v>
      </c>
      <c r="J702" s="50">
        <v>0</v>
      </c>
      <c r="K702" s="50">
        <v>0</v>
      </c>
      <c r="L702" s="50">
        <f t="shared" si="98"/>
        <v>2520</v>
      </c>
      <c r="M702" s="25"/>
      <c r="N702" s="25"/>
    </row>
    <row r="703" spans="1:14" ht="14.25" customHeight="1">
      <c r="A703" s="55">
        <v>42816</v>
      </c>
      <c r="B703" s="56" t="s">
        <v>1708</v>
      </c>
      <c r="C703" s="57">
        <f t="shared" si="94"/>
        <v>230</v>
      </c>
      <c r="D703" s="56" t="s">
        <v>188</v>
      </c>
      <c r="E703" s="57">
        <v>1322</v>
      </c>
      <c r="F703" s="57">
        <v>1329</v>
      </c>
      <c r="G703" s="57">
        <v>0</v>
      </c>
      <c r="H703" s="57">
        <v>0</v>
      </c>
      <c r="I703" s="50">
        <f t="shared" si="100"/>
        <v>1610</v>
      </c>
      <c r="J703" s="50">
        <v>0</v>
      </c>
      <c r="K703" s="50">
        <f>(H703-G703)*C703</f>
        <v>0</v>
      </c>
      <c r="L703" s="50">
        <f t="shared" si="98"/>
        <v>1610</v>
      </c>
      <c r="M703" s="25"/>
      <c r="N703" s="25"/>
    </row>
    <row r="704" spans="1:14" ht="14.25" customHeight="1">
      <c r="A704" s="55">
        <v>42816</v>
      </c>
      <c r="B704" s="56" t="s">
        <v>67</v>
      </c>
      <c r="C704" s="57">
        <f t="shared" si="94"/>
        <v>740</v>
      </c>
      <c r="D704" s="56" t="s">
        <v>188</v>
      </c>
      <c r="E704" s="57">
        <v>409</v>
      </c>
      <c r="F704" s="57">
        <v>413</v>
      </c>
      <c r="G704" s="57">
        <v>417</v>
      </c>
      <c r="H704" s="57">
        <v>422</v>
      </c>
      <c r="I704" s="50">
        <f t="shared" si="100"/>
        <v>2960</v>
      </c>
      <c r="J704" s="50">
        <f>(G704-F704)*C704</f>
        <v>2960</v>
      </c>
      <c r="K704" s="50">
        <f>(H704-G704)*C704</f>
        <v>3700</v>
      </c>
      <c r="L704" s="50">
        <f t="shared" si="98"/>
        <v>9620</v>
      </c>
      <c r="M704" s="25"/>
      <c r="N704" s="25"/>
    </row>
    <row r="705" spans="1:14" ht="14.25" customHeight="1">
      <c r="A705" s="55">
        <v>42816</v>
      </c>
      <c r="B705" s="56" t="s">
        <v>175</v>
      </c>
      <c r="C705" s="57">
        <f t="shared" si="94"/>
        <v>1210</v>
      </c>
      <c r="D705" s="56" t="s">
        <v>188</v>
      </c>
      <c r="E705" s="57">
        <v>248</v>
      </c>
      <c r="F705" s="57">
        <v>250.4</v>
      </c>
      <c r="G705" s="57">
        <v>252.8</v>
      </c>
      <c r="H705" s="57">
        <v>0</v>
      </c>
      <c r="I705" s="50">
        <f t="shared" si="100"/>
        <v>2904.0000000000068</v>
      </c>
      <c r="J705" s="50">
        <f>(G705-F705)*C705</f>
        <v>2904.0000000000068</v>
      </c>
      <c r="K705" s="50">
        <v>0</v>
      </c>
      <c r="L705" s="50">
        <f t="shared" si="98"/>
        <v>5808.0000000000136</v>
      </c>
      <c r="M705" s="25"/>
      <c r="N705" s="25"/>
    </row>
    <row r="706" spans="1:14" ht="14.25" customHeight="1">
      <c r="A706" s="55">
        <v>42815</v>
      </c>
      <c r="B706" s="56" t="s">
        <v>42</v>
      </c>
      <c r="C706" s="57">
        <f t="shared" si="94"/>
        <v>640</v>
      </c>
      <c r="D706" s="56" t="s">
        <v>188</v>
      </c>
      <c r="E706" s="57">
        <v>469</v>
      </c>
      <c r="F706" s="57">
        <v>473</v>
      </c>
      <c r="G706" s="57">
        <v>478</v>
      </c>
      <c r="H706" s="57">
        <v>0</v>
      </c>
      <c r="I706" s="50">
        <f t="shared" si="100"/>
        <v>2560</v>
      </c>
      <c r="J706" s="50">
        <f>(G706-F706)*C706</f>
        <v>3200</v>
      </c>
      <c r="K706" s="50">
        <v>0</v>
      </c>
      <c r="L706" s="50">
        <f t="shared" si="98"/>
        <v>5760</v>
      </c>
      <c r="M706" s="25"/>
      <c r="N706" s="25"/>
    </row>
    <row r="707" spans="1:14" ht="14.25" customHeight="1">
      <c r="A707" s="55">
        <v>42815</v>
      </c>
      <c r="B707" s="56" t="s">
        <v>1725</v>
      </c>
      <c r="C707" s="57">
        <f t="shared" si="94"/>
        <v>350</v>
      </c>
      <c r="D707" s="56" t="s">
        <v>188</v>
      </c>
      <c r="E707" s="57">
        <v>870</v>
      </c>
      <c r="F707" s="57">
        <v>875</v>
      </c>
      <c r="G707" s="57">
        <v>879.4</v>
      </c>
      <c r="H707" s="57">
        <v>0</v>
      </c>
      <c r="I707" s="50">
        <f t="shared" si="100"/>
        <v>1750</v>
      </c>
      <c r="J707" s="50">
        <f>(G707-F707)*C707</f>
        <v>1539.999999999992</v>
      </c>
      <c r="K707" s="50">
        <v>0</v>
      </c>
      <c r="L707" s="50">
        <f t="shared" si="98"/>
        <v>3289.9999999999918</v>
      </c>
      <c r="M707" s="25"/>
      <c r="N707" s="25"/>
    </row>
    <row r="708" spans="1:14" ht="14.25" customHeight="1">
      <c r="A708" s="55">
        <v>42815</v>
      </c>
      <c r="B708" s="56" t="s">
        <v>86</v>
      </c>
      <c r="C708" s="57">
        <f t="shared" si="94"/>
        <v>2580</v>
      </c>
      <c r="D708" s="56" t="s">
        <v>188</v>
      </c>
      <c r="E708" s="57">
        <v>116.3</v>
      </c>
      <c r="F708" s="57">
        <v>117.3</v>
      </c>
      <c r="G708" s="57">
        <v>119</v>
      </c>
      <c r="H708" s="57">
        <v>123</v>
      </c>
      <c r="I708" s="50">
        <f t="shared" si="100"/>
        <v>2580</v>
      </c>
      <c r="J708" s="50">
        <f t="shared" ref="J708:J713" si="101">(G708-F708)*C708</f>
        <v>4386.0000000000073</v>
      </c>
      <c r="K708" s="50">
        <f t="shared" ref="K708:K713" si="102">(H708-G708)*C708</f>
        <v>10320</v>
      </c>
      <c r="L708" s="50">
        <f t="shared" si="98"/>
        <v>17286.000000000007</v>
      </c>
      <c r="M708" s="25"/>
      <c r="N708" s="25"/>
    </row>
    <row r="709" spans="1:14" ht="14.25" customHeight="1">
      <c r="A709" s="55">
        <v>42815</v>
      </c>
      <c r="B709" s="56" t="s">
        <v>265</v>
      </c>
      <c r="C709" s="57">
        <f t="shared" si="94"/>
        <v>160</v>
      </c>
      <c r="D709" s="56" t="s">
        <v>188</v>
      </c>
      <c r="E709" s="57">
        <v>1950</v>
      </c>
      <c r="F709" s="57">
        <v>1957</v>
      </c>
      <c r="G709" s="57">
        <v>1967</v>
      </c>
      <c r="H709" s="57">
        <v>1984</v>
      </c>
      <c r="I709" s="50">
        <f t="shared" si="100"/>
        <v>1120</v>
      </c>
      <c r="J709" s="50">
        <f t="shared" si="101"/>
        <v>1600</v>
      </c>
      <c r="K709" s="50">
        <f t="shared" si="102"/>
        <v>2720</v>
      </c>
      <c r="L709" s="50">
        <f t="shared" si="98"/>
        <v>5440</v>
      </c>
      <c r="M709" s="25"/>
      <c r="N709" s="25"/>
    </row>
    <row r="710" spans="1:14" ht="14.25" customHeight="1">
      <c r="A710" s="55">
        <v>42814</v>
      </c>
      <c r="B710" s="56" t="s">
        <v>1056</v>
      </c>
      <c r="C710" s="57">
        <f t="shared" si="94"/>
        <v>170</v>
      </c>
      <c r="D710" s="56" t="s">
        <v>188</v>
      </c>
      <c r="E710" s="57">
        <v>1822</v>
      </c>
      <c r="F710" s="57">
        <v>1827</v>
      </c>
      <c r="G710" s="57">
        <v>1833</v>
      </c>
      <c r="H710" s="57">
        <v>1845</v>
      </c>
      <c r="I710" s="50">
        <f t="shared" si="100"/>
        <v>850</v>
      </c>
      <c r="J710" s="50">
        <f t="shared" si="101"/>
        <v>1020</v>
      </c>
      <c r="K710" s="50">
        <f t="shared" si="102"/>
        <v>2040</v>
      </c>
      <c r="L710" s="50">
        <f t="shared" si="98"/>
        <v>3910</v>
      </c>
      <c r="M710" s="25"/>
      <c r="N710" s="25"/>
    </row>
    <row r="711" spans="1:14" ht="14.25" customHeight="1">
      <c r="A711" s="55">
        <v>42814</v>
      </c>
      <c r="B711" s="56" t="s">
        <v>175</v>
      </c>
      <c r="C711" s="57">
        <f t="shared" si="94"/>
        <v>1480</v>
      </c>
      <c r="D711" s="56" t="s">
        <v>188</v>
      </c>
      <c r="E711" s="57">
        <v>204</v>
      </c>
      <c r="F711" s="57">
        <v>206.5</v>
      </c>
      <c r="G711" s="57">
        <v>209</v>
      </c>
      <c r="H711" s="57">
        <v>216.7</v>
      </c>
      <c r="I711" s="50">
        <f t="shared" si="100"/>
        <v>3700</v>
      </c>
      <c r="J711" s="50">
        <f t="shared" si="101"/>
        <v>3700</v>
      </c>
      <c r="K711" s="50">
        <f t="shared" si="102"/>
        <v>11395.999999999984</v>
      </c>
      <c r="L711" s="50">
        <f t="shared" si="98"/>
        <v>18795.999999999985</v>
      </c>
      <c r="M711" s="25"/>
      <c r="N711" s="25"/>
    </row>
    <row r="712" spans="1:14" ht="14.25" customHeight="1">
      <c r="A712" s="55">
        <v>42814</v>
      </c>
      <c r="B712" s="56" t="s">
        <v>1751</v>
      </c>
      <c r="C712" s="57">
        <f t="shared" si="94"/>
        <v>230</v>
      </c>
      <c r="D712" s="56" t="s">
        <v>188</v>
      </c>
      <c r="E712" s="57">
        <v>1325</v>
      </c>
      <c r="F712" s="57">
        <v>1332</v>
      </c>
      <c r="G712" s="57">
        <v>1340</v>
      </c>
      <c r="H712" s="57">
        <v>1373</v>
      </c>
      <c r="I712" s="50">
        <f t="shared" si="100"/>
        <v>1610</v>
      </c>
      <c r="J712" s="50">
        <f t="shared" si="101"/>
        <v>1840</v>
      </c>
      <c r="K712" s="50">
        <f t="shared" si="102"/>
        <v>7590</v>
      </c>
      <c r="L712" s="50">
        <f t="shared" si="98"/>
        <v>11040</v>
      </c>
      <c r="M712" s="25"/>
      <c r="N712" s="25"/>
    </row>
    <row r="713" spans="1:14" ht="14.25" customHeight="1">
      <c r="A713" s="55">
        <v>42811</v>
      </c>
      <c r="B713" s="56" t="s">
        <v>1698</v>
      </c>
      <c r="C713" s="57">
        <f t="shared" si="94"/>
        <v>230</v>
      </c>
      <c r="D713" s="56" t="s">
        <v>188</v>
      </c>
      <c r="E713" s="57">
        <v>1305</v>
      </c>
      <c r="F713" s="57">
        <v>1312</v>
      </c>
      <c r="G713" s="57">
        <v>1320</v>
      </c>
      <c r="H713" s="57">
        <v>1334</v>
      </c>
      <c r="I713" s="50">
        <f t="shared" si="100"/>
        <v>1610</v>
      </c>
      <c r="J713" s="50">
        <f t="shared" si="101"/>
        <v>1840</v>
      </c>
      <c r="K713" s="50">
        <f t="shared" si="102"/>
        <v>3220</v>
      </c>
      <c r="L713" s="50">
        <f t="shared" si="98"/>
        <v>6670</v>
      </c>
      <c r="M713" s="25"/>
      <c r="N713" s="25"/>
    </row>
    <row r="714" spans="1:14" ht="14.25" customHeight="1">
      <c r="A714" s="55">
        <v>42811</v>
      </c>
      <c r="B714" s="56" t="s">
        <v>1509</v>
      </c>
      <c r="C714" s="57">
        <f t="shared" si="94"/>
        <v>740</v>
      </c>
      <c r="D714" s="56" t="s">
        <v>188</v>
      </c>
      <c r="E714" s="57">
        <v>408</v>
      </c>
      <c r="F714" s="57">
        <v>412</v>
      </c>
      <c r="G714" s="57">
        <v>0</v>
      </c>
      <c r="H714" s="57">
        <v>0</v>
      </c>
      <c r="I714" s="50">
        <f t="shared" si="100"/>
        <v>2960</v>
      </c>
      <c r="J714" s="50">
        <v>0</v>
      </c>
      <c r="K714" s="50">
        <v>0</v>
      </c>
      <c r="L714" s="50">
        <f t="shared" si="98"/>
        <v>2960</v>
      </c>
      <c r="M714" s="25"/>
      <c r="N714" s="25"/>
    </row>
    <row r="715" spans="1:14" ht="14.25" customHeight="1">
      <c r="A715" s="55">
        <v>42811</v>
      </c>
      <c r="B715" s="56" t="s">
        <v>1769</v>
      </c>
      <c r="C715" s="57">
        <f t="shared" ref="C715:C778" si="103">CEILING((300000/E715),10)</f>
        <v>580</v>
      </c>
      <c r="D715" s="56" t="s">
        <v>188</v>
      </c>
      <c r="E715" s="57">
        <v>524</v>
      </c>
      <c r="F715" s="57">
        <v>529</v>
      </c>
      <c r="G715" s="57">
        <v>534</v>
      </c>
      <c r="H715" s="57">
        <v>544</v>
      </c>
      <c r="I715" s="50">
        <f t="shared" si="100"/>
        <v>2900</v>
      </c>
      <c r="J715" s="50">
        <f>(G715-F715)*C715</f>
        <v>2900</v>
      </c>
      <c r="K715" s="50">
        <f>(H715-G715)*C715</f>
        <v>5800</v>
      </c>
      <c r="L715" s="50">
        <f t="shared" si="98"/>
        <v>11600</v>
      </c>
      <c r="M715" s="25"/>
      <c r="N715" s="25"/>
    </row>
    <row r="716" spans="1:14" ht="14.25" customHeight="1">
      <c r="A716" s="55">
        <v>42811</v>
      </c>
      <c r="B716" s="56" t="s">
        <v>298</v>
      </c>
      <c r="C716" s="57">
        <f t="shared" si="103"/>
        <v>3770</v>
      </c>
      <c r="D716" s="56" t="s">
        <v>188</v>
      </c>
      <c r="E716" s="57">
        <v>79.7</v>
      </c>
      <c r="F716" s="57">
        <v>80.5</v>
      </c>
      <c r="G716" s="57">
        <v>81.5</v>
      </c>
      <c r="H716" s="57">
        <v>0</v>
      </c>
      <c r="I716" s="50">
        <f t="shared" si="100"/>
        <v>3015.9999999999891</v>
      </c>
      <c r="J716" s="50">
        <f>(G716-F716)*C716</f>
        <v>3770</v>
      </c>
      <c r="K716" s="50">
        <v>0</v>
      </c>
      <c r="L716" s="50">
        <f t="shared" si="98"/>
        <v>6785.9999999999891</v>
      </c>
      <c r="M716" s="25"/>
      <c r="N716" s="25"/>
    </row>
    <row r="717" spans="1:14" ht="14.25" customHeight="1">
      <c r="A717" s="55">
        <v>42810</v>
      </c>
      <c r="B717" s="56" t="s">
        <v>568</v>
      </c>
      <c r="C717" s="57">
        <f t="shared" si="103"/>
        <v>900</v>
      </c>
      <c r="D717" s="56" t="s">
        <v>188</v>
      </c>
      <c r="E717" s="57">
        <v>337</v>
      </c>
      <c r="F717" s="57">
        <v>340</v>
      </c>
      <c r="G717" s="57">
        <v>343</v>
      </c>
      <c r="H717" s="57">
        <v>0</v>
      </c>
      <c r="I717" s="50">
        <f t="shared" si="100"/>
        <v>2700</v>
      </c>
      <c r="J717" s="50">
        <f>(G717-F717)*C717</f>
        <v>2700</v>
      </c>
      <c r="K717" s="50">
        <v>0</v>
      </c>
      <c r="L717" s="50">
        <f t="shared" si="98"/>
        <v>5400</v>
      </c>
      <c r="M717" s="25"/>
      <c r="N717" s="25"/>
    </row>
    <row r="718" spans="1:14" ht="14.25" customHeight="1">
      <c r="A718" s="55">
        <v>42810</v>
      </c>
      <c r="B718" s="56" t="s">
        <v>1752</v>
      </c>
      <c r="C718" s="57">
        <f t="shared" si="103"/>
        <v>320</v>
      </c>
      <c r="D718" s="56" t="s">
        <v>188</v>
      </c>
      <c r="E718" s="57">
        <v>965</v>
      </c>
      <c r="F718" s="57">
        <v>972</v>
      </c>
      <c r="G718" s="57">
        <v>980</v>
      </c>
      <c r="H718" s="57">
        <v>0</v>
      </c>
      <c r="I718" s="50">
        <f t="shared" si="100"/>
        <v>2240</v>
      </c>
      <c r="J718" s="50">
        <f>(G718-F718)*C718</f>
        <v>2560</v>
      </c>
      <c r="K718" s="50">
        <v>0</v>
      </c>
      <c r="L718" s="50">
        <f t="shared" si="98"/>
        <v>4800</v>
      </c>
      <c r="M718" s="25"/>
      <c r="N718" s="25"/>
    </row>
    <row r="719" spans="1:14" ht="14.25" customHeight="1">
      <c r="A719" s="55">
        <v>42810</v>
      </c>
      <c r="B719" s="56" t="s">
        <v>1770</v>
      </c>
      <c r="C719" s="57">
        <f t="shared" si="103"/>
        <v>3270</v>
      </c>
      <c r="D719" s="56" t="s">
        <v>188</v>
      </c>
      <c r="E719" s="57">
        <v>92</v>
      </c>
      <c r="F719" s="57">
        <v>92.9</v>
      </c>
      <c r="G719" s="57">
        <v>0</v>
      </c>
      <c r="H719" s="57">
        <v>0</v>
      </c>
      <c r="I719" s="50">
        <f t="shared" si="100"/>
        <v>2943.0000000000186</v>
      </c>
      <c r="J719" s="50">
        <v>0</v>
      </c>
      <c r="K719" s="50">
        <v>0</v>
      </c>
      <c r="L719" s="50">
        <f t="shared" si="98"/>
        <v>2943.0000000000186</v>
      </c>
      <c r="M719" s="25"/>
      <c r="N719" s="25"/>
    </row>
    <row r="720" spans="1:14" ht="14.25" customHeight="1">
      <c r="A720" s="55">
        <v>42810</v>
      </c>
      <c r="B720" s="56" t="s">
        <v>1771</v>
      </c>
      <c r="C720" s="57">
        <f t="shared" si="103"/>
        <v>1660</v>
      </c>
      <c r="D720" s="56" t="s">
        <v>188</v>
      </c>
      <c r="E720" s="57">
        <v>181.4</v>
      </c>
      <c r="F720" s="57">
        <v>182.9</v>
      </c>
      <c r="G720" s="57">
        <v>184.9</v>
      </c>
      <c r="H720" s="57">
        <v>189.4</v>
      </c>
      <c r="I720" s="50">
        <f t="shared" si="100"/>
        <v>2490</v>
      </c>
      <c r="J720" s="50">
        <f>(G720-F720)*C720</f>
        <v>3320</v>
      </c>
      <c r="K720" s="50">
        <f t="shared" ref="K720:K725" si="104">(H720-G720)*C720</f>
        <v>7470</v>
      </c>
      <c r="L720" s="50">
        <f t="shared" si="98"/>
        <v>13280</v>
      </c>
      <c r="M720" s="25"/>
      <c r="N720" s="25"/>
    </row>
    <row r="721" spans="1:14" ht="14.25" customHeight="1">
      <c r="A721" s="55">
        <v>42810</v>
      </c>
      <c r="B721" s="56" t="s">
        <v>1772</v>
      </c>
      <c r="C721" s="57">
        <f t="shared" si="103"/>
        <v>1320</v>
      </c>
      <c r="D721" s="56" t="s">
        <v>188</v>
      </c>
      <c r="E721" s="57">
        <v>227.9</v>
      </c>
      <c r="F721" s="57">
        <v>229.9</v>
      </c>
      <c r="G721" s="57">
        <v>232.5</v>
      </c>
      <c r="H721" s="57">
        <v>235</v>
      </c>
      <c r="I721" s="50">
        <f t="shared" si="100"/>
        <v>2640</v>
      </c>
      <c r="J721" s="50">
        <f>(G721-F721)*C721</f>
        <v>3431.9999999999927</v>
      </c>
      <c r="K721" s="50">
        <f t="shared" si="104"/>
        <v>3300</v>
      </c>
      <c r="L721" s="50">
        <f t="shared" si="98"/>
        <v>9371.9999999999927</v>
      </c>
      <c r="M721" s="25"/>
      <c r="N721" s="25"/>
    </row>
    <row r="722" spans="1:14" ht="14.25" customHeight="1">
      <c r="A722" s="55">
        <v>42809</v>
      </c>
      <c r="B722" s="56" t="s">
        <v>1698</v>
      </c>
      <c r="C722" s="57">
        <f t="shared" si="103"/>
        <v>280</v>
      </c>
      <c r="D722" s="56" t="s">
        <v>188</v>
      </c>
      <c r="E722" s="57">
        <v>1110</v>
      </c>
      <c r="F722" s="57">
        <v>1116</v>
      </c>
      <c r="G722" s="57">
        <v>1122</v>
      </c>
      <c r="H722" s="57">
        <v>1135</v>
      </c>
      <c r="I722" s="50">
        <f t="shared" si="100"/>
        <v>1680</v>
      </c>
      <c r="J722" s="50">
        <f>(G722-F722)*C722</f>
        <v>1680</v>
      </c>
      <c r="K722" s="50">
        <f t="shared" si="104"/>
        <v>3640</v>
      </c>
      <c r="L722" s="50">
        <f t="shared" si="98"/>
        <v>7000</v>
      </c>
      <c r="M722" s="25"/>
      <c r="N722" s="25"/>
    </row>
    <row r="723" spans="1:14" ht="14.25" customHeight="1">
      <c r="A723" s="55">
        <v>42809</v>
      </c>
      <c r="B723" s="56" t="s">
        <v>177</v>
      </c>
      <c r="C723" s="57">
        <f t="shared" si="103"/>
        <v>1450</v>
      </c>
      <c r="D723" s="56" t="s">
        <v>188</v>
      </c>
      <c r="E723" s="57">
        <v>207.4</v>
      </c>
      <c r="F723" s="57">
        <v>202</v>
      </c>
      <c r="G723" s="57">
        <v>0</v>
      </c>
      <c r="H723" s="57">
        <v>0</v>
      </c>
      <c r="I723" s="58">
        <f>(F723-E723)*C723</f>
        <v>-7830.0000000000082</v>
      </c>
      <c r="J723" s="50">
        <v>0</v>
      </c>
      <c r="K723" s="50">
        <f>(H723-G723)*C723</f>
        <v>0</v>
      </c>
      <c r="L723" s="50">
        <f>K723+J723+I723</f>
        <v>-7830.0000000000082</v>
      </c>
      <c r="M723" s="25"/>
      <c r="N723" s="25"/>
    </row>
    <row r="724" spans="1:14" ht="14.25" customHeight="1">
      <c r="A724" s="55">
        <v>42809</v>
      </c>
      <c r="B724" s="56" t="s">
        <v>1772</v>
      </c>
      <c r="C724" s="57">
        <f t="shared" si="103"/>
        <v>1380</v>
      </c>
      <c r="D724" s="56" t="s">
        <v>188</v>
      </c>
      <c r="E724" s="57">
        <v>218.5</v>
      </c>
      <c r="F724" s="57">
        <v>220.5</v>
      </c>
      <c r="G724" s="57">
        <v>223</v>
      </c>
      <c r="H724" s="57">
        <v>226.85</v>
      </c>
      <c r="I724" s="50">
        <f t="shared" ref="I724:I767" si="105">(F724-E724)*C724</f>
        <v>2760</v>
      </c>
      <c r="J724" s="50">
        <f t="shared" ref="J724:J731" si="106">(G724-F724)*C724</f>
        <v>3450</v>
      </c>
      <c r="K724" s="50">
        <f t="shared" si="104"/>
        <v>5312.9999999999918</v>
      </c>
      <c r="L724" s="50">
        <f t="shared" si="98"/>
        <v>11522.999999999993</v>
      </c>
      <c r="M724" s="25"/>
      <c r="N724" s="25"/>
    </row>
    <row r="725" spans="1:14" ht="14.25" customHeight="1">
      <c r="A725" s="55">
        <v>42809</v>
      </c>
      <c r="B725" s="56" t="s">
        <v>1698</v>
      </c>
      <c r="C725" s="57">
        <f t="shared" si="103"/>
        <v>290</v>
      </c>
      <c r="D725" s="56" t="s">
        <v>188</v>
      </c>
      <c r="E725" s="57">
        <v>1069</v>
      </c>
      <c r="F725" s="57">
        <v>1075</v>
      </c>
      <c r="G725" s="57">
        <v>1082</v>
      </c>
      <c r="H725" s="57">
        <v>1089</v>
      </c>
      <c r="I725" s="50">
        <f t="shared" si="105"/>
        <v>1740</v>
      </c>
      <c r="J725" s="50">
        <f t="shared" si="106"/>
        <v>2030</v>
      </c>
      <c r="K725" s="50">
        <f t="shared" si="104"/>
        <v>2030</v>
      </c>
      <c r="L725" s="50">
        <f t="shared" si="98"/>
        <v>5800</v>
      </c>
      <c r="M725" s="25"/>
      <c r="N725" s="25"/>
    </row>
    <row r="726" spans="1:14" ht="14.25" customHeight="1">
      <c r="A726" s="55">
        <v>42808</v>
      </c>
      <c r="B726" s="56" t="s">
        <v>1773</v>
      </c>
      <c r="C726" s="57">
        <f t="shared" si="103"/>
        <v>1000</v>
      </c>
      <c r="D726" s="56" t="s">
        <v>188</v>
      </c>
      <c r="E726" s="57">
        <v>302</v>
      </c>
      <c r="F726" s="57">
        <v>305</v>
      </c>
      <c r="G726" s="57">
        <v>307.5</v>
      </c>
      <c r="H726" s="57">
        <v>0</v>
      </c>
      <c r="I726" s="50">
        <f t="shared" si="105"/>
        <v>3000</v>
      </c>
      <c r="J726" s="50">
        <f t="shared" si="106"/>
        <v>2500</v>
      </c>
      <c r="K726" s="50">
        <v>0</v>
      </c>
      <c r="L726" s="50">
        <f t="shared" si="98"/>
        <v>5500</v>
      </c>
      <c r="M726" s="25"/>
      <c r="N726" s="25"/>
    </row>
    <row r="727" spans="1:14" ht="14.25" customHeight="1">
      <c r="A727" s="55">
        <v>42808</v>
      </c>
      <c r="B727" s="56" t="s">
        <v>253</v>
      </c>
      <c r="C727" s="57">
        <f t="shared" si="103"/>
        <v>50</v>
      </c>
      <c r="D727" s="56" t="s">
        <v>188</v>
      </c>
      <c r="E727" s="57">
        <v>6070</v>
      </c>
      <c r="F727" s="57">
        <v>6077</v>
      </c>
      <c r="G727" s="57">
        <v>6086</v>
      </c>
      <c r="H727" s="57">
        <v>6097</v>
      </c>
      <c r="I727" s="50">
        <f t="shared" si="105"/>
        <v>350</v>
      </c>
      <c r="J727" s="50">
        <f t="shared" si="106"/>
        <v>450</v>
      </c>
      <c r="K727" s="50">
        <f>(H727-G727)*C727</f>
        <v>550</v>
      </c>
      <c r="L727" s="50">
        <f t="shared" si="98"/>
        <v>1350</v>
      </c>
      <c r="M727" s="25"/>
      <c r="N727" s="25"/>
    </row>
    <row r="728" spans="1:14" ht="14.25" customHeight="1">
      <c r="A728" s="55">
        <v>42808</v>
      </c>
      <c r="B728" s="56" t="s">
        <v>1725</v>
      </c>
      <c r="C728" s="57">
        <f t="shared" si="103"/>
        <v>380</v>
      </c>
      <c r="D728" s="56" t="s">
        <v>188</v>
      </c>
      <c r="E728" s="57">
        <v>796</v>
      </c>
      <c r="F728" s="57">
        <v>802</v>
      </c>
      <c r="G728" s="57">
        <v>808</v>
      </c>
      <c r="H728" s="57">
        <v>0</v>
      </c>
      <c r="I728" s="50">
        <f t="shared" si="105"/>
        <v>2280</v>
      </c>
      <c r="J728" s="50">
        <f t="shared" si="106"/>
        <v>2280</v>
      </c>
      <c r="K728" s="50">
        <v>0</v>
      </c>
      <c r="L728" s="50">
        <f>K728+J728+I728</f>
        <v>4560</v>
      </c>
      <c r="M728" s="25"/>
      <c r="N728" s="25"/>
    </row>
    <row r="729" spans="1:14" ht="14.25" customHeight="1">
      <c r="A729" s="55">
        <v>42808</v>
      </c>
      <c r="B729" s="56" t="s">
        <v>1416</v>
      </c>
      <c r="C729" s="57">
        <f t="shared" si="103"/>
        <v>1770</v>
      </c>
      <c r="D729" s="56" t="s">
        <v>188</v>
      </c>
      <c r="E729" s="57">
        <v>170</v>
      </c>
      <c r="F729" s="57">
        <v>171.5</v>
      </c>
      <c r="G729" s="57">
        <v>173.5</v>
      </c>
      <c r="H729" s="57">
        <v>0</v>
      </c>
      <c r="I729" s="50">
        <f t="shared" si="105"/>
        <v>2655</v>
      </c>
      <c r="J729" s="50">
        <f t="shared" si="106"/>
        <v>3540</v>
      </c>
      <c r="K729" s="50">
        <v>0</v>
      </c>
      <c r="L729" s="50">
        <f t="shared" si="98"/>
        <v>6195</v>
      </c>
      <c r="M729" s="25"/>
      <c r="N729" s="25"/>
    </row>
    <row r="730" spans="1:14" ht="14.25" customHeight="1">
      <c r="A730" s="55">
        <v>42808</v>
      </c>
      <c r="B730" s="56" t="s">
        <v>1774</v>
      </c>
      <c r="C730" s="57">
        <f t="shared" si="103"/>
        <v>300</v>
      </c>
      <c r="D730" s="56" t="s">
        <v>188</v>
      </c>
      <c r="E730" s="57">
        <v>1030</v>
      </c>
      <c r="F730" s="57">
        <v>1035</v>
      </c>
      <c r="G730" s="57">
        <v>1041</v>
      </c>
      <c r="H730" s="57">
        <v>1050</v>
      </c>
      <c r="I730" s="50">
        <f t="shared" si="105"/>
        <v>1500</v>
      </c>
      <c r="J730" s="50">
        <f t="shared" si="106"/>
        <v>1800</v>
      </c>
      <c r="K730" s="50">
        <f>(H730-G730)*C730</f>
        <v>2700</v>
      </c>
      <c r="L730" s="50">
        <f t="shared" si="98"/>
        <v>6000</v>
      </c>
      <c r="M730" s="25"/>
      <c r="N730" s="25"/>
    </row>
    <row r="731" spans="1:14" ht="14.25" customHeight="1">
      <c r="A731" s="55">
        <v>42804</v>
      </c>
      <c r="B731" s="56" t="s">
        <v>1775</v>
      </c>
      <c r="C731" s="57">
        <f t="shared" si="103"/>
        <v>880</v>
      </c>
      <c r="D731" s="56" t="s">
        <v>188</v>
      </c>
      <c r="E731" s="57">
        <v>341.5</v>
      </c>
      <c r="F731" s="57">
        <v>344.5</v>
      </c>
      <c r="G731" s="57">
        <v>348</v>
      </c>
      <c r="H731" s="57">
        <v>352</v>
      </c>
      <c r="I731" s="50">
        <f t="shared" si="105"/>
        <v>2640</v>
      </c>
      <c r="J731" s="50">
        <f t="shared" si="106"/>
        <v>3080</v>
      </c>
      <c r="K731" s="50">
        <f>(H731-G731)*C731</f>
        <v>3520</v>
      </c>
      <c r="L731" s="50">
        <f t="shared" si="98"/>
        <v>9240</v>
      </c>
      <c r="M731" s="25"/>
      <c r="N731" s="25"/>
    </row>
    <row r="732" spans="1:14" ht="14.25" customHeight="1">
      <c r="A732" s="55">
        <v>42804</v>
      </c>
      <c r="B732" s="56" t="s">
        <v>1710</v>
      </c>
      <c r="C732" s="57">
        <f t="shared" si="103"/>
        <v>630</v>
      </c>
      <c r="D732" s="56" t="s">
        <v>188</v>
      </c>
      <c r="E732" s="57">
        <v>478</v>
      </c>
      <c r="F732" s="57">
        <v>481.8</v>
      </c>
      <c r="G732" s="57">
        <v>0</v>
      </c>
      <c r="H732" s="57">
        <v>0</v>
      </c>
      <c r="I732" s="50">
        <f t="shared" si="105"/>
        <v>2394.0000000000073</v>
      </c>
      <c r="J732" s="50">
        <v>0</v>
      </c>
      <c r="K732" s="50">
        <v>0</v>
      </c>
      <c r="L732" s="50">
        <f t="shared" si="98"/>
        <v>2394.0000000000073</v>
      </c>
      <c r="M732" s="25"/>
      <c r="N732" s="25"/>
    </row>
    <row r="733" spans="1:14" ht="14.25" customHeight="1">
      <c r="A733" s="55">
        <v>42804</v>
      </c>
      <c r="B733" s="56" t="s">
        <v>1698</v>
      </c>
      <c r="C733" s="57">
        <f t="shared" si="103"/>
        <v>300</v>
      </c>
      <c r="D733" s="56" t="s">
        <v>188</v>
      </c>
      <c r="E733" s="57">
        <v>1020</v>
      </c>
      <c r="F733" s="57">
        <v>1026</v>
      </c>
      <c r="G733" s="57">
        <v>1032</v>
      </c>
      <c r="H733" s="57">
        <v>1044</v>
      </c>
      <c r="I733" s="50">
        <f t="shared" si="105"/>
        <v>1800</v>
      </c>
      <c r="J733" s="50">
        <f>(G733-F733)*C733</f>
        <v>1800</v>
      </c>
      <c r="K733" s="50">
        <f>(H733-G733)*C733</f>
        <v>3600</v>
      </c>
      <c r="L733" s="50">
        <f t="shared" si="98"/>
        <v>7200</v>
      </c>
      <c r="M733" s="25"/>
      <c r="N733" s="25"/>
    </row>
    <row r="734" spans="1:14" ht="14.25" customHeight="1">
      <c r="A734" s="55">
        <v>42804</v>
      </c>
      <c r="B734" s="56" t="s">
        <v>1725</v>
      </c>
      <c r="C734" s="57">
        <f t="shared" si="103"/>
        <v>380</v>
      </c>
      <c r="D734" s="56" t="s">
        <v>188</v>
      </c>
      <c r="E734" s="57">
        <v>800</v>
      </c>
      <c r="F734" s="57">
        <v>806</v>
      </c>
      <c r="G734" s="57">
        <v>813</v>
      </c>
      <c r="H734" s="57">
        <v>820</v>
      </c>
      <c r="I734" s="50">
        <f t="shared" si="105"/>
        <v>2280</v>
      </c>
      <c r="J734" s="50">
        <f>(G734-F734)*C734</f>
        <v>2660</v>
      </c>
      <c r="K734" s="50">
        <f>(H734-G734)*C734</f>
        <v>2660</v>
      </c>
      <c r="L734" s="50">
        <f t="shared" ref="L734:L767" si="107">K734+J734+I734</f>
        <v>7600</v>
      </c>
      <c r="M734" s="25"/>
      <c r="N734" s="25"/>
    </row>
    <row r="735" spans="1:14" ht="14.25" customHeight="1">
      <c r="A735" s="55">
        <v>42804</v>
      </c>
      <c r="B735" s="56" t="s">
        <v>1776</v>
      </c>
      <c r="C735" s="57">
        <f t="shared" si="103"/>
        <v>590</v>
      </c>
      <c r="D735" s="56" t="s">
        <v>188</v>
      </c>
      <c r="E735" s="57">
        <v>512</v>
      </c>
      <c r="F735" s="57">
        <v>517</v>
      </c>
      <c r="G735" s="57">
        <v>522</v>
      </c>
      <c r="H735" s="57">
        <v>0</v>
      </c>
      <c r="I735" s="50">
        <f>(F735-E735)*C735</f>
        <v>2950</v>
      </c>
      <c r="J735" s="50">
        <f>(G735-F735)*C735</f>
        <v>2950</v>
      </c>
      <c r="K735" s="50">
        <v>0</v>
      </c>
      <c r="L735" s="50">
        <f>K735+J735+I735</f>
        <v>5900</v>
      </c>
      <c r="M735" s="25"/>
      <c r="N735" s="25"/>
    </row>
    <row r="736" spans="1:14" ht="14.25" customHeight="1">
      <c r="A736" s="55">
        <v>42803</v>
      </c>
      <c r="B736" s="56" t="s">
        <v>1777</v>
      </c>
      <c r="C736" s="57">
        <f t="shared" si="103"/>
        <v>720</v>
      </c>
      <c r="D736" s="56" t="s">
        <v>188</v>
      </c>
      <c r="E736" s="57">
        <v>419.5</v>
      </c>
      <c r="F736" s="57">
        <v>422.85</v>
      </c>
      <c r="G736" s="57">
        <v>0</v>
      </c>
      <c r="H736" s="57">
        <v>0</v>
      </c>
      <c r="I736" s="50">
        <f t="shared" si="105"/>
        <v>2412.0000000000164</v>
      </c>
      <c r="J736" s="50">
        <v>0</v>
      </c>
      <c r="K736" s="50">
        <v>0</v>
      </c>
      <c r="L736" s="50">
        <f t="shared" si="107"/>
        <v>2412.0000000000164</v>
      </c>
      <c r="M736" s="25"/>
      <c r="N736" s="25"/>
    </row>
    <row r="737" spans="1:14" ht="14.25" customHeight="1">
      <c r="A737" s="55">
        <v>42803</v>
      </c>
      <c r="B737" s="57" t="s">
        <v>1778</v>
      </c>
      <c r="C737" s="57">
        <f t="shared" si="103"/>
        <v>420</v>
      </c>
      <c r="D737" s="57" t="s">
        <v>188</v>
      </c>
      <c r="E737" s="57">
        <v>715</v>
      </c>
      <c r="F737" s="57">
        <v>720</v>
      </c>
      <c r="G737" s="57">
        <v>726</v>
      </c>
      <c r="H737" s="57">
        <v>738</v>
      </c>
      <c r="I737" s="50">
        <f t="shared" si="105"/>
        <v>2100</v>
      </c>
      <c r="J737" s="50">
        <f t="shared" ref="J737:J742" si="108">(G737-F737)*C737</f>
        <v>2520</v>
      </c>
      <c r="K737" s="50">
        <f>(H737-G737)*C737</f>
        <v>5040</v>
      </c>
      <c r="L737" s="50">
        <f t="shared" si="107"/>
        <v>9660</v>
      </c>
      <c r="M737" s="25"/>
      <c r="N737" s="25"/>
    </row>
    <row r="738" spans="1:14" ht="14.25" customHeight="1">
      <c r="A738" s="55">
        <v>42803</v>
      </c>
      <c r="B738" s="57" t="s">
        <v>1703</v>
      </c>
      <c r="C738" s="57">
        <f t="shared" si="103"/>
        <v>380</v>
      </c>
      <c r="D738" s="57" t="s">
        <v>188</v>
      </c>
      <c r="E738" s="57">
        <v>796</v>
      </c>
      <c r="F738" s="57">
        <v>801</v>
      </c>
      <c r="G738" s="57">
        <v>806</v>
      </c>
      <c r="H738" s="57">
        <v>819</v>
      </c>
      <c r="I738" s="50">
        <f t="shared" si="105"/>
        <v>1900</v>
      </c>
      <c r="J738" s="50">
        <f t="shared" si="108"/>
        <v>1900</v>
      </c>
      <c r="K738" s="50">
        <f>(H738-G738)*C738</f>
        <v>4940</v>
      </c>
      <c r="L738" s="50">
        <f t="shared" si="107"/>
        <v>8740</v>
      </c>
      <c r="M738" s="25"/>
      <c r="N738" s="25"/>
    </row>
    <row r="739" spans="1:14" ht="14.25" customHeight="1">
      <c r="A739" s="55">
        <v>42802</v>
      </c>
      <c r="B739" s="57" t="s">
        <v>517</v>
      </c>
      <c r="C739" s="57">
        <f t="shared" si="103"/>
        <v>480</v>
      </c>
      <c r="D739" s="57" t="s">
        <v>188</v>
      </c>
      <c r="E739" s="57">
        <v>625</v>
      </c>
      <c r="F739" s="57">
        <v>630</v>
      </c>
      <c r="G739" s="57">
        <v>635</v>
      </c>
      <c r="H739" s="57">
        <v>640</v>
      </c>
      <c r="I739" s="50">
        <f t="shared" si="105"/>
        <v>2400</v>
      </c>
      <c r="J739" s="50">
        <f t="shared" si="108"/>
        <v>2400</v>
      </c>
      <c r="K739" s="50">
        <f>(H739-G739)*C739</f>
        <v>2400</v>
      </c>
      <c r="L739" s="50">
        <f t="shared" si="107"/>
        <v>7200</v>
      </c>
      <c r="M739" s="25"/>
      <c r="N739" s="25"/>
    </row>
    <row r="740" spans="1:14" ht="14.25" customHeight="1">
      <c r="A740" s="55">
        <v>42802</v>
      </c>
      <c r="B740" s="57" t="s">
        <v>265</v>
      </c>
      <c r="C740" s="57">
        <f t="shared" si="103"/>
        <v>160</v>
      </c>
      <c r="D740" s="57" t="s">
        <v>188</v>
      </c>
      <c r="E740" s="57">
        <v>1940</v>
      </c>
      <c r="F740" s="57">
        <v>1947</v>
      </c>
      <c r="G740" s="57">
        <v>1956</v>
      </c>
      <c r="H740" s="57">
        <v>1976</v>
      </c>
      <c r="I740" s="50">
        <f t="shared" si="105"/>
        <v>1120</v>
      </c>
      <c r="J740" s="50">
        <f t="shared" si="108"/>
        <v>1440</v>
      </c>
      <c r="K740" s="50">
        <f>(H740-G740)*C740</f>
        <v>3200</v>
      </c>
      <c r="L740" s="50">
        <f t="shared" si="107"/>
        <v>5760</v>
      </c>
      <c r="M740" s="25"/>
      <c r="N740" s="25"/>
    </row>
    <row r="741" spans="1:14" ht="14.25" customHeight="1">
      <c r="A741" s="55">
        <v>42802</v>
      </c>
      <c r="B741" s="57" t="s">
        <v>1747</v>
      </c>
      <c r="C741" s="57">
        <f t="shared" si="103"/>
        <v>370</v>
      </c>
      <c r="D741" s="57" t="s">
        <v>188</v>
      </c>
      <c r="E741" s="57">
        <v>829</v>
      </c>
      <c r="F741" s="57">
        <v>834</v>
      </c>
      <c r="G741" s="57">
        <v>839</v>
      </c>
      <c r="H741" s="57">
        <v>862</v>
      </c>
      <c r="I741" s="50">
        <f t="shared" si="105"/>
        <v>1850</v>
      </c>
      <c r="J741" s="50">
        <f t="shared" si="108"/>
        <v>1850</v>
      </c>
      <c r="K741" s="50">
        <f t="shared" ref="K741:K748" si="109">(H741-G741)*C741</f>
        <v>8510</v>
      </c>
      <c r="L741" s="50">
        <f t="shared" si="107"/>
        <v>12210</v>
      </c>
      <c r="M741" s="25"/>
      <c r="N741" s="25"/>
    </row>
    <row r="742" spans="1:14" ht="14.25" customHeight="1">
      <c r="A742" s="55">
        <v>42802</v>
      </c>
      <c r="B742" s="57" t="s">
        <v>1779</v>
      </c>
      <c r="C742" s="57">
        <f t="shared" si="103"/>
        <v>460</v>
      </c>
      <c r="D742" s="57" t="s">
        <v>188</v>
      </c>
      <c r="E742" s="57">
        <v>661</v>
      </c>
      <c r="F742" s="57">
        <v>665</v>
      </c>
      <c r="G742" s="57">
        <v>670</v>
      </c>
      <c r="H742" s="57">
        <v>676</v>
      </c>
      <c r="I742" s="50">
        <f t="shared" si="105"/>
        <v>1840</v>
      </c>
      <c r="J742" s="50">
        <f t="shared" si="108"/>
        <v>2300</v>
      </c>
      <c r="K742" s="50">
        <f t="shared" si="109"/>
        <v>2760</v>
      </c>
      <c r="L742" s="50">
        <f t="shared" si="107"/>
        <v>6900</v>
      </c>
      <c r="M742" s="25"/>
      <c r="N742" s="25"/>
    </row>
    <row r="743" spans="1:14" ht="14.25" customHeight="1">
      <c r="A743" s="55">
        <v>42801</v>
      </c>
      <c r="B743" s="57" t="s">
        <v>280</v>
      </c>
      <c r="C743" s="57">
        <f t="shared" si="103"/>
        <v>290</v>
      </c>
      <c r="D743" s="57" t="s">
        <v>188</v>
      </c>
      <c r="E743" s="57">
        <v>1045</v>
      </c>
      <c r="F743" s="57">
        <v>1050</v>
      </c>
      <c r="G743" s="57">
        <v>0</v>
      </c>
      <c r="H743" s="57">
        <v>0</v>
      </c>
      <c r="I743" s="50">
        <f t="shared" si="105"/>
        <v>1450</v>
      </c>
      <c r="J743" s="50">
        <v>0</v>
      </c>
      <c r="K743" s="50">
        <v>0</v>
      </c>
      <c r="L743" s="50">
        <f t="shared" si="107"/>
        <v>1450</v>
      </c>
      <c r="M743" s="25"/>
      <c r="N743" s="25"/>
    </row>
    <row r="744" spans="1:14" ht="14.25" customHeight="1">
      <c r="A744" s="55">
        <v>42801</v>
      </c>
      <c r="B744" s="57" t="s">
        <v>1703</v>
      </c>
      <c r="C744" s="57">
        <f t="shared" si="103"/>
        <v>410</v>
      </c>
      <c r="D744" s="57" t="s">
        <v>188</v>
      </c>
      <c r="E744" s="57">
        <v>734</v>
      </c>
      <c r="F744" s="57">
        <v>739</v>
      </c>
      <c r="G744" s="57">
        <v>744</v>
      </c>
      <c r="H744" s="57">
        <v>759</v>
      </c>
      <c r="I744" s="50">
        <f t="shared" si="105"/>
        <v>2050</v>
      </c>
      <c r="J744" s="50">
        <f t="shared" ref="J744:J749" si="110">(G744-F744)*C744</f>
        <v>2050</v>
      </c>
      <c r="K744" s="50">
        <f t="shared" si="109"/>
        <v>6150</v>
      </c>
      <c r="L744" s="50">
        <f t="shared" si="107"/>
        <v>10250</v>
      </c>
      <c r="M744" s="25"/>
      <c r="N744" s="25"/>
    </row>
    <row r="745" spans="1:14" ht="14.25" customHeight="1">
      <c r="A745" s="55">
        <v>42801</v>
      </c>
      <c r="B745" s="57" t="s">
        <v>1724</v>
      </c>
      <c r="C745" s="57">
        <f t="shared" si="103"/>
        <v>1010</v>
      </c>
      <c r="D745" s="57" t="s">
        <v>188</v>
      </c>
      <c r="E745" s="57">
        <v>299</v>
      </c>
      <c r="F745" s="57">
        <v>301.5</v>
      </c>
      <c r="G745" s="57">
        <v>304</v>
      </c>
      <c r="H745" s="57">
        <v>308</v>
      </c>
      <c r="I745" s="50">
        <f t="shared" si="105"/>
        <v>2525</v>
      </c>
      <c r="J745" s="50">
        <f t="shared" si="110"/>
        <v>2525</v>
      </c>
      <c r="K745" s="50">
        <f t="shared" si="109"/>
        <v>4040</v>
      </c>
      <c r="L745" s="50">
        <f t="shared" si="107"/>
        <v>9090</v>
      </c>
      <c r="M745" s="25"/>
      <c r="N745" s="25"/>
    </row>
    <row r="746" spans="1:14" ht="14.25" customHeight="1">
      <c r="A746" s="55">
        <v>42800</v>
      </c>
      <c r="B746" s="57" t="s">
        <v>1703</v>
      </c>
      <c r="C746" s="57">
        <f t="shared" si="103"/>
        <v>380</v>
      </c>
      <c r="D746" s="57" t="s">
        <v>188</v>
      </c>
      <c r="E746" s="57">
        <v>805</v>
      </c>
      <c r="F746" s="57">
        <v>809</v>
      </c>
      <c r="G746" s="57">
        <v>815</v>
      </c>
      <c r="H746" s="57">
        <v>824.8</v>
      </c>
      <c r="I746" s="50">
        <f t="shared" si="105"/>
        <v>1520</v>
      </c>
      <c r="J746" s="50">
        <f t="shared" si="110"/>
        <v>2280</v>
      </c>
      <c r="K746" s="50">
        <f t="shared" si="109"/>
        <v>3723.9999999999827</v>
      </c>
      <c r="L746" s="50">
        <f t="shared" si="107"/>
        <v>7523.9999999999827</v>
      </c>
      <c r="M746" s="25"/>
      <c r="N746" s="25"/>
    </row>
    <row r="747" spans="1:14" ht="14.25" customHeight="1">
      <c r="A747" s="55">
        <v>42800</v>
      </c>
      <c r="B747" s="57" t="s">
        <v>1725</v>
      </c>
      <c r="C747" s="57">
        <f t="shared" si="103"/>
        <v>430</v>
      </c>
      <c r="D747" s="57" t="s">
        <v>188</v>
      </c>
      <c r="E747" s="57">
        <v>710</v>
      </c>
      <c r="F747" s="57">
        <v>715</v>
      </c>
      <c r="G747" s="57">
        <v>720</v>
      </c>
      <c r="H747" s="57">
        <v>724</v>
      </c>
      <c r="I747" s="50">
        <f t="shared" si="105"/>
        <v>2150</v>
      </c>
      <c r="J747" s="50">
        <f t="shared" si="110"/>
        <v>2150</v>
      </c>
      <c r="K747" s="50">
        <f t="shared" si="109"/>
        <v>1720</v>
      </c>
      <c r="L747" s="50">
        <f t="shared" si="107"/>
        <v>6020</v>
      </c>
      <c r="M747" s="25"/>
      <c r="N747" s="25"/>
    </row>
    <row r="748" spans="1:14" ht="14.25" customHeight="1">
      <c r="A748" s="55">
        <v>42800</v>
      </c>
      <c r="B748" s="57" t="s">
        <v>1780</v>
      </c>
      <c r="C748" s="57">
        <f t="shared" si="103"/>
        <v>2130</v>
      </c>
      <c r="D748" s="57" t="s">
        <v>188</v>
      </c>
      <c r="E748" s="57">
        <v>141.5</v>
      </c>
      <c r="F748" s="57">
        <v>142.69999999999999</v>
      </c>
      <c r="G748" s="57">
        <v>144.4</v>
      </c>
      <c r="H748" s="57">
        <v>150.5</v>
      </c>
      <c r="I748" s="50">
        <f t="shared" si="105"/>
        <v>2555.9999999999759</v>
      </c>
      <c r="J748" s="50">
        <f t="shared" si="110"/>
        <v>3621.0000000000364</v>
      </c>
      <c r="K748" s="50">
        <f t="shared" si="109"/>
        <v>12992.999999999987</v>
      </c>
      <c r="L748" s="50">
        <f t="shared" si="107"/>
        <v>19169.999999999996</v>
      </c>
      <c r="M748" s="25"/>
      <c r="N748" s="25"/>
    </row>
    <row r="749" spans="1:14" ht="14.25" customHeight="1">
      <c r="A749" s="55">
        <v>42800</v>
      </c>
      <c r="B749" s="57" t="s">
        <v>1671</v>
      </c>
      <c r="C749" s="57">
        <f t="shared" si="103"/>
        <v>670</v>
      </c>
      <c r="D749" s="57" t="s">
        <v>188</v>
      </c>
      <c r="E749" s="57">
        <v>454</v>
      </c>
      <c r="F749" s="57">
        <v>458</v>
      </c>
      <c r="G749" s="57">
        <v>461.3</v>
      </c>
      <c r="H749" s="57">
        <v>0</v>
      </c>
      <c r="I749" s="50">
        <f t="shared" si="105"/>
        <v>2680</v>
      </c>
      <c r="J749" s="50">
        <f t="shared" si="110"/>
        <v>2211.0000000000077</v>
      </c>
      <c r="K749" s="50">
        <v>0</v>
      </c>
      <c r="L749" s="50">
        <f t="shared" si="107"/>
        <v>4891.0000000000073</v>
      </c>
      <c r="M749" s="25"/>
      <c r="N749" s="25"/>
    </row>
    <row r="750" spans="1:14" ht="14.25" customHeight="1">
      <c r="A750" s="55">
        <v>42797</v>
      </c>
      <c r="B750" s="57" t="s">
        <v>1296</v>
      </c>
      <c r="C750" s="57">
        <f t="shared" si="103"/>
        <v>340</v>
      </c>
      <c r="D750" s="57" t="s">
        <v>188</v>
      </c>
      <c r="E750" s="57">
        <v>890</v>
      </c>
      <c r="F750" s="57">
        <v>895</v>
      </c>
      <c r="G750" s="57">
        <v>0</v>
      </c>
      <c r="H750" s="57">
        <v>0</v>
      </c>
      <c r="I750" s="50">
        <f t="shared" si="105"/>
        <v>1700</v>
      </c>
      <c r="J750" s="50">
        <v>0</v>
      </c>
      <c r="K750" s="50">
        <v>0</v>
      </c>
      <c r="L750" s="50">
        <f t="shared" si="107"/>
        <v>1700</v>
      </c>
      <c r="M750" s="25"/>
      <c r="N750" s="25"/>
    </row>
    <row r="751" spans="1:14" ht="14.25" customHeight="1">
      <c r="A751" s="55">
        <v>42797</v>
      </c>
      <c r="B751" s="57" t="s">
        <v>1707</v>
      </c>
      <c r="C751" s="57">
        <f t="shared" si="103"/>
        <v>80</v>
      </c>
      <c r="D751" s="57" t="s">
        <v>188</v>
      </c>
      <c r="E751" s="57">
        <v>3830</v>
      </c>
      <c r="F751" s="57">
        <v>3837</v>
      </c>
      <c r="G751" s="57">
        <v>3845</v>
      </c>
      <c r="H751" s="57">
        <v>0</v>
      </c>
      <c r="I751" s="50">
        <f t="shared" si="105"/>
        <v>560</v>
      </c>
      <c r="J751" s="50">
        <f>(G751-F751)*C751</f>
        <v>640</v>
      </c>
      <c r="K751" s="50">
        <v>0</v>
      </c>
      <c r="L751" s="50">
        <f t="shared" si="107"/>
        <v>1200</v>
      </c>
      <c r="M751" s="25"/>
      <c r="N751" s="25"/>
    </row>
    <row r="752" spans="1:14" ht="14.25" customHeight="1">
      <c r="A752" s="55">
        <v>42796</v>
      </c>
      <c r="B752" s="57" t="s">
        <v>776</v>
      </c>
      <c r="C752" s="57">
        <f t="shared" si="103"/>
        <v>1360</v>
      </c>
      <c r="D752" s="57" t="s">
        <v>188</v>
      </c>
      <c r="E752" s="57">
        <v>221</v>
      </c>
      <c r="F752" s="57">
        <v>223</v>
      </c>
      <c r="G752" s="57">
        <v>225.5</v>
      </c>
      <c r="H752" s="57">
        <v>0</v>
      </c>
      <c r="I752" s="50">
        <f t="shared" si="105"/>
        <v>2720</v>
      </c>
      <c r="J752" s="50">
        <f t="shared" ref="J752:J759" si="111">(G752-F752)*C752</f>
        <v>3400</v>
      </c>
      <c r="K752" s="50">
        <v>0</v>
      </c>
      <c r="L752" s="50">
        <f t="shared" si="107"/>
        <v>6120</v>
      </c>
      <c r="M752" s="25"/>
      <c r="N752" s="25"/>
    </row>
    <row r="753" spans="1:14" ht="14.25" customHeight="1">
      <c r="A753" s="55">
        <v>42796</v>
      </c>
      <c r="B753" s="57" t="s">
        <v>1620</v>
      </c>
      <c r="C753" s="57">
        <f t="shared" si="103"/>
        <v>1370</v>
      </c>
      <c r="D753" s="57" t="s">
        <v>188</v>
      </c>
      <c r="E753" s="57">
        <v>219</v>
      </c>
      <c r="F753" s="57">
        <v>221</v>
      </c>
      <c r="G753" s="57">
        <v>223.5</v>
      </c>
      <c r="H753" s="57">
        <v>0</v>
      </c>
      <c r="I753" s="50">
        <f t="shared" si="105"/>
        <v>2740</v>
      </c>
      <c r="J753" s="50">
        <f t="shared" si="111"/>
        <v>3425</v>
      </c>
      <c r="K753" s="50">
        <v>0</v>
      </c>
      <c r="L753" s="50">
        <f t="shared" si="107"/>
        <v>6165</v>
      </c>
      <c r="M753" s="25"/>
      <c r="N753" s="25"/>
    </row>
    <row r="754" spans="1:14" ht="14.25" customHeight="1">
      <c r="A754" s="55">
        <v>42795</v>
      </c>
      <c r="B754" s="57" t="s">
        <v>1736</v>
      </c>
      <c r="C754" s="57">
        <f t="shared" si="103"/>
        <v>1270</v>
      </c>
      <c r="D754" s="57" t="s">
        <v>188</v>
      </c>
      <c r="E754" s="57">
        <v>237</v>
      </c>
      <c r="F754" s="57">
        <v>231.95</v>
      </c>
      <c r="G754" s="57">
        <v>0</v>
      </c>
      <c r="H754" s="57">
        <v>0</v>
      </c>
      <c r="I754" s="50">
        <f t="shared" si="105"/>
        <v>-6413.5000000000146</v>
      </c>
      <c r="J754" s="50">
        <v>0</v>
      </c>
      <c r="K754" s="50">
        <v>0</v>
      </c>
      <c r="L754" s="50">
        <f t="shared" si="107"/>
        <v>-6413.5000000000146</v>
      </c>
      <c r="M754" s="25"/>
      <c r="N754" s="25"/>
    </row>
    <row r="755" spans="1:14" ht="14.25" customHeight="1">
      <c r="A755" s="55">
        <v>42795</v>
      </c>
      <c r="B755" s="57" t="s">
        <v>1522</v>
      </c>
      <c r="C755" s="57">
        <f t="shared" si="103"/>
        <v>2220</v>
      </c>
      <c r="D755" s="57" t="s">
        <v>188</v>
      </c>
      <c r="E755" s="57">
        <v>135.5</v>
      </c>
      <c r="F755" s="57">
        <v>136.69999999999999</v>
      </c>
      <c r="G755" s="57">
        <v>138.19999999999999</v>
      </c>
      <c r="H755" s="57">
        <v>141.5</v>
      </c>
      <c r="I755" s="50">
        <f t="shared" si="105"/>
        <v>2663.9999999999745</v>
      </c>
      <c r="J755" s="50">
        <f t="shared" si="111"/>
        <v>3330</v>
      </c>
      <c r="K755" s="50">
        <f>(H755-G755)*C755</f>
        <v>7326.0000000000255</v>
      </c>
      <c r="L755" s="50">
        <f t="shared" si="107"/>
        <v>13320</v>
      </c>
      <c r="M755" s="25"/>
      <c r="N755" s="25"/>
    </row>
    <row r="756" spans="1:14" ht="14.25" customHeight="1">
      <c r="A756" s="55">
        <v>42795</v>
      </c>
      <c r="B756" s="57" t="s">
        <v>265</v>
      </c>
      <c r="C756" s="57">
        <f t="shared" si="103"/>
        <v>160</v>
      </c>
      <c r="D756" s="57" t="s">
        <v>188</v>
      </c>
      <c r="E756" s="57">
        <v>1927</v>
      </c>
      <c r="F756" s="57">
        <v>1935</v>
      </c>
      <c r="G756" s="57">
        <v>1945.85</v>
      </c>
      <c r="H756" s="57">
        <v>0</v>
      </c>
      <c r="I756" s="50">
        <f t="shared" si="105"/>
        <v>1280</v>
      </c>
      <c r="J756" s="50">
        <f t="shared" si="111"/>
        <v>1735.9999999999854</v>
      </c>
      <c r="K756" s="50">
        <v>0</v>
      </c>
      <c r="L756" s="50">
        <f t="shared" si="107"/>
        <v>3015.9999999999854</v>
      </c>
      <c r="M756" s="25"/>
      <c r="N756" s="25"/>
    </row>
    <row r="757" spans="1:14" ht="14.25" customHeight="1">
      <c r="A757" s="55">
        <v>42794</v>
      </c>
      <c r="B757" s="57" t="s">
        <v>1751</v>
      </c>
      <c r="C757" s="57">
        <f t="shared" si="103"/>
        <v>240</v>
      </c>
      <c r="D757" s="57" t="s">
        <v>188</v>
      </c>
      <c r="E757" s="57">
        <v>1268</v>
      </c>
      <c r="F757" s="57">
        <v>1275</v>
      </c>
      <c r="G757" s="57">
        <v>1283</v>
      </c>
      <c r="H757" s="57">
        <v>1331</v>
      </c>
      <c r="I757" s="50">
        <f t="shared" si="105"/>
        <v>1680</v>
      </c>
      <c r="J757" s="50">
        <f t="shared" si="111"/>
        <v>1920</v>
      </c>
      <c r="K757" s="50">
        <f>(H757-G757)*C757</f>
        <v>11520</v>
      </c>
      <c r="L757" s="50">
        <f t="shared" si="107"/>
        <v>15120</v>
      </c>
      <c r="M757" s="25"/>
      <c r="N757" s="25"/>
    </row>
    <row r="758" spans="1:14" ht="14.25" customHeight="1">
      <c r="A758" s="55">
        <v>42794</v>
      </c>
      <c r="B758" s="57" t="s">
        <v>1742</v>
      </c>
      <c r="C758" s="57">
        <f>CEILING((300000/E758),10)</f>
        <v>250</v>
      </c>
      <c r="D758" s="57" t="s">
        <v>188</v>
      </c>
      <c r="E758" s="57">
        <v>1243</v>
      </c>
      <c r="F758" s="57">
        <v>1250</v>
      </c>
      <c r="G758" s="57">
        <v>1257</v>
      </c>
      <c r="H758" s="57">
        <v>1267</v>
      </c>
      <c r="I758" s="50">
        <f t="shared" si="105"/>
        <v>1750</v>
      </c>
      <c r="J758" s="50">
        <f t="shared" si="111"/>
        <v>1750</v>
      </c>
      <c r="K758" s="50">
        <f>(H758-G758)*C758</f>
        <v>2500</v>
      </c>
      <c r="L758" s="50">
        <f t="shared" si="107"/>
        <v>6000</v>
      </c>
      <c r="M758" s="25"/>
      <c r="N758" s="25"/>
    </row>
    <row r="759" spans="1:14" ht="14.25" customHeight="1">
      <c r="A759" s="55">
        <v>42793</v>
      </c>
      <c r="B759" s="57" t="s">
        <v>1751</v>
      </c>
      <c r="C759" s="57">
        <f t="shared" si="103"/>
        <v>220</v>
      </c>
      <c r="D759" s="57" t="s">
        <v>188</v>
      </c>
      <c r="E759" s="57">
        <v>1375</v>
      </c>
      <c r="F759" s="57">
        <v>1385</v>
      </c>
      <c r="G759" s="57">
        <v>1390</v>
      </c>
      <c r="H759" s="57">
        <v>0</v>
      </c>
      <c r="I759" s="50">
        <f t="shared" si="105"/>
        <v>2200</v>
      </c>
      <c r="J759" s="50">
        <f t="shared" si="111"/>
        <v>1100</v>
      </c>
      <c r="K759" s="50">
        <v>0</v>
      </c>
      <c r="L759" s="50">
        <f t="shared" si="107"/>
        <v>3300</v>
      </c>
      <c r="M759" s="25"/>
      <c r="N759" s="25"/>
    </row>
    <row r="760" spans="1:14" ht="14.25" customHeight="1">
      <c r="A760" s="55">
        <v>42793</v>
      </c>
      <c r="B760" s="57" t="s">
        <v>1781</v>
      </c>
      <c r="C760" s="57">
        <f t="shared" si="103"/>
        <v>660</v>
      </c>
      <c r="D760" s="57" t="s">
        <v>188</v>
      </c>
      <c r="E760" s="57">
        <v>457</v>
      </c>
      <c r="F760" s="57">
        <v>444.9</v>
      </c>
      <c r="G760" s="57">
        <v>0</v>
      </c>
      <c r="H760" s="57">
        <v>0</v>
      </c>
      <c r="I760" s="58">
        <f t="shared" si="105"/>
        <v>-7986.0000000000146</v>
      </c>
      <c r="J760" s="50">
        <v>0</v>
      </c>
      <c r="K760" s="50">
        <f>(H760-G760)*C760</f>
        <v>0</v>
      </c>
      <c r="L760" s="50">
        <f t="shared" si="107"/>
        <v>-7986.0000000000146</v>
      </c>
      <c r="M760" s="25"/>
      <c r="N760" s="25"/>
    </row>
    <row r="761" spans="1:14" ht="14.25" customHeight="1">
      <c r="A761" s="55">
        <v>42793</v>
      </c>
      <c r="B761" s="57" t="s">
        <v>1703</v>
      </c>
      <c r="C761" s="57">
        <f t="shared" si="103"/>
        <v>450</v>
      </c>
      <c r="D761" s="57" t="s">
        <v>188</v>
      </c>
      <c r="E761" s="57">
        <v>668</v>
      </c>
      <c r="F761" s="57">
        <v>672</v>
      </c>
      <c r="G761" s="57">
        <v>676</v>
      </c>
      <c r="H761" s="57">
        <v>682</v>
      </c>
      <c r="I761" s="50">
        <f t="shared" si="105"/>
        <v>1800</v>
      </c>
      <c r="J761" s="50">
        <f>(G761-F761)*C761</f>
        <v>1800</v>
      </c>
      <c r="K761" s="50">
        <f>(H761-G761)*C761</f>
        <v>2700</v>
      </c>
      <c r="L761" s="50">
        <f t="shared" si="107"/>
        <v>6300</v>
      </c>
      <c r="M761" s="25"/>
      <c r="N761" s="25"/>
    </row>
    <row r="762" spans="1:14" ht="14.25" customHeight="1">
      <c r="A762" s="55">
        <v>42793</v>
      </c>
      <c r="B762" s="57" t="s">
        <v>265</v>
      </c>
      <c r="C762" s="57">
        <f t="shared" si="103"/>
        <v>170</v>
      </c>
      <c r="D762" s="57" t="s">
        <v>188</v>
      </c>
      <c r="E762" s="57">
        <v>1849</v>
      </c>
      <c r="F762" s="57">
        <v>1856</v>
      </c>
      <c r="G762" s="57">
        <v>1864</v>
      </c>
      <c r="H762" s="57">
        <v>0</v>
      </c>
      <c r="I762" s="50">
        <f t="shared" si="105"/>
        <v>1190</v>
      </c>
      <c r="J762" s="50">
        <f>(G762-F762)*C762</f>
        <v>1360</v>
      </c>
      <c r="K762" s="50">
        <v>0</v>
      </c>
      <c r="L762" s="50">
        <f t="shared" si="107"/>
        <v>2550</v>
      </c>
      <c r="M762" s="25"/>
      <c r="N762" s="25"/>
    </row>
    <row r="763" spans="1:14" ht="14.25" customHeight="1">
      <c r="A763" s="55">
        <v>42789</v>
      </c>
      <c r="B763" s="57" t="s">
        <v>426</v>
      </c>
      <c r="C763" s="57">
        <f t="shared" si="103"/>
        <v>520</v>
      </c>
      <c r="D763" s="57" t="s">
        <v>188</v>
      </c>
      <c r="E763" s="57">
        <v>588</v>
      </c>
      <c r="F763" s="57">
        <v>590.5</v>
      </c>
      <c r="G763" s="57">
        <v>596</v>
      </c>
      <c r="H763" s="57">
        <v>0</v>
      </c>
      <c r="I763" s="50">
        <f>(F763-E763)*C763</f>
        <v>1300</v>
      </c>
      <c r="J763" s="50">
        <f>(G763-F763)*C763</f>
        <v>2860</v>
      </c>
      <c r="K763" s="50">
        <v>0</v>
      </c>
      <c r="L763" s="50">
        <f>K763+J763+I763</f>
        <v>4160</v>
      </c>
      <c r="M763" s="25"/>
      <c r="N763" s="25"/>
    </row>
    <row r="764" spans="1:14" ht="14.25" customHeight="1">
      <c r="A764" s="55">
        <v>42789</v>
      </c>
      <c r="B764" s="57" t="s">
        <v>1747</v>
      </c>
      <c r="C764" s="57">
        <f t="shared" si="103"/>
        <v>340</v>
      </c>
      <c r="D764" s="57" t="s">
        <v>188</v>
      </c>
      <c r="E764" s="57">
        <v>890</v>
      </c>
      <c r="F764" s="57">
        <v>894.5</v>
      </c>
      <c r="G764" s="57">
        <v>0</v>
      </c>
      <c r="H764" s="57">
        <v>0</v>
      </c>
      <c r="I764" s="50">
        <f t="shared" si="105"/>
        <v>1530</v>
      </c>
      <c r="J764" s="50">
        <v>0</v>
      </c>
      <c r="K764" s="50">
        <f>(H764-G764)*C764</f>
        <v>0</v>
      </c>
      <c r="L764" s="50">
        <f t="shared" si="107"/>
        <v>1530</v>
      </c>
      <c r="M764" s="25"/>
      <c r="N764" s="25"/>
    </row>
    <row r="765" spans="1:14" ht="14.25" customHeight="1">
      <c r="A765" s="55">
        <v>42789</v>
      </c>
      <c r="B765" s="57" t="s">
        <v>1781</v>
      </c>
      <c r="C765" s="57">
        <f t="shared" si="103"/>
        <v>680</v>
      </c>
      <c r="D765" s="57" t="s">
        <v>188</v>
      </c>
      <c r="E765" s="57">
        <v>442</v>
      </c>
      <c r="F765" s="57">
        <v>446</v>
      </c>
      <c r="G765" s="57">
        <v>450</v>
      </c>
      <c r="H765" s="57">
        <v>458</v>
      </c>
      <c r="I765" s="50">
        <f t="shared" si="105"/>
        <v>2720</v>
      </c>
      <c r="J765" s="50">
        <f>(G765-F765)*C765</f>
        <v>2720</v>
      </c>
      <c r="K765" s="50">
        <f>(H765-G765)*C765</f>
        <v>5440</v>
      </c>
      <c r="L765" s="50">
        <f t="shared" si="107"/>
        <v>10880</v>
      </c>
      <c r="M765" s="25"/>
      <c r="N765" s="25"/>
    </row>
    <row r="766" spans="1:14" ht="14.25" customHeight="1">
      <c r="A766" s="55">
        <v>42789</v>
      </c>
      <c r="B766" s="57" t="s">
        <v>1736</v>
      </c>
      <c r="C766" s="57">
        <f t="shared" si="103"/>
        <v>1280</v>
      </c>
      <c r="D766" s="57" t="s">
        <v>188</v>
      </c>
      <c r="E766" s="57">
        <v>235.5</v>
      </c>
      <c r="F766" s="57">
        <v>237.5</v>
      </c>
      <c r="G766" s="57">
        <v>240</v>
      </c>
      <c r="H766" s="57">
        <v>0</v>
      </c>
      <c r="I766" s="50">
        <f t="shared" si="105"/>
        <v>2560</v>
      </c>
      <c r="J766" s="50">
        <f>(G766-F766)*C766</f>
        <v>3200</v>
      </c>
      <c r="K766" s="50">
        <v>0</v>
      </c>
      <c r="L766" s="50">
        <f t="shared" si="107"/>
        <v>5760</v>
      </c>
      <c r="M766" s="25"/>
      <c r="N766" s="25"/>
    </row>
    <row r="767" spans="1:14" ht="14.25" customHeight="1">
      <c r="A767" s="55">
        <v>42788</v>
      </c>
      <c r="B767" s="57" t="s">
        <v>265</v>
      </c>
      <c r="C767" s="57">
        <f t="shared" si="103"/>
        <v>180</v>
      </c>
      <c r="D767" s="57" t="s">
        <v>188</v>
      </c>
      <c r="E767" s="57">
        <v>1754</v>
      </c>
      <c r="F767" s="57">
        <v>1763</v>
      </c>
      <c r="G767" s="57">
        <v>1769</v>
      </c>
      <c r="H767" s="57">
        <v>0</v>
      </c>
      <c r="I767" s="50">
        <f t="shared" si="105"/>
        <v>1620</v>
      </c>
      <c r="J767" s="50">
        <f>(G767-F767)*C767</f>
        <v>1080</v>
      </c>
      <c r="K767" s="50">
        <v>0</v>
      </c>
      <c r="L767" s="50">
        <f t="shared" si="107"/>
        <v>2700</v>
      </c>
      <c r="M767" s="25"/>
      <c r="N767" s="25"/>
    </row>
    <row r="768" spans="1:14" ht="14.25" customHeight="1">
      <c r="A768" s="55">
        <v>42788</v>
      </c>
      <c r="B768" s="57" t="s">
        <v>1782</v>
      </c>
      <c r="C768" s="57">
        <f t="shared" si="103"/>
        <v>920</v>
      </c>
      <c r="D768" s="57" t="s">
        <v>188</v>
      </c>
      <c r="E768" s="57">
        <v>327</v>
      </c>
      <c r="F768" s="57">
        <v>321</v>
      </c>
      <c r="G768" s="57">
        <v>0</v>
      </c>
      <c r="H768" s="57">
        <v>0</v>
      </c>
      <c r="I768" s="58">
        <f>(F768-E768)*C768</f>
        <v>-5520</v>
      </c>
      <c r="J768" s="50">
        <v>0</v>
      </c>
      <c r="K768" s="50">
        <v>0</v>
      </c>
      <c r="L768" s="50">
        <f>K768+J768+I768</f>
        <v>-5520</v>
      </c>
      <c r="M768" s="25"/>
      <c r="N768" s="25"/>
    </row>
    <row r="769" spans="1:14" ht="14.25" customHeight="1">
      <c r="A769" s="55">
        <v>42788</v>
      </c>
      <c r="B769" s="57" t="s">
        <v>180</v>
      </c>
      <c r="C769" s="57">
        <f t="shared" si="103"/>
        <v>1500</v>
      </c>
      <c r="D769" s="57" t="s">
        <v>188</v>
      </c>
      <c r="E769" s="57">
        <v>201</v>
      </c>
      <c r="F769" s="57">
        <v>203</v>
      </c>
      <c r="G769" s="57">
        <v>205</v>
      </c>
      <c r="H769" s="57">
        <v>0</v>
      </c>
      <c r="I769" s="50">
        <f t="shared" ref="I769:I798" si="112">(F769-E769)*C769</f>
        <v>3000</v>
      </c>
      <c r="J769" s="50">
        <f>(G769-F769)*C769</f>
        <v>3000</v>
      </c>
      <c r="K769" s="50">
        <v>0</v>
      </c>
      <c r="L769" s="50">
        <f t="shared" ref="L769:L832" si="113">K769+J769+I769</f>
        <v>6000</v>
      </c>
      <c r="M769" s="25"/>
      <c r="N769" s="25"/>
    </row>
    <row r="770" spans="1:14" ht="14.25" customHeight="1">
      <c r="A770" s="55">
        <v>42788</v>
      </c>
      <c r="B770" s="57" t="s">
        <v>1783</v>
      </c>
      <c r="C770" s="57">
        <f t="shared" si="103"/>
        <v>230</v>
      </c>
      <c r="D770" s="57" t="s">
        <v>188</v>
      </c>
      <c r="E770" s="57">
        <v>1356</v>
      </c>
      <c r="F770" s="57">
        <v>1363</v>
      </c>
      <c r="G770" s="57">
        <v>1370</v>
      </c>
      <c r="H770" s="57">
        <v>1382</v>
      </c>
      <c r="I770" s="50">
        <f t="shared" si="112"/>
        <v>1610</v>
      </c>
      <c r="J770" s="50">
        <f>(G770-F770)*C770</f>
        <v>1610</v>
      </c>
      <c r="K770" s="50">
        <f>(H770-G770)*C770</f>
        <v>2760</v>
      </c>
      <c r="L770" s="50">
        <f t="shared" si="113"/>
        <v>5980</v>
      </c>
      <c r="M770" s="25"/>
      <c r="N770" s="25"/>
    </row>
    <row r="771" spans="1:14" ht="14.25" customHeight="1">
      <c r="A771" s="55">
        <v>42787</v>
      </c>
      <c r="B771" s="57" t="s">
        <v>1765</v>
      </c>
      <c r="C771" s="57">
        <f t="shared" si="103"/>
        <v>360</v>
      </c>
      <c r="D771" s="57" t="s">
        <v>188</v>
      </c>
      <c r="E771" s="57">
        <v>850</v>
      </c>
      <c r="F771" s="57">
        <v>854.6</v>
      </c>
      <c r="G771" s="57">
        <v>0</v>
      </c>
      <c r="H771" s="57">
        <v>0</v>
      </c>
      <c r="I771" s="50">
        <f t="shared" si="112"/>
        <v>1656.0000000000082</v>
      </c>
      <c r="J771" s="50">
        <v>0</v>
      </c>
      <c r="K771" s="50">
        <v>0</v>
      </c>
      <c r="L771" s="50">
        <f t="shared" si="113"/>
        <v>1656.0000000000082</v>
      </c>
      <c r="M771" s="25"/>
      <c r="N771" s="25"/>
    </row>
    <row r="772" spans="1:14" ht="14.25" customHeight="1">
      <c r="A772" s="55">
        <v>42787</v>
      </c>
      <c r="B772" s="57" t="s">
        <v>140</v>
      </c>
      <c r="C772" s="57">
        <f t="shared" si="103"/>
        <v>1570</v>
      </c>
      <c r="D772" s="57" t="s">
        <v>188</v>
      </c>
      <c r="E772" s="57">
        <v>192</v>
      </c>
      <c r="F772" s="57">
        <v>184.7</v>
      </c>
      <c r="G772" s="57">
        <v>0</v>
      </c>
      <c r="H772" s="57">
        <v>0</v>
      </c>
      <c r="I772" s="58">
        <f t="shared" si="112"/>
        <v>-11461.000000000018</v>
      </c>
      <c r="J772" s="50">
        <v>0</v>
      </c>
      <c r="K772" s="50">
        <f>(H772-G772)*C772</f>
        <v>0</v>
      </c>
      <c r="L772" s="50">
        <f>K772+J772+I772</f>
        <v>-11461.000000000018</v>
      </c>
      <c r="M772" s="25"/>
      <c r="N772" s="25"/>
    </row>
    <row r="773" spans="1:14" ht="14.25" customHeight="1">
      <c r="A773" s="55">
        <v>42787</v>
      </c>
      <c r="B773" s="57" t="s">
        <v>1682</v>
      </c>
      <c r="C773" s="57">
        <f t="shared" si="103"/>
        <v>4170</v>
      </c>
      <c r="D773" s="57" t="s">
        <v>188</v>
      </c>
      <c r="E773" s="57">
        <v>72</v>
      </c>
      <c r="F773" s="57">
        <v>68.150000000000006</v>
      </c>
      <c r="G773" s="57">
        <v>0</v>
      </c>
      <c r="H773" s="57">
        <v>0</v>
      </c>
      <c r="I773" s="58">
        <f t="shared" si="112"/>
        <v>-16054.499999999976</v>
      </c>
      <c r="J773" s="50">
        <v>0</v>
      </c>
      <c r="K773" s="50">
        <f>(H773-G773)*C773</f>
        <v>0</v>
      </c>
      <c r="L773" s="50">
        <f>K773+J773+I773</f>
        <v>-16054.499999999976</v>
      </c>
      <c r="M773" s="25"/>
      <c r="N773" s="25"/>
    </row>
    <row r="774" spans="1:14" ht="14.25" customHeight="1">
      <c r="A774" s="55">
        <v>42787</v>
      </c>
      <c r="B774" s="57" t="s">
        <v>181</v>
      </c>
      <c r="C774" s="57">
        <f t="shared" si="103"/>
        <v>720</v>
      </c>
      <c r="D774" s="57" t="s">
        <v>188</v>
      </c>
      <c r="E774" s="57">
        <v>417</v>
      </c>
      <c r="F774" s="57">
        <v>417</v>
      </c>
      <c r="G774" s="57">
        <v>0</v>
      </c>
      <c r="H774" s="57">
        <v>0</v>
      </c>
      <c r="I774" s="50">
        <f t="shared" si="112"/>
        <v>0</v>
      </c>
      <c r="J774" s="50">
        <v>0</v>
      </c>
      <c r="K774" s="50">
        <f>(H774-G774)*C774</f>
        <v>0</v>
      </c>
      <c r="L774" s="50">
        <f t="shared" si="113"/>
        <v>0</v>
      </c>
      <c r="M774" s="25"/>
      <c r="N774" s="25"/>
    </row>
    <row r="775" spans="1:14" ht="14.25" customHeight="1">
      <c r="A775" s="55">
        <v>42787</v>
      </c>
      <c r="B775" s="57" t="s">
        <v>1746</v>
      </c>
      <c r="C775" s="57">
        <f t="shared" si="103"/>
        <v>1800</v>
      </c>
      <c r="D775" s="57" t="s">
        <v>188</v>
      </c>
      <c r="E775" s="57">
        <v>167</v>
      </c>
      <c r="F775" s="57">
        <v>168.5</v>
      </c>
      <c r="G775" s="57">
        <v>170</v>
      </c>
      <c r="H775" s="57">
        <v>172.4</v>
      </c>
      <c r="I775" s="50">
        <f t="shared" si="112"/>
        <v>2700</v>
      </c>
      <c r="J775" s="50">
        <f>(G775-F775)*C775</f>
        <v>2700</v>
      </c>
      <c r="K775" s="50">
        <f>(H775-G775)*C775</f>
        <v>4320.00000000001</v>
      </c>
      <c r="L775" s="50">
        <f t="shared" si="113"/>
        <v>9720.0000000000109</v>
      </c>
      <c r="M775" s="25"/>
      <c r="N775" s="25"/>
    </row>
    <row r="776" spans="1:14" ht="14.25" customHeight="1">
      <c r="A776" s="55">
        <v>42787</v>
      </c>
      <c r="B776" s="57" t="s">
        <v>298</v>
      </c>
      <c r="C776" s="57">
        <f t="shared" si="103"/>
        <v>3660</v>
      </c>
      <c r="D776" s="57" t="s">
        <v>188</v>
      </c>
      <c r="E776" s="57">
        <v>82</v>
      </c>
      <c r="F776" s="57">
        <v>82.8</v>
      </c>
      <c r="G776" s="57">
        <v>84</v>
      </c>
      <c r="H776" s="57">
        <v>87.9</v>
      </c>
      <c r="I776" s="50">
        <f t="shared" si="112"/>
        <v>2927.9999999999895</v>
      </c>
      <c r="J776" s="50">
        <f>(G776-F776)*C776</f>
        <v>4392.00000000001</v>
      </c>
      <c r="K776" s="50">
        <f>(H776-G776)*C776</f>
        <v>14274.00000000002</v>
      </c>
      <c r="L776" s="50">
        <f t="shared" si="113"/>
        <v>21594.000000000018</v>
      </c>
      <c r="M776" s="25"/>
      <c r="N776" s="25"/>
    </row>
    <row r="777" spans="1:14" ht="14.25" customHeight="1">
      <c r="A777" s="55">
        <v>42787</v>
      </c>
      <c r="B777" s="57" t="s">
        <v>1172</v>
      </c>
      <c r="C777" s="57">
        <f t="shared" si="103"/>
        <v>620</v>
      </c>
      <c r="D777" s="57" t="s">
        <v>188</v>
      </c>
      <c r="E777" s="57">
        <v>484</v>
      </c>
      <c r="F777" s="57">
        <v>488</v>
      </c>
      <c r="G777" s="57">
        <v>0</v>
      </c>
      <c r="H777" s="57">
        <v>0</v>
      </c>
      <c r="I777" s="50">
        <f t="shared" si="112"/>
        <v>2480</v>
      </c>
      <c r="J777" s="50">
        <v>0</v>
      </c>
      <c r="K777" s="50">
        <v>0</v>
      </c>
      <c r="L777" s="50">
        <f t="shared" si="113"/>
        <v>2480</v>
      </c>
      <c r="M777" s="25"/>
      <c r="N777" s="25"/>
    </row>
    <row r="778" spans="1:14" ht="14.25" customHeight="1">
      <c r="A778" s="55">
        <v>42786</v>
      </c>
      <c r="B778" s="57" t="s">
        <v>1776</v>
      </c>
      <c r="C778" s="57">
        <f t="shared" si="103"/>
        <v>570</v>
      </c>
      <c r="D778" s="57" t="s">
        <v>188</v>
      </c>
      <c r="E778" s="57">
        <v>530</v>
      </c>
      <c r="F778" s="57">
        <v>535</v>
      </c>
      <c r="G778" s="57">
        <v>538.9</v>
      </c>
      <c r="H778" s="57">
        <v>0</v>
      </c>
      <c r="I778" s="50">
        <f t="shared" si="112"/>
        <v>2850</v>
      </c>
      <c r="J778" s="50">
        <f>(G778-F778)*C778</f>
        <v>2222.9999999999873</v>
      </c>
      <c r="K778" s="50">
        <v>0</v>
      </c>
      <c r="L778" s="50">
        <f t="shared" si="113"/>
        <v>5072.9999999999873</v>
      </c>
      <c r="M778" s="25"/>
      <c r="N778" s="25"/>
    </row>
    <row r="779" spans="1:14" ht="14.25" customHeight="1">
      <c r="A779" s="55">
        <v>42786</v>
      </c>
      <c r="B779" s="57" t="s">
        <v>60</v>
      </c>
      <c r="C779" s="57">
        <f t="shared" ref="C779:C796" si="114">CEILING((300000/E779),10)</f>
        <v>3300</v>
      </c>
      <c r="D779" s="57" t="s">
        <v>188</v>
      </c>
      <c r="E779" s="57">
        <v>91</v>
      </c>
      <c r="F779" s="57">
        <v>92</v>
      </c>
      <c r="G779" s="57">
        <v>93.2</v>
      </c>
      <c r="H779" s="57">
        <v>0</v>
      </c>
      <c r="I779" s="50">
        <f t="shared" si="112"/>
        <v>3300</v>
      </c>
      <c r="J779" s="50">
        <f>(G779-F779)*C779</f>
        <v>3960.0000000000095</v>
      </c>
      <c r="K779" s="50">
        <v>0</v>
      </c>
      <c r="L779" s="50">
        <f t="shared" si="113"/>
        <v>7260.0000000000091</v>
      </c>
      <c r="M779" s="25"/>
      <c r="N779" s="25"/>
    </row>
    <row r="780" spans="1:14" ht="14.25" customHeight="1">
      <c r="A780" s="55">
        <v>42786</v>
      </c>
      <c r="B780" s="57" t="s">
        <v>1784</v>
      </c>
      <c r="C780" s="57">
        <f t="shared" si="114"/>
        <v>1990</v>
      </c>
      <c r="D780" s="57" t="s">
        <v>188</v>
      </c>
      <c r="E780" s="57">
        <v>151.5</v>
      </c>
      <c r="F780" s="57">
        <v>153</v>
      </c>
      <c r="G780" s="57">
        <v>155</v>
      </c>
      <c r="H780" s="57">
        <v>0</v>
      </c>
      <c r="I780" s="50">
        <f t="shared" si="112"/>
        <v>2985</v>
      </c>
      <c r="J780" s="50">
        <f>(G780-F780)*C780</f>
        <v>3980</v>
      </c>
      <c r="K780" s="50">
        <v>0</v>
      </c>
      <c r="L780" s="50">
        <f t="shared" si="113"/>
        <v>6965</v>
      </c>
      <c r="M780" s="25"/>
      <c r="N780" s="25"/>
    </row>
    <row r="781" spans="1:14" ht="14.25" customHeight="1">
      <c r="A781" s="55">
        <v>42783</v>
      </c>
      <c r="B781" s="57" t="s">
        <v>1725</v>
      </c>
      <c r="C781" s="57">
        <f t="shared" si="114"/>
        <v>440</v>
      </c>
      <c r="D781" s="57" t="s">
        <v>188</v>
      </c>
      <c r="E781" s="57">
        <v>689</v>
      </c>
      <c r="F781" s="57">
        <v>694</v>
      </c>
      <c r="G781" s="57">
        <v>699</v>
      </c>
      <c r="H781" s="57">
        <v>0</v>
      </c>
      <c r="I781" s="50">
        <f t="shared" si="112"/>
        <v>2200</v>
      </c>
      <c r="J781" s="50">
        <f>(G781-F781)*C781</f>
        <v>2200</v>
      </c>
      <c r="K781" s="50">
        <v>0</v>
      </c>
      <c r="L781" s="50">
        <f t="shared" si="113"/>
        <v>4400</v>
      </c>
      <c r="M781" s="25"/>
      <c r="N781" s="25"/>
    </row>
    <row r="782" spans="1:14" ht="14.25" customHeight="1">
      <c r="A782" s="55">
        <v>42783</v>
      </c>
      <c r="B782" s="57" t="s">
        <v>1671</v>
      </c>
      <c r="C782" s="57">
        <f t="shared" si="114"/>
        <v>680</v>
      </c>
      <c r="D782" s="57" t="s">
        <v>188</v>
      </c>
      <c r="E782" s="57">
        <v>444</v>
      </c>
      <c r="F782" s="57">
        <v>448</v>
      </c>
      <c r="G782" s="57">
        <v>0</v>
      </c>
      <c r="H782" s="57">
        <v>0</v>
      </c>
      <c r="I782" s="50">
        <f t="shared" si="112"/>
        <v>2720</v>
      </c>
      <c r="J782" s="50">
        <v>0</v>
      </c>
      <c r="K782" s="50">
        <v>0</v>
      </c>
      <c r="L782" s="50">
        <f t="shared" si="113"/>
        <v>2720</v>
      </c>
      <c r="M782" s="25"/>
      <c r="N782" s="25"/>
    </row>
    <row r="783" spans="1:14" ht="14.25" customHeight="1">
      <c r="A783" s="55">
        <v>42783</v>
      </c>
      <c r="B783" s="57" t="s">
        <v>1785</v>
      </c>
      <c r="C783" s="57">
        <f t="shared" si="114"/>
        <v>430</v>
      </c>
      <c r="D783" s="57" t="s">
        <v>188</v>
      </c>
      <c r="E783" s="57">
        <v>713</v>
      </c>
      <c r="F783" s="57">
        <v>718</v>
      </c>
      <c r="G783" s="57">
        <v>722</v>
      </c>
      <c r="H783" s="57">
        <v>740</v>
      </c>
      <c r="I783" s="50">
        <f t="shared" si="112"/>
        <v>2150</v>
      </c>
      <c r="J783" s="50">
        <f>(G783-F783)*C783</f>
        <v>1720</v>
      </c>
      <c r="K783" s="50">
        <f>(H783-G783)*C783</f>
        <v>7740</v>
      </c>
      <c r="L783" s="50">
        <f t="shared" si="113"/>
        <v>11610</v>
      </c>
      <c r="M783" s="25"/>
      <c r="N783" s="25"/>
    </row>
    <row r="784" spans="1:14" ht="14.25" customHeight="1">
      <c r="A784" s="55">
        <v>42783</v>
      </c>
      <c r="B784" s="57" t="s">
        <v>1786</v>
      </c>
      <c r="C784" s="57">
        <f t="shared" si="114"/>
        <v>1070</v>
      </c>
      <c r="D784" s="57" t="s">
        <v>188</v>
      </c>
      <c r="E784" s="57">
        <v>282</v>
      </c>
      <c r="F784" s="57">
        <v>284.5</v>
      </c>
      <c r="G784" s="57">
        <v>287</v>
      </c>
      <c r="H784" s="57">
        <v>296</v>
      </c>
      <c r="I784" s="50">
        <f t="shared" si="112"/>
        <v>2675</v>
      </c>
      <c r="J784" s="50">
        <f>(G784-F784)*C784</f>
        <v>2675</v>
      </c>
      <c r="K784" s="50">
        <f>(H784-G784)*C784</f>
        <v>9630</v>
      </c>
      <c r="L784" s="50">
        <f t="shared" si="113"/>
        <v>14980</v>
      </c>
      <c r="M784" s="25"/>
      <c r="N784" s="25"/>
    </row>
    <row r="785" spans="1:14" ht="14.25" customHeight="1">
      <c r="A785" s="55">
        <v>42782</v>
      </c>
      <c r="B785" s="57" t="s">
        <v>1705</v>
      </c>
      <c r="C785" s="57">
        <f t="shared" si="114"/>
        <v>2420</v>
      </c>
      <c r="D785" s="57" t="s">
        <v>188</v>
      </c>
      <c r="E785" s="57">
        <v>124</v>
      </c>
      <c r="F785" s="57">
        <v>125.2</v>
      </c>
      <c r="G785" s="57">
        <v>126.7</v>
      </c>
      <c r="H785" s="57">
        <v>0</v>
      </c>
      <c r="I785" s="50">
        <f t="shared" si="112"/>
        <v>2904.0000000000068</v>
      </c>
      <c r="J785" s="50">
        <f>(G785-F785)*C785</f>
        <v>3630</v>
      </c>
      <c r="K785" s="50">
        <v>0</v>
      </c>
      <c r="L785" s="50">
        <f t="shared" si="113"/>
        <v>6534.0000000000073</v>
      </c>
      <c r="M785" s="25"/>
      <c r="N785" s="25"/>
    </row>
    <row r="786" spans="1:14" ht="14.25" customHeight="1">
      <c r="A786" s="55">
        <v>42782</v>
      </c>
      <c r="B786" s="57" t="s">
        <v>776</v>
      </c>
      <c r="C786" s="57">
        <f t="shared" si="114"/>
        <v>1600</v>
      </c>
      <c r="D786" s="57" t="s">
        <v>188</v>
      </c>
      <c r="E786" s="57">
        <v>188</v>
      </c>
      <c r="F786" s="57">
        <v>190</v>
      </c>
      <c r="G786" s="57">
        <v>191.7</v>
      </c>
      <c r="H786" s="57">
        <v>0</v>
      </c>
      <c r="I786" s="50">
        <f t="shared" si="112"/>
        <v>3200</v>
      </c>
      <c r="J786" s="50">
        <f>(G786-F786)*C786</f>
        <v>2719.9999999999818</v>
      </c>
      <c r="K786" s="50">
        <v>0</v>
      </c>
      <c r="L786" s="50">
        <f t="shared" si="113"/>
        <v>5919.9999999999818</v>
      </c>
      <c r="M786" s="25"/>
      <c r="N786" s="25"/>
    </row>
    <row r="787" spans="1:14" ht="14.25" customHeight="1">
      <c r="A787" s="55">
        <v>42782</v>
      </c>
      <c r="B787" s="57" t="s">
        <v>527</v>
      </c>
      <c r="C787" s="57">
        <f t="shared" si="114"/>
        <v>1050</v>
      </c>
      <c r="D787" s="57" t="s">
        <v>188</v>
      </c>
      <c r="E787" s="57">
        <v>287.7</v>
      </c>
      <c r="F787" s="57">
        <v>290</v>
      </c>
      <c r="G787" s="57">
        <v>0</v>
      </c>
      <c r="H787" s="57">
        <v>0</v>
      </c>
      <c r="I787" s="50">
        <f t="shared" si="112"/>
        <v>2415.0000000000118</v>
      </c>
      <c r="J787" s="50">
        <v>0</v>
      </c>
      <c r="K787" s="50">
        <f>(H787-G787)*C787</f>
        <v>0</v>
      </c>
      <c r="L787" s="50">
        <f t="shared" si="113"/>
        <v>2415.0000000000118</v>
      </c>
      <c r="M787" s="25"/>
      <c r="N787" s="25"/>
    </row>
    <row r="788" spans="1:14" ht="14.25" customHeight="1">
      <c r="A788" s="55">
        <v>42782</v>
      </c>
      <c r="B788" s="57" t="s">
        <v>1056</v>
      </c>
      <c r="C788" s="57">
        <f t="shared" si="114"/>
        <v>180</v>
      </c>
      <c r="D788" s="57" t="s">
        <v>203</v>
      </c>
      <c r="E788" s="57">
        <v>1733</v>
      </c>
      <c r="F788" s="57">
        <v>1728</v>
      </c>
      <c r="G788" s="57">
        <v>1723.3</v>
      </c>
      <c r="H788" s="57">
        <v>0</v>
      </c>
      <c r="I788" s="50">
        <f t="shared" si="112"/>
        <v>-900</v>
      </c>
      <c r="J788" s="50">
        <v>0</v>
      </c>
      <c r="K788" s="50">
        <v>0</v>
      </c>
      <c r="L788" s="50">
        <f t="shared" si="113"/>
        <v>-900</v>
      </c>
      <c r="M788" s="25"/>
      <c r="N788" s="25"/>
    </row>
    <row r="789" spans="1:14" ht="14.25" customHeight="1">
      <c r="A789" s="55">
        <v>42782</v>
      </c>
      <c r="B789" s="57" t="s">
        <v>1787</v>
      </c>
      <c r="C789" s="57">
        <f t="shared" si="114"/>
        <v>1780</v>
      </c>
      <c r="D789" s="57" t="s">
        <v>188</v>
      </c>
      <c r="E789" s="57">
        <v>169</v>
      </c>
      <c r="F789" s="57">
        <v>170.5</v>
      </c>
      <c r="G789" s="57">
        <v>172.5</v>
      </c>
      <c r="H789" s="57">
        <v>174.95</v>
      </c>
      <c r="I789" s="50">
        <f t="shared" si="112"/>
        <v>2670</v>
      </c>
      <c r="J789" s="50">
        <f>(G789-F789)*C789</f>
        <v>3560</v>
      </c>
      <c r="K789" s="50">
        <f>(H789-G789)*C789</f>
        <v>4360.99999999998</v>
      </c>
      <c r="L789" s="50">
        <f t="shared" si="113"/>
        <v>10590.99999999998</v>
      </c>
      <c r="M789" s="25"/>
      <c r="N789" s="25"/>
    </row>
    <row r="790" spans="1:14" ht="14.25" customHeight="1">
      <c r="A790" s="55">
        <v>42782</v>
      </c>
      <c r="B790" s="57" t="s">
        <v>1788</v>
      </c>
      <c r="C790" s="57">
        <f t="shared" si="114"/>
        <v>210</v>
      </c>
      <c r="D790" s="57" t="s">
        <v>188</v>
      </c>
      <c r="E790" s="57">
        <v>1436</v>
      </c>
      <c r="F790" s="57">
        <v>1443</v>
      </c>
      <c r="G790" s="57">
        <v>1452</v>
      </c>
      <c r="H790" s="57">
        <v>1460</v>
      </c>
      <c r="I790" s="50">
        <f t="shared" si="112"/>
        <v>1470</v>
      </c>
      <c r="J790" s="50">
        <f>(G790-F790)*C790</f>
        <v>1890</v>
      </c>
      <c r="K790" s="50">
        <f>(H790-G790)*C790</f>
        <v>1680</v>
      </c>
      <c r="L790" s="50">
        <f t="shared" si="113"/>
        <v>5040</v>
      </c>
      <c r="M790" s="25"/>
      <c r="N790" s="25"/>
    </row>
    <row r="791" spans="1:14" ht="14.25" customHeight="1">
      <c r="A791" s="55">
        <v>42781</v>
      </c>
      <c r="B791" s="57" t="s">
        <v>181</v>
      </c>
      <c r="C791" s="57">
        <f t="shared" si="114"/>
        <v>740</v>
      </c>
      <c r="D791" s="57" t="s">
        <v>188</v>
      </c>
      <c r="E791" s="57">
        <v>409</v>
      </c>
      <c r="F791" s="57">
        <v>412.5</v>
      </c>
      <c r="G791" s="57">
        <v>415.4</v>
      </c>
      <c r="H791" s="57">
        <v>0</v>
      </c>
      <c r="I791" s="50">
        <f t="shared" si="112"/>
        <v>2590</v>
      </c>
      <c r="J791" s="50">
        <f>(G791-F791)*C791</f>
        <v>2145.9999999999832</v>
      </c>
      <c r="K791" s="50">
        <v>0</v>
      </c>
      <c r="L791" s="50">
        <f t="shared" si="113"/>
        <v>4735.9999999999836</v>
      </c>
      <c r="M791" s="25"/>
      <c r="N791" s="25"/>
    </row>
    <row r="792" spans="1:14" ht="14.25" customHeight="1">
      <c r="A792" s="55">
        <v>42781</v>
      </c>
      <c r="B792" s="57" t="s">
        <v>402</v>
      </c>
      <c r="C792" s="57">
        <f t="shared" si="114"/>
        <v>600</v>
      </c>
      <c r="D792" s="57" t="s">
        <v>188</v>
      </c>
      <c r="E792" s="57">
        <v>503</v>
      </c>
      <c r="F792" s="57">
        <v>506</v>
      </c>
      <c r="G792" s="57">
        <v>0</v>
      </c>
      <c r="H792" s="57">
        <v>0</v>
      </c>
      <c r="I792" s="50">
        <f t="shared" si="112"/>
        <v>1800</v>
      </c>
      <c r="J792" s="50">
        <v>0</v>
      </c>
      <c r="K792" s="50">
        <f>(H792-G792)*C792</f>
        <v>0</v>
      </c>
      <c r="L792" s="50">
        <f t="shared" si="113"/>
        <v>1800</v>
      </c>
      <c r="M792" s="25"/>
      <c r="N792" s="25"/>
    </row>
    <row r="793" spans="1:14" ht="14.25" customHeight="1">
      <c r="A793" s="55">
        <v>42781</v>
      </c>
      <c r="B793" s="57" t="s">
        <v>1787</v>
      </c>
      <c r="C793" s="57">
        <f t="shared" si="114"/>
        <v>1850</v>
      </c>
      <c r="D793" s="57" t="s">
        <v>188</v>
      </c>
      <c r="E793" s="57">
        <v>162.19999999999999</v>
      </c>
      <c r="F793" s="57">
        <v>163.80000000000001</v>
      </c>
      <c r="G793" s="57">
        <v>165.5</v>
      </c>
      <c r="H793" s="57">
        <v>168</v>
      </c>
      <c r="I793" s="50">
        <f t="shared" si="112"/>
        <v>2960.0000000000418</v>
      </c>
      <c r="J793" s="50">
        <f>(G793-F793)*C793</f>
        <v>3144.9999999999791</v>
      </c>
      <c r="K793" s="50">
        <f>(H793-G793)*C793</f>
        <v>4625</v>
      </c>
      <c r="L793" s="50">
        <f t="shared" si="113"/>
        <v>10730.000000000022</v>
      </c>
      <c r="M793" s="25"/>
      <c r="N793" s="25"/>
    </row>
    <row r="794" spans="1:14" ht="14.25" customHeight="1">
      <c r="A794" s="55">
        <v>42781</v>
      </c>
      <c r="B794" s="57" t="s">
        <v>97</v>
      </c>
      <c r="C794" s="57">
        <f t="shared" si="114"/>
        <v>360</v>
      </c>
      <c r="D794" s="57" t="s">
        <v>188</v>
      </c>
      <c r="E794" s="57">
        <v>857</v>
      </c>
      <c r="F794" s="57">
        <v>863</v>
      </c>
      <c r="G794" s="57">
        <v>869.95</v>
      </c>
      <c r="H794" s="57">
        <v>0</v>
      </c>
      <c r="I794" s="50">
        <f t="shared" si="112"/>
        <v>2160</v>
      </c>
      <c r="J794" s="50">
        <f>(G794-F794)*C794</f>
        <v>2502.0000000000164</v>
      </c>
      <c r="K794" s="50">
        <v>0</v>
      </c>
      <c r="L794" s="50">
        <f t="shared" si="113"/>
        <v>4662.0000000000164</v>
      </c>
      <c r="M794" s="25"/>
      <c r="N794" s="25"/>
    </row>
    <row r="795" spans="1:14" ht="14.25" customHeight="1">
      <c r="A795" s="55">
        <v>42780</v>
      </c>
      <c r="B795" s="57" t="s">
        <v>1505</v>
      </c>
      <c r="C795" s="57">
        <f t="shared" si="114"/>
        <v>1250</v>
      </c>
      <c r="D795" s="57" t="s">
        <v>188</v>
      </c>
      <c r="E795" s="57">
        <v>241</v>
      </c>
      <c r="F795" s="57">
        <v>232.9</v>
      </c>
      <c r="G795" s="57">
        <v>0</v>
      </c>
      <c r="H795" s="57">
        <v>0</v>
      </c>
      <c r="I795" s="50">
        <f t="shared" si="112"/>
        <v>-10124.999999999993</v>
      </c>
      <c r="J795" s="50">
        <v>0</v>
      </c>
      <c r="K795" s="50">
        <f>(H795-G795)*C795</f>
        <v>0</v>
      </c>
      <c r="L795" s="50">
        <f t="shared" si="113"/>
        <v>-10124.999999999993</v>
      </c>
      <c r="M795" s="25"/>
      <c r="N795" s="25"/>
    </row>
    <row r="796" spans="1:14" ht="14.25" customHeight="1">
      <c r="A796" s="55">
        <v>42780</v>
      </c>
      <c r="B796" s="57" t="s">
        <v>360</v>
      </c>
      <c r="C796" s="57">
        <f t="shared" si="114"/>
        <v>330</v>
      </c>
      <c r="D796" s="57" t="s">
        <v>188</v>
      </c>
      <c r="E796" s="57">
        <v>924</v>
      </c>
      <c r="F796" s="57">
        <v>929</v>
      </c>
      <c r="G796" s="57">
        <v>936</v>
      </c>
      <c r="H796" s="57">
        <v>941.85</v>
      </c>
      <c r="I796" s="50">
        <f t="shared" si="112"/>
        <v>1650</v>
      </c>
      <c r="J796" s="50">
        <f>(G796-F796)*C796</f>
        <v>2310</v>
      </c>
      <c r="K796" s="50">
        <f>(H796-G796)*C796</f>
        <v>1930.5000000000075</v>
      </c>
      <c r="L796" s="50">
        <f t="shared" si="113"/>
        <v>5890.5000000000073</v>
      </c>
      <c r="M796" s="25"/>
      <c r="N796" s="25"/>
    </row>
    <row r="797" spans="1:14" ht="14.25" customHeight="1">
      <c r="A797" s="55">
        <v>42780</v>
      </c>
      <c r="B797" s="57" t="s">
        <v>1751</v>
      </c>
      <c r="C797" s="57">
        <f>CEILING((300000/F797),10)</f>
        <v>260</v>
      </c>
      <c r="D797" s="56" t="s">
        <v>188</v>
      </c>
      <c r="E797" s="57">
        <v>1180</v>
      </c>
      <c r="F797" s="57">
        <v>1185</v>
      </c>
      <c r="G797" s="57">
        <v>1189.9000000000001</v>
      </c>
      <c r="H797" s="57">
        <v>0</v>
      </c>
      <c r="I797" s="50">
        <f t="shared" si="112"/>
        <v>1300</v>
      </c>
      <c r="J797" s="50">
        <f>(G797-F797)*C797</f>
        <v>1274.0000000000236</v>
      </c>
      <c r="K797" s="50">
        <v>0</v>
      </c>
      <c r="L797" s="50">
        <f t="shared" si="113"/>
        <v>2574.0000000000236</v>
      </c>
      <c r="M797" s="25"/>
      <c r="N797" s="25"/>
    </row>
    <row r="798" spans="1:14" ht="14.25" customHeight="1">
      <c r="A798" s="55">
        <v>42779</v>
      </c>
      <c r="B798" s="57" t="s">
        <v>1114</v>
      </c>
      <c r="C798" s="57">
        <f>CEILING((300000/E798),10)</f>
        <v>600</v>
      </c>
      <c r="D798" s="57" t="s">
        <v>188</v>
      </c>
      <c r="E798" s="57">
        <v>508</v>
      </c>
      <c r="F798" s="57">
        <v>513</v>
      </c>
      <c r="G798" s="57">
        <v>0</v>
      </c>
      <c r="H798" s="57">
        <v>0</v>
      </c>
      <c r="I798" s="50">
        <f t="shared" si="112"/>
        <v>3000</v>
      </c>
      <c r="J798" s="50">
        <v>0</v>
      </c>
      <c r="K798" s="50">
        <v>0</v>
      </c>
      <c r="L798" s="50">
        <f t="shared" si="113"/>
        <v>3000</v>
      </c>
      <c r="M798" s="25"/>
      <c r="N798" s="25"/>
    </row>
    <row r="799" spans="1:14" ht="14.25" customHeight="1">
      <c r="A799" s="55">
        <v>42779</v>
      </c>
      <c r="B799" s="57" t="s">
        <v>1703</v>
      </c>
      <c r="C799" s="57">
        <f>CEILING((300000/E799),10)</f>
        <v>490</v>
      </c>
      <c r="D799" s="57" t="s">
        <v>188</v>
      </c>
      <c r="E799" s="57">
        <v>615</v>
      </c>
      <c r="F799" s="57">
        <v>603.45000000000005</v>
      </c>
      <c r="G799" s="57">
        <v>0</v>
      </c>
      <c r="H799" s="57">
        <v>0</v>
      </c>
      <c r="I799" s="50">
        <v>0</v>
      </c>
      <c r="J799" s="50">
        <v>0</v>
      </c>
      <c r="K799" s="50">
        <f>(H799-G799)*C799</f>
        <v>0</v>
      </c>
      <c r="L799" s="50">
        <f t="shared" si="113"/>
        <v>0</v>
      </c>
      <c r="M799" s="25"/>
      <c r="N799" s="25"/>
    </row>
    <row r="800" spans="1:14" ht="14.25" customHeight="1">
      <c r="A800" s="55">
        <v>42779</v>
      </c>
      <c r="B800" s="57" t="s">
        <v>1789</v>
      </c>
      <c r="C800" s="57">
        <f t="shared" ref="C800:C850" si="115">CEILING((300000/E800),10)</f>
        <v>640</v>
      </c>
      <c r="D800" s="57" t="s">
        <v>188</v>
      </c>
      <c r="E800" s="57">
        <v>474</v>
      </c>
      <c r="F800" s="57">
        <v>477</v>
      </c>
      <c r="G800" s="57">
        <v>481</v>
      </c>
      <c r="H800" s="57">
        <v>487.3</v>
      </c>
      <c r="I800" s="50">
        <f t="shared" ref="I800:I812" si="116">(F800-E800)*C800</f>
        <v>1920</v>
      </c>
      <c r="J800" s="50">
        <f t="shared" ref="J800:J805" si="117">(G800-F800)*C800</f>
        <v>2560</v>
      </c>
      <c r="K800" s="50">
        <f t="shared" ref="K800:K807" si="118">(H800-G800)*C800</f>
        <v>4032.0000000000073</v>
      </c>
      <c r="L800" s="50">
        <f t="shared" si="113"/>
        <v>8512.0000000000073</v>
      </c>
      <c r="M800" s="25"/>
      <c r="N800" s="25"/>
    </row>
    <row r="801" spans="1:14" ht="14.25" customHeight="1">
      <c r="A801" s="55">
        <v>42779</v>
      </c>
      <c r="B801" s="57" t="s">
        <v>1694</v>
      </c>
      <c r="C801" s="57">
        <f t="shared" si="115"/>
        <v>450</v>
      </c>
      <c r="D801" s="57" t="s">
        <v>188</v>
      </c>
      <c r="E801" s="57">
        <v>673</v>
      </c>
      <c r="F801" s="57">
        <v>677</v>
      </c>
      <c r="G801" s="57">
        <v>681</v>
      </c>
      <c r="H801" s="57">
        <v>693.25</v>
      </c>
      <c r="I801" s="50">
        <f t="shared" si="116"/>
        <v>1800</v>
      </c>
      <c r="J801" s="50">
        <f t="shared" si="117"/>
        <v>1800</v>
      </c>
      <c r="K801" s="50">
        <f t="shared" si="118"/>
        <v>5512.5</v>
      </c>
      <c r="L801" s="50">
        <f t="shared" si="113"/>
        <v>9112.5</v>
      </c>
      <c r="M801" s="25"/>
      <c r="N801" s="25"/>
    </row>
    <row r="802" spans="1:14" ht="14.25" customHeight="1">
      <c r="A802" s="55">
        <v>42776</v>
      </c>
      <c r="B802" s="57" t="s">
        <v>1716</v>
      </c>
      <c r="C802" s="57">
        <f t="shared" si="115"/>
        <v>280</v>
      </c>
      <c r="D802" s="57" t="s">
        <v>188</v>
      </c>
      <c r="E802" s="57">
        <v>1082</v>
      </c>
      <c r="F802" s="57">
        <v>1088</v>
      </c>
      <c r="G802" s="57">
        <v>1095</v>
      </c>
      <c r="H802" s="57">
        <v>1115</v>
      </c>
      <c r="I802" s="50">
        <f t="shared" si="116"/>
        <v>1680</v>
      </c>
      <c r="J802" s="50">
        <f t="shared" si="117"/>
        <v>1960</v>
      </c>
      <c r="K802" s="50">
        <f t="shared" si="118"/>
        <v>5600</v>
      </c>
      <c r="L802" s="50">
        <f t="shared" si="113"/>
        <v>9240</v>
      </c>
      <c r="M802" s="25"/>
      <c r="N802" s="25"/>
    </row>
    <row r="803" spans="1:14" ht="14.25" customHeight="1">
      <c r="A803" s="55">
        <v>42776</v>
      </c>
      <c r="B803" s="57" t="s">
        <v>1710</v>
      </c>
      <c r="C803" s="57">
        <f t="shared" si="115"/>
        <v>600</v>
      </c>
      <c r="D803" s="57" t="s">
        <v>188</v>
      </c>
      <c r="E803" s="57">
        <v>501</v>
      </c>
      <c r="F803" s="57">
        <v>505</v>
      </c>
      <c r="G803" s="57">
        <v>510</v>
      </c>
      <c r="H803" s="57">
        <v>513</v>
      </c>
      <c r="I803" s="50">
        <f t="shared" si="116"/>
        <v>2400</v>
      </c>
      <c r="J803" s="50">
        <f t="shared" si="117"/>
        <v>3000</v>
      </c>
      <c r="K803" s="50">
        <f t="shared" si="118"/>
        <v>1800</v>
      </c>
      <c r="L803" s="50">
        <f t="shared" si="113"/>
        <v>7200</v>
      </c>
      <c r="M803" s="25"/>
      <c r="N803" s="25"/>
    </row>
    <row r="804" spans="1:14" ht="14.25" customHeight="1">
      <c r="A804" s="55">
        <v>42776</v>
      </c>
      <c r="B804" s="57" t="s">
        <v>1736</v>
      </c>
      <c r="C804" s="57">
        <f t="shared" si="115"/>
        <v>1200</v>
      </c>
      <c r="D804" s="57" t="s">
        <v>188</v>
      </c>
      <c r="E804" s="57">
        <v>252</v>
      </c>
      <c r="F804" s="57">
        <v>254</v>
      </c>
      <c r="G804" s="57">
        <v>257</v>
      </c>
      <c r="H804" s="57">
        <v>260</v>
      </c>
      <c r="I804" s="50">
        <f t="shared" si="116"/>
        <v>2400</v>
      </c>
      <c r="J804" s="50">
        <f t="shared" si="117"/>
        <v>3600</v>
      </c>
      <c r="K804" s="50">
        <f t="shared" si="118"/>
        <v>3600</v>
      </c>
      <c r="L804" s="50">
        <f>K804+J804+I804</f>
        <v>9600</v>
      </c>
      <c r="M804" s="25"/>
      <c r="N804" s="25"/>
    </row>
    <row r="805" spans="1:14" ht="14.25" customHeight="1">
      <c r="A805" s="55">
        <v>42775</v>
      </c>
      <c r="B805" s="57" t="s">
        <v>1510</v>
      </c>
      <c r="C805" s="57">
        <f t="shared" si="115"/>
        <v>1240</v>
      </c>
      <c r="D805" s="57" t="s">
        <v>188</v>
      </c>
      <c r="E805" s="57">
        <v>242</v>
      </c>
      <c r="F805" s="57">
        <v>243.5</v>
      </c>
      <c r="G805" s="57">
        <v>247</v>
      </c>
      <c r="H805" s="57">
        <v>250</v>
      </c>
      <c r="I805" s="50">
        <f t="shared" si="116"/>
        <v>1860</v>
      </c>
      <c r="J805" s="50">
        <f t="shared" si="117"/>
        <v>4340</v>
      </c>
      <c r="K805" s="50">
        <f t="shared" si="118"/>
        <v>3720</v>
      </c>
      <c r="L805" s="50">
        <f>K805+J805+I805</f>
        <v>9920</v>
      </c>
      <c r="M805" s="25"/>
      <c r="N805" s="25"/>
    </row>
    <row r="806" spans="1:14" ht="14.25" customHeight="1">
      <c r="A806" s="55">
        <v>42775</v>
      </c>
      <c r="B806" s="57" t="s">
        <v>956</v>
      </c>
      <c r="C806" s="57">
        <f t="shared" si="115"/>
        <v>400</v>
      </c>
      <c r="D806" s="57" t="s">
        <v>188</v>
      </c>
      <c r="E806" s="57">
        <v>750</v>
      </c>
      <c r="F806" s="57">
        <v>727.15</v>
      </c>
      <c r="G806" s="57">
        <v>0</v>
      </c>
      <c r="H806" s="57">
        <v>0</v>
      </c>
      <c r="I806" s="50">
        <f t="shared" si="116"/>
        <v>-9140.0000000000091</v>
      </c>
      <c r="J806" s="50">
        <v>0</v>
      </c>
      <c r="K806" s="50">
        <f t="shared" si="118"/>
        <v>0</v>
      </c>
      <c r="L806" s="50">
        <f t="shared" si="113"/>
        <v>-9140.0000000000091</v>
      </c>
      <c r="M806" s="25"/>
      <c r="N806" s="25"/>
    </row>
    <row r="807" spans="1:14" ht="14.25" customHeight="1">
      <c r="A807" s="55">
        <v>42775</v>
      </c>
      <c r="B807" s="57" t="s">
        <v>1722</v>
      </c>
      <c r="C807" s="57">
        <f t="shared" si="115"/>
        <v>510</v>
      </c>
      <c r="D807" s="57" t="s">
        <v>188</v>
      </c>
      <c r="E807" s="57">
        <v>594</v>
      </c>
      <c r="F807" s="57">
        <v>598</v>
      </c>
      <c r="G807" s="57">
        <v>602</v>
      </c>
      <c r="H807" s="57">
        <v>607</v>
      </c>
      <c r="I807" s="50">
        <f t="shared" si="116"/>
        <v>2040</v>
      </c>
      <c r="J807" s="50">
        <f>(G807-F807)*C807</f>
        <v>2040</v>
      </c>
      <c r="K807" s="50">
        <f t="shared" si="118"/>
        <v>2550</v>
      </c>
      <c r="L807" s="50">
        <f t="shared" si="113"/>
        <v>6630</v>
      </c>
      <c r="M807" s="25"/>
      <c r="N807" s="25"/>
    </row>
    <row r="808" spans="1:14" ht="14.25" customHeight="1">
      <c r="A808" s="55">
        <v>42775</v>
      </c>
      <c r="B808" s="57" t="s">
        <v>1725</v>
      </c>
      <c r="C808" s="57">
        <f t="shared" si="115"/>
        <v>490</v>
      </c>
      <c r="D808" s="57" t="s">
        <v>188</v>
      </c>
      <c r="E808" s="57">
        <v>616</v>
      </c>
      <c r="F808" s="57">
        <v>621</v>
      </c>
      <c r="G808" s="57">
        <v>625</v>
      </c>
      <c r="H808" s="57">
        <v>0</v>
      </c>
      <c r="I808" s="50">
        <f t="shared" si="116"/>
        <v>2450</v>
      </c>
      <c r="J808" s="50">
        <f>(G808-F808)*C808</f>
        <v>1960</v>
      </c>
      <c r="K808" s="50">
        <v>0</v>
      </c>
      <c r="L808" s="50">
        <f t="shared" si="113"/>
        <v>4410</v>
      </c>
      <c r="M808" s="25"/>
      <c r="N808" s="25"/>
    </row>
    <row r="809" spans="1:14" ht="14.25" customHeight="1">
      <c r="A809" s="55">
        <v>42774</v>
      </c>
      <c r="B809" s="57" t="s">
        <v>1407</v>
      </c>
      <c r="C809" s="57">
        <f t="shared" si="115"/>
        <v>3730</v>
      </c>
      <c r="D809" s="57" t="s">
        <v>188</v>
      </c>
      <c r="E809" s="57">
        <v>80.5</v>
      </c>
      <c r="F809" s="57">
        <v>81.3</v>
      </c>
      <c r="G809" s="57">
        <v>82.5</v>
      </c>
      <c r="H809" s="57">
        <v>0</v>
      </c>
      <c r="I809" s="50">
        <f t="shared" si="116"/>
        <v>2983.9999999999895</v>
      </c>
      <c r="J809" s="50">
        <f>(G809-F809)*C809</f>
        <v>4476.0000000000109</v>
      </c>
      <c r="K809" s="50">
        <v>0</v>
      </c>
      <c r="L809" s="50">
        <f t="shared" si="113"/>
        <v>7460</v>
      </c>
      <c r="M809" s="25"/>
      <c r="N809" s="25"/>
    </row>
    <row r="810" spans="1:14" ht="14.25" customHeight="1">
      <c r="A810" s="55">
        <v>42774</v>
      </c>
      <c r="B810" s="57" t="s">
        <v>1730</v>
      </c>
      <c r="C810" s="57">
        <f t="shared" si="115"/>
        <v>1270</v>
      </c>
      <c r="D810" s="57" t="s">
        <v>188</v>
      </c>
      <c r="E810" s="57">
        <v>237</v>
      </c>
      <c r="F810" s="57">
        <v>239.3</v>
      </c>
      <c r="G810" s="57">
        <v>242</v>
      </c>
      <c r="H810" s="57">
        <v>0</v>
      </c>
      <c r="I810" s="50">
        <f t="shared" si="116"/>
        <v>2921.0000000000146</v>
      </c>
      <c r="J810" s="50">
        <f>(G810-F810)*C810</f>
        <v>3428.9999999999854</v>
      </c>
      <c r="K810" s="50">
        <v>0</v>
      </c>
      <c r="L810" s="50">
        <f t="shared" si="113"/>
        <v>6350</v>
      </c>
      <c r="M810" s="25"/>
      <c r="N810" s="25"/>
    </row>
    <row r="811" spans="1:14" ht="14.25" customHeight="1">
      <c r="A811" s="55">
        <v>42773</v>
      </c>
      <c r="B811" s="57" t="s">
        <v>1185</v>
      </c>
      <c r="C811" s="57">
        <f t="shared" si="115"/>
        <v>170</v>
      </c>
      <c r="D811" s="57" t="s">
        <v>188</v>
      </c>
      <c r="E811" s="57">
        <v>1774</v>
      </c>
      <c r="F811" s="57">
        <v>1779</v>
      </c>
      <c r="G811" s="57">
        <v>1783.6</v>
      </c>
      <c r="H811" s="57">
        <v>0</v>
      </c>
      <c r="I811" s="50">
        <f t="shared" si="116"/>
        <v>850</v>
      </c>
      <c r="J811" s="50">
        <f>(G811-F811)*C811</f>
        <v>781.99999999998454</v>
      </c>
      <c r="K811" s="50">
        <v>0</v>
      </c>
      <c r="L811" s="50">
        <f t="shared" si="113"/>
        <v>1631.9999999999845</v>
      </c>
      <c r="M811" s="25"/>
      <c r="N811" s="25"/>
    </row>
    <row r="812" spans="1:14" ht="14.25" customHeight="1">
      <c r="A812" s="55">
        <v>42773</v>
      </c>
      <c r="B812" s="57" t="s">
        <v>1731</v>
      </c>
      <c r="C812" s="57">
        <f>CEILING((300000/E812),10)</f>
        <v>760</v>
      </c>
      <c r="D812" s="57" t="s">
        <v>188</v>
      </c>
      <c r="E812" s="57">
        <v>395</v>
      </c>
      <c r="F812" s="57">
        <v>398</v>
      </c>
      <c r="G812" s="57">
        <v>0</v>
      </c>
      <c r="H812" s="57">
        <v>0</v>
      </c>
      <c r="I812" s="50">
        <f t="shared" si="116"/>
        <v>2280</v>
      </c>
      <c r="J812" s="50">
        <v>0</v>
      </c>
      <c r="K812" s="50">
        <f>(H812-G812)*C812</f>
        <v>0</v>
      </c>
      <c r="L812" s="50">
        <f t="shared" si="113"/>
        <v>2280</v>
      </c>
      <c r="M812" s="25"/>
      <c r="N812" s="25"/>
    </row>
    <row r="813" spans="1:14" ht="14.25" customHeight="1">
      <c r="A813" s="55">
        <v>42773</v>
      </c>
      <c r="B813" s="57" t="s">
        <v>1790</v>
      </c>
      <c r="C813" s="57">
        <f t="shared" si="115"/>
        <v>860</v>
      </c>
      <c r="D813" s="57" t="s">
        <v>188</v>
      </c>
      <c r="E813" s="57">
        <v>350</v>
      </c>
      <c r="F813" s="57">
        <v>337.2</v>
      </c>
      <c r="G813" s="57">
        <v>0</v>
      </c>
      <c r="H813" s="57">
        <v>0</v>
      </c>
      <c r="I813" s="50">
        <f>(F813-E813)*C813</f>
        <v>-11008.000000000009</v>
      </c>
      <c r="J813" s="50">
        <v>0</v>
      </c>
      <c r="K813" s="50">
        <f>(H813-G813)*C813</f>
        <v>0</v>
      </c>
      <c r="L813" s="50">
        <f t="shared" si="113"/>
        <v>-11008.000000000009</v>
      </c>
      <c r="M813" s="25"/>
      <c r="N813" s="25"/>
    </row>
    <row r="814" spans="1:14" ht="14.25" customHeight="1">
      <c r="A814" s="55">
        <v>42773</v>
      </c>
      <c r="B814" s="57" t="s">
        <v>1791</v>
      </c>
      <c r="C814" s="57">
        <f t="shared" si="115"/>
        <v>750</v>
      </c>
      <c r="D814" s="57" t="s">
        <v>188</v>
      </c>
      <c r="E814" s="57">
        <v>403</v>
      </c>
      <c r="F814" s="57">
        <v>377.85</v>
      </c>
      <c r="G814" s="57">
        <v>0</v>
      </c>
      <c r="H814" s="57">
        <v>0</v>
      </c>
      <c r="I814" s="50">
        <f>(F814-E814)*C814</f>
        <v>-18862.499999999982</v>
      </c>
      <c r="J814" s="50">
        <v>0</v>
      </c>
      <c r="K814" s="50">
        <f>(H814-G814)*C814</f>
        <v>0</v>
      </c>
      <c r="L814" s="50">
        <f t="shared" si="113"/>
        <v>-18862.499999999982</v>
      </c>
      <c r="M814" s="25"/>
      <c r="N814" s="25"/>
    </row>
    <row r="815" spans="1:14" ht="14.25" customHeight="1">
      <c r="A815" s="55">
        <v>42773</v>
      </c>
      <c r="B815" s="57" t="s">
        <v>1722</v>
      </c>
      <c r="C815" s="57">
        <f t="shared" si="115"/>
        <v>530</v>
      </c>
      <c r="D815" s="57" t="s">
        <v>188</v>
      </c>
      <c r="E815" s="57">
        <v>568</v>
      </c>
      <c r="F815" s="57">
        <v>572</v>
      </c>
      <c r="G815" s="57">
        <v>576</v>
      </c>
      <c r="H815" s="57">
        <v>580.6</v>
      </c>
      <c r="I815" s="50">
        <f>(F815-E815)*C815</f>
        <v>2120</v>
      </c>
      <c r="J815" s="50">
        <f>(G815-F815)*C815</f>
        <v>2120</v>
      </c>
      <c r="K815" s="50">
        <f>(H815-G815)*C815</f>
        <v>2438.0000000000118</v>
      </c>
      <c r="L815" s="50">
        <f t="shared" si="113"/>
        <v>6678.0000000000118</v>
      </c>
      <c r="M815" s="25"/>
      <c r="N815" s="25"/>
    </row>
    <row r="816" spans="1:14" ht="14.25" customHeight="1">
      <c r="A816" s="55">
        <v>42773</v>
      </c>
      <c r="B816" s="57" t="s">
        <v>46</v>
      </c>
      <c r="C816" s="57">
        <f t="shared" si="115"/>
        <v>400</v>
      </c>
      <c r="D816" s="57" t="s">
        <v>188</v>
      </c>
      <c r="E816" s="57">
        <v>756</v>
      </c>
      <c r="F816" s="57">
        <v>761</v>
      </c>
      <c r="G816" s="57">
        <v>767</v>
      </c>
      <c r="H816" s="57">
        <v>770</v>
      </c>
      <c r="I816" s="50">
        <f t="shared" ref="I816:I848" si="119">(F816-E816)*C816</f>
        <v>2000</v>
      </c>
      <c r="J816" s="50">
        <f>(G816-F816)*C816</f>
        <v>2400</v>
      </c>
      <c r="K816" s="50">
        <f>(H816-G816)*C816</f>
        <v>1200</v>
      </c>
      <c r="L816" s="50">
        <f t="shared" si="113"/>
        <v>5600</v>
      </c>
      <c r="M816" s="25"/>
      <c r="N816" s="25"/>
    </row>
    <row r="817" spans="1:14" ht="14.25" customHeight="1">
      <c r="A817" s="55">
        <v>42772</v>
      </c>
      <c r="B817" s="57" t="s">
        <v>1702</v>
      </c>
      <c r="C817" s="57">
        <f t="shared" si="115"/>
        <v>460</v>
      </c>
      <c r="D817" s="57" t="s">
        <v>188</v>
      </c>
      <c r="E817" s="57">
        <v>658</v>
      </c>
      <c r="F817" s="57">
        <v>663</v>
      </c>
      <c r="G817" s="57">
        <v>669</v>
      </c>
      <c r="H817" s="57">
        <v>0</v>
      </c>
      <c r="I817" s="50">
        <f t="shared" si="119"/>
        <v>2300</v>
      </c>
      <c r="J817" s="50">
        <f>(G817-F817)*C817</f>
        <v>2760</v>
      </c>
      <c r="K817" s="50">
        <v>0</v>
      </c>
      <c r="L817" s="50">
        <f t="shared" si="113"/>
        <v>5060</v>
      </c>
      <c r="M817" s="25"/>
      <c r="N817" s="25"/>
    </row>
    <row r="818" spans="1:14" ht="14.25" customHeight="1">
      <c r="A818" s="55">
        <v>42769</v>
      </c>
      <c r="B818" s="57" t="s">
        <v>1766</v>
      </c>
      <c r="C818" s="57">
        <f t="shared" si="115"/>
        <v>3160</v>
      </c>
      <c r="D818" s="57" t="s">
        <v>188</v>
      </c>
      <c r="E818" s="57">
        <v>95</v>
      </c>
      <c r="F818" s="57">
        <v>95.9</v>
      </c>
      <c r="G818" s="57">
        <v>97.2</v>
      </c>
      <c r="H818" s="57">
        <v>0</v>
      </c>
      <c r="I818" s="50">
        <f>(F818-E818)*C818</f>
        <v>2844.0000000000182</v>
      </c>
      <c r="J818" s="50">
        <f>(G818-F818)*C818</f>
        <v>4107.9999999999909</v>
      </c>
      <c r="K818" s="50">
        <v>0</v>
      </c>
      <c r="L818" s="50">
        <f>K818+J818+I818</f>
        <v>6952.0000000000091</v>
      </c>
      <c r="M818" s="25"/>
      <c r="N818" s="25"/>
    </row>
    <row r="819" spans="1:14" ht="14.25" customHeight="1">
      <c r="A819" s="55">
        <v>42769</v>
      </c>
      <c r="B819" s="57" t="s">
        <v>1720</v>
      </c>
      <c r="C819" s="57">
        <f t="shared" si="115"/>
        <v>900</v>
      </c>
      <c r="D819" s="57" t="s">
        <v>188</v>
      </c>
      <c r="E819" s="57">
        <v>334</v>
      </c>
      <c r="F819" s="57">
        <v>337</v>
      </c>
      <c r="G819" s="57">
        <v>339.5</v>
      </c>
      <c r="H819" s="57">
        <v>0</v>
      </c>
      <c r="I819" s="50">
        <f t="shared" si="119"/>
        <v>2700</v>
      </c>
      <c r="J819" s="50">
        <f>(G819-F819)*C819</f>
        <v>2250</v>
      </c>
      <c r="K819" s="50">
        <v>0</v>
      </c>
      <c r="L819" s="50">
        <f t="shared" si="113"/>
        <v>4950</v>
      </c>
      <c r="M819" s="25"/>
      <c r="N819" s="25"/>
    </row>
    <row r="820" spans="1:14" ht="14.25" customHeight="1">
      <c r="A820" s="55">
        <v>42769</v>
      </c>
      <c r="B820" s="57" t="s">
        <v>1269</v>
      </c>
      <c r="C820" s="57">
        <f t="shared" si="115"/>
        <v>560</v>
      </c>
      <c r="D820" s="57" t="s">
        <v>188</v>
      </c>
      <c r="E820" s="57">
        <v>545</v>
      </c>
      <c r="F820" s="57">
        <v>550</v>
      </c>
      <c r="G820" s="57">
        <v>0</v>
      </c>
      <c r="H820" s="57">
        <v>0</v>
      </c>
      <c r="I820" s="50">
        <f t="shared" si="119"/>
        <v>2800</v>
      </c>
      <c r="J820" s="50">
        <v>0</v>
      </c>
      <c r="K820" s="50">
        <v>0</v>
      </c>
      <c r="L820" s="50">
        <f t="shared" si="113"/>
        <v>2800</v>
      </c>
      <c r="M820" s="25"/>
      <c r="N820" s="25"/>
    </row>
    <row r="821" spans="1:14" ht="14.25" customHeight="1">
      <c r="A821" s="55">
        <v>42768</v>
      </c>
      <c r="B821" s="57" t="s">
        <v>527</v>
      </c>
      <c r="C821" s="57">
        <f t="shared" si="115"/>
        <v>1100</v>
      </c>
      <c r="D821" s="57" t="s">
        <v>188</v>
      </c>
      <c r="E821" s="57">
        <v>273.5</v>
      </c>
      <c r="F821" s="57">
        <v>276</v>
      </c>
      <c r="G821" s="57">
        <v>0</v>
      </c>
      <c r="H821" s="57">
        <v>0</v>
      </c>
      <c r="I821" s="50">
        <f t="shared" si="119"/>
        <v>2750</v>
      </c>
      <c r="J821" s="50">
        <v>0</v>
      </c>
      <c r="K821" s="50">
        <v>0</v>
      </c>
      <c r="L821" s="50">
        <f t="shared" si="113"/>
        <v>2750</v>
      </c>
      <c r="M821" s="25"/>
      <c r="N821" s="25"/>
    </row>
    <row r="822" spans="1:14" ht="14.25" customHeight="1">
      <c r="A822" s="55">
        <v>42768</v>
      </c>
      <c r="B822" s="57" t="s">
        <v>1376</v>
      </c>
      <c r="C822" s="57">
        <f t="shared" si="115"/>
        <v>680</v>
      </c>
      <c r="D822" s="57" t="s">
        <v>188</v>
      </c>
      <c r="E822" s="57">
        <v>445</v>
      </c>
      <c r="F822" s="57">
        <v>434.95</v>
      </c>
      <c r="G822" s="57">
        <v>0</v>
      </c>
      <c r="H822" s="57">
        <v>0</v>
      </c>
      <c r="I822" s="50">
        <f t="shared" si="119"/>
        <v>-6834.0000000000073</v>
      </c>
      <c r="J822" s="50">
        <v>0</v>
      </c>
      <c r="K822" s="50">
        <v>0</v>
      </c>
      <c r="L822" s="50">
        <f t="shared" si="113"/>
        <v>-6834.0000000000073</v>
      </c>
      <c r="M822" s="25"/>
      <c r="N822" s="25"/>
    </row>
    <row r="823" spans="1:14" ht="14.25" customHeight="1">
      <c r="A823" s="55">
        <v>42768</v>
      </c>
      <c r="B823" s="57" t="s">
        <v>1792</v>
      </c>
      <c r="C823" s="57">
        <f t="shared" si="115"/>
        <v>450</v>
      </c>
      <c r="D823" s="57" t="s">
        <v>188</v>
      </c>
      <c r="E823" s="57">
        <v>673</v>
      </c>
      <c r="F823" s="57">
        <v>678</v>
      </c>
      <c r="G823" s="57">
        <v>685</v>
      </c>
      <c r="H823" s="57">
        <v>0</v>
      </c>
      <c r="I823" s="50">
        <f t="shared" si="119"/>
        <v>2250</v>
      </c>
      <c r="J823" s="50">
        <f>(G823-F823)*C823</f>
        <v>3150</v>
      </c>
      <c r="K823" s="50">
        <v>0</v>
      </c>
      <c r="L823" s="50">
        <f t="shared" si="113"/>
        <v>5400</v>
      </c>
      <c r="M823" s="25"/>
      <c r="N823" s="25"/>
    </row>
    <row r="824" spans="1:14" ht="14.25" customHeight="1">
      <c r="A824" s="55">
        <v>42768</v>
      </c>
      <c r="B824" s="57" t="s">
        <v>1768</v>
      </c>
      <c r="C824" s="57">
        <f t="shared" si="115"/>
        <v>880</v>
      </c>
      <c r="D824" s="57" t="s">
        <v>188</v>
      </c>
      <c r="E824" s="57">
        <v>343</v>
      </c>
      <c r="F824" s="57">
        <v>346</v>
      </c>
      <c r="G824" s="57">
        <v>349</v>
      </c>
      <c r="H824" s="57">
        <v>0</v>
      </c>
      <c r="I824" s="50">
        <f t="shared" si="119"/>
        <v>2640</v>
      </c>
      <c r="J824" s="50">
        <f>(G824-F824)*C824</f>
        <v>2640</v>
      </c>
      <c r="K824" s="50">
        <v>0</v>
      </c>
      <c r="L824" s="50">
        <f t="shared" si="113"/>
        <v>5280</v>
      </c>
      <c r="M824" s="25"/>
      <c r="N824" s="25"/>
    </row>
    <row r="825" spans="1:14" ht="14.25" customHeight="1">
      <c r="A825" s="55">
        <v>42767</v>
      </c>
      <c r="B825" s="57" t="s">
        <v>1793</v>
      </c>
      <c r="C825" s="57">
        <f t="shared" si="115"/>
        <v>520</v>
      </c>
      <c r="D825" s="57" t="s">
        <v>188</v>
      </c>
      <c r="E825" s="57">
        <v>587</v>
      </c>
      <c r="F825" s="57">
        <v>592</v>
      </c>
      <c r="G825" s="57">
        <v>597</v>
      </c>
      <c r="H825" s="57">
        <v>0</v>
      </c>
      <c r="I825" s="50">
        <f t="shared" si="119"/>
        <v>2600</v>
      </c>
      <c r="J825" s="50">
        <f>(G825-F825)*C825</f>
        <v>2600</v>
      </c>
      <c r="K825" s="50">
        <v>0</v>
      </c>
      <c r="L825" s="50">
        <f t="shared" si="113"/>
        <v>5200</v>
      </c>
      <c r="M825" s="25"/>
      <c r="N825" s="25"/>
    </row>
    <row r="826" spans="1:14" ht="14.25" customHeight="1">
      <c r="A826" s="55">
        <v>42767</v>
      </c>
      <c r="B826" s="57" t="s">
        <v>1758</v>
      </c>
      <c r="C826" s="57">
        <f t="shared" si="115"/>
        <v>270</v>
      </c>
      <c r="D826" s="57" t="s">
        <v>188</v>
      </c>
      <c r="E826" s="57">
        <v>1115</v>
      </c>
      <c r="F826" s="57">
        <v>1120</v>
      </c>
      <c r="G826" s="57">
        <v>1123.95</v>
      </c>
      <c r="H826" s="57">
        <v>0</v>
      </c>
      <c r="I826" s="50">
        <f t="shared" si="119"/>
        <v>1350</v>
      </c>
      <c r="J826" s="50">
        <f>(G826-F826)*C826</f>
        <v>1066.5000000000123</v>
      </c>
      <c r="K826" s="50">
        <v>0</v>
      </c>
      <c r="L826" s="50">
        <f t="shared" si="113"/>
        <v>2416.5000000000123</v>
      </c>
      <c r="M826" s="25"/>
      <c r="N826" s="25"/>
    </row>
    <row r="827" spans="1:14" ht="14.25" customHeight="1">
      <c r="A827" s="55">
        <v>42767</v>
      </c>
      <c r="B827" s="57" t="s">
        <v>1794</v>
      </c>
      <c r="C827" s="57">
        <f t="shared" si="115"/>
        <v>540</v>
      </c>
      <c r="D827" s="57" t="s">
        <v>188</v>
      </c>
      <c r="E827" s="57">
        <v>560</v>
      </c>
      <c r="F827" s="57">
        <v>560</v>
      </c>
      <c r="G827" s="57">
        <v>0</v>
      </c>
      <c r="H827" s="57">
        <v>0</v>
      </c>
      <c r="I827" s="50">
        <f t="shared" si="119"/>
        <v>0</v>
      </c>
      <c r="J827" s="50">
        <v>0</v>
      </c>
      <c r="K827" s="50">
        <f>(H827-G827)*C827</f>
        <v>0</v>
      </c>
      <c r="L827" s="50">
        <f t="shared" si="113"/>
        <v>0</v>
      </c>
      <c r="M827" s="25"/>
      <c r="N827" s="25"/>
    </row>
    <row r="828" spans="1:14" ht="14.25" customHeight="1">
      <c r="A828" s="55">
        <v>42767</v>
      </c>
      <c r="B828" s="57" t="s">
        <v>1728</v>
      </c>
      <c r="C828" s="57">
        <f t="shared" si="115"/>
        <v>1610</v>
      </c>
      <c r="D828" s="57" t="s">
        <v>188</v>
      </c>
      <c r="E828" s="57">
        <v>187</v>
      </c>
      <c r="F828" s="57">
        <v>189</v>
      </c>
      <c r="G828" s="57">
        <v>0</v>
      </c>
      <c r="H828" s="57">
        <v>0</v>
      </c>
      <c r="I828" s="50">
        <f t="shared" si="119"/>
        <v>3220</v>
      </c>
      <c r="J828" s="50">
        <v>0</v>
      </c>
      <c r="K828" s="50">
        <f>(H828-G828)*C828</f>
        <v>0</v>
      </c>
      <c r="L828" s="50">
        <f t="shared" si="113"/>
        <v>3220</v>
      </c>
      <c r="M828" s="25"/>
      <c r="N828" s="25"/>
    </row>
    <row r="829" spans="1:14" ht="14.25" customHeight="1">
      <c r="A829" s="55">
        <v>42767</v>
      </c>
      <c r="B829" s="57" t="s">
        <v>1795</v>
      </c>
      <c r="C829" s="57">
        <f t="shared" si="115"/>
        <v>680</v>
      </c>
      <c r="D829" s="57" t="s">
        <v>188</v>
      </c>
      <c r="E829" s="57">
        <v>445</v>
      </c>
      <c r="F829" s="57">
        <v>449</v>
      </c>
      <c r="G829" s="57">
        <v>452.9</v>
      </c>
      <c r="H829" s="57">
        <v>0</v>
      </c>
      <c r="I829" s="50">
        <f t="shared" si="119"/>
        <v>2720</v>
      </c>
      <c r="J829" s="50">
        <f>(G829-F829)*C829</f>
        <v>2651.9999999999845</v>
      </c>
      <c r="K829" s="50">
        <v>0</v>
      </c>
      <c r="L829" s="50">
        <f t="shared" si="113"/>
        <v>5371.9999999999845</v>
      </c>
      <c r="M829" s="25"/>
      <c r="N829" s="25"/>
    </row>
    <row r="830" spans="1:14" ht="14.25" customHeight="1">
      <c r="A830" s="55">
        <v>42767</v>
      </c>
      <c r="B830" s="57" t="s">
        <v>1796</v>
      </c>
      <c r="C830" s="57">
        <f t="shared" si="115"/>
        <v>1200</v>
      </c>
      <c r="D830" s="57" t="s">
        <v>188</v>
      </c>
      <c r="E830" s="57">
        <v>250</v>
      </c>
      <c r="F830" s="57">
        <v>250</v>
      </c>
      <c r="G830" s="57">
        <v>0</v>
      </c>
      <c r="H830" s="57">
        <v>0</v>
      </c>
      <c r="I830" s="50">
        <f t="shared" si="119"/>
        <v>0</v>
      </c>
      <c r="J830" s="50">
        <v>0</v>
      </c>
      <c r="K830" s="50">
        <f>(H830-G830)*C830</f>
        <v>0</v>
      </c>
      <c r="L830" s="50">
        <f t="shared" si="113"/>
        <v>0</v>
      </c>
      <c r="M830" s="25"/>
      <c r="N830" s="25"/>
    </row>
    <row r="831" spans="1:14" ht="14.25" customHeight="1">
      <c r="A831" s="55">
        <v>42766</v>
      </c>
      <c r="B831" s="57" t="s">
        <v>741</v>
      </c>
      <c r="C831" s="57">
        <f t="shared" si="115"/>
        <v>300</v>
      </c>
      <c r="D831" s="57" t="s">
        <v>188</v>
      </c>
      <c r="E831" s="57">
        <v>1015</v>
      </c>
      <c r="F831" s="57">
        <v>1020</v>
      </c>
      <c r="G831" s="57">
        <v>1025</v>
      </c>
      <c r="H831" s="57">
        <v>1031</v>
      </c>
      <c r="I831" s="50">
        <f t="shared" si="119"/>
        <v>1500</v>
      </c>
      <c r="J831" s="50">
        <f>(G831-F831)*C831</f>
        <v>1500</v>
      </c>
      <c r="K831" s="50">
        <f>(H831-G831)*C831</f>
        <v>1800</v>
      </c>
      <c r="L831" s="50">
        <f t="shared" si="113"/>
        <v>4800</v>
      </c>
      <c r="M831" s="25"/>
      <c r="N831" s="25"/>
    </row>
    <row r="832" spans="1:14" ht="14.25" customHeight="1">
      <c r="A832" s="55">
        <v>42766</v>
      </c>
      <c r="B832" s="57" t="s">
        <v>1731</v>
      </c>
      <c r="C832" s="57">
        <f t="shared" si="115"/>
        <v>450</v>
      </c>
      <c r="D832" s="57" t="s">
        <v>188</v>
      </c>
      <c r="E832" s="57">
        <v>668</v>
      </c>
      <c r="F832" s="57">
        <v>673</v>
      </c>
      <c r="G832" s="57">
        <v>678</v>
      </c>
      <c r="H832" s="57">
        <v>685</v>
      </c>
      <c r="I832" s="50">
        <f t="shared" si="119"/>
        <v>2250</v>
      </c>
      <c r="J832" s="50">
        <f>(G832-F832)*C832</f>
        <v>2250</v>
      </c>
      <c r="K832" s="50">
        <f>(H832-G832)*C832</f>
        <v>3150</v>
      </c>
      <c r="L832" s="50">
        <f t="shared" si="113"/>
        <v>7650</v>
      </c>
      <c r="M832" s="25"/>
      <c r="N832" s="25"/>
    </row>
    <row r="833" spans="1:14" ht="14.25" customHeight="1">
      <c r="A833" s="55">
        <v>42765</v>
      </c>
      <c r="B833" s="57" t="s">
        <v>1736</v>
      </c>
      <c r="C833" s="57">
        <f t="shared" si="115"/>
        <v>1210</v>
      </c>
      <c r="D833" s="57" t="s">
        <v>188</v>
      </c>
      <c r="E833" s="57">
        <v>249</v>
      </c>
      <c r="F833" s="57">
        <v>251.9</v>
      </c>
      <c r="G833" s="57">
        <v>0</v>
      </c>
      <c r="H833" s="57">
        <v>0</v>
      </c>
      <c r="I833" s="50">
        <f t="shared" si="119"/>
        <v>3509.0000000000068</v>
      </c>
      <c r="J833" s="50">
        <v>0</v>
      </c>
      <c r="K833" s="50">
        <v>0</v>
      </c>
      <c r="L833" s="50">
        <f t="shared" ref="L833:L850" si="120">K833+J833+I833</f>
        <v>3509.0000000000068</v>
      </c>
      <c r="M833" s="25"/>
      <c r="N833" s="25"/>
    </row>
    <row r="834" spans="1:14" ht="14.25" customHeight="1">
      <c r="A834" s="55">
        <v>42765</v>
      </c>
      <c r="B834" s="57" t="s">
        <v>1797</v>
      </c>
      <c r="C834" s="57">
        <f t="shared" si="115"/>
        <v>3900</v>
      </c>
      <c r="D834" s="57" t="s">
        <v>188</v>
      </c>
      <c r="E834" s="57">
        <v>77</v>
      </c>
      <c r="F834" s="57">
        <v>77.75</v>
      </c>
      <c r="G834" s="57">
        <v>0</v>
      </c>
      <c r="H834" s="57">
        <v>0</v>
      </c>
      <c r="I834" s="50">
        <f t="shared" si="119"/>
        <v>2925</v>
      </c>
      <c r="J834" s="50">
        <v>0</v>
      </c>
      <c r="K834" s="50">
        <v>0</v>
      </c>
      <c r="L834" s="50">
        <f t="shared" si="120"/>
        <v>2925</v>
      </c>
      <c r="M834" s="25"/>
      <c r="N834" s="25"/>
    </row>
    <row r="835" spans="1:14" ht="14.25" customHeight="1">
      <c r="A835" s="55">
        <v>42765</v>
      </c>
      <c r="B835" s="57" t="s">
        <v>1725</v>
      </c>
      <c r="C835" s="57">
        <f t="shared" si="115"/>
        <v>500</v>
      </c>
      <c r="D835" s="57" t="s">
        <v>188</v>
      </c>
      <c r="E835" s="57">
        <v>600</v>
      </c>
      <c r="F835" s="57">
        <v>606</v>
      </c>
      <c r="G835" s="57">
        <v>612</v>
      </c>
      <c r="H835" s="57">
        <v>0</v>
      </c>
      <c r="I835" s="50">
        <f t="shared" si="119"/>
        <v>3000</v>
      </c>
      <c r="J835" s="50">
        <f>(G835-F835)*C835</f>
        <v>3000</v>
      </c>
      <c r="K835" s="50">
        <v>0</v>
      </c>
      <c r="L835" s="50">
        <f t="shared" si="120"/>
        <v>6000</v>
      </c>
      <c r="M835" s="25"/>
      <c r="N835" s="25"/>
    </row>
    <row r="836" spans="1:14" ht="14.25" customHeight="1">
      <c r="A836" s="55">
        <v>42765</v>
      </c>
      <c r="B836" s="57" t="s">
        <v>118</v>
      </c>
      <c r="C836" s="57">
        <f t="shared" si="115"/>
        <v>3040</v>
      </c>
      <c r="D836" s="57" t="s">
        <v>188</v>
      </c>
      <c r="E836" s="57">
        <v>99</v>
      </c>
      <c r="F836" s="57">
        <v>100</v>
      </c>
      <c r="G836" s="57">
        <v>0</v>
      </c>
      <c r="H836" s="57">
        <v>0</v>
      </c>
      <c r="I836" s="50">
        <f t="shared" si="119"/>
        <v>3040</v>
      </c>
      <c r="J836" s="50">
        <v>0</v>
      </c>
      <c r="K836" s="50">
        <v>0</v>
      </c>
      <c r="L836" s="50">
        <f t="shared" si="120"/>
        <v>3040</v>
      </c>
      <c r="M836" s="25"/>
      <c r="N836" s="25"/>
    </row>
    <row r="837" spans="1:14" ht="14.25" customHeight="1">
      <c r="A837" s="55">
        <v>42762</v>
      </c>
      <c r="B837" s="57" t="s">
        <v>1590</v>
      </c>
      <c r="C837" s="57">
        <f t="shared" si="115"/>
        <v>1950</v>
      </c>
      <c r="D837" s="57" t="s">
        <v>188</v>
      </c>
      <c r="E837" s="57">
        <v>154</v>
      </c>
      <c r="F837" s="57">
        <v>155.5</v>
      </c>
      <c r="G837" s="57">
        <v>0</v>
      </c>
      <c r="H837" s="57">
        <v>0</v>
      </c>
      <c r="I837" s="50">
        <f t="shared" si="119"/>
        <v>2925</v>
      </c>
      <c r="J837" s="50">
        <v>0</v>
      </c>
      <c r="K837" s="50">
        <v>0</v>
      </c>
      <c r="L837" s="50">
        <f t="shared" si="120"/>
        <v>2925</v>
      </c>
      <c r="M837" s="25"/>
      <c r="N837" s="25"/>
    </row>
    <row r="838" spans="1:14" ht="14.25" customHeight="1">
      <c r="A838" s="55">
        <v>42762</v>
      </c>
      <c r="B838" s="57" t="s">
        <v>1730</v>
      </c>
      <c r="C838" s="57">
        <f t="shared" si="115"/>
        <v>1320</v>
      </c>
      <c r="D838" s="57" t="s">
        <v>188</v>
      </c>
      <c r="E838" s="57">
        <v>229</v>
      </c>
      <c r="F838" s="59">
        <v>223.35</v>
      </c>
      <c r="G838" s="59">
        <v>0</v>
      </c>
      <c r="H838" s="59">
        <v>0</v>
      </c>
      <c r="I838" s="50">
        <f t="shared" si="119"/>
        <v>-7458.0000000000073</v>
      </c>
      <c r="J838" s="50">
        <v>0</v>
      </c>
      <c r="K838" s="50">
        <v>0</v>
      </c>
      <c r="L838" s="50">
        <f>K838+J838+I838</f>
        <v>-7458.0000000000073</v>
      </c>
      <c r="M838" s="25"/>
      <c r="N838" s="25"/>
    </row>
    <row r="839" spans="1:14" ht="14.25" customHeight="1">
      <c r="A839" s="55">
        <v>42762</v>
      </c>
      <c r="B839" s="57" t="s">
        <v>1725</v>
      </c>
      <c r="C839" s="57">
        <f t="shared" si="115"/>
        <v>550</v>
      </c>
      <c r="D839" s="57" t="s">
        <v>188</v>
      </c>
      <c r="E839" s="57">
        <v>550</v>
      </c>
      <c r="F839" s="57">
        <v>555</v>
      </c>
      <c r="G839" s="57">
        <v>560</v>
      </c>
      <c r="H839" s="57">
        <v>575</v>
      </c>
      <c r="I839" s="50">
        <f t="shared" si="119"/>
        <v>2750</v>
      </c>
      <c r="J839" s="50">
        <f>(G839-F839)*C839</f>
        <v>2750</v>
      </c>
      <c r="K839" s="50">
        <f>(H839-G839)*C839</f>
        <v>8250</v>
      </c>
      <c r="L839" s="50">
        <f t="shared" si="120"/>
        <v>13750</v>
      </c>
      <c r="M839" s="25"/>
      <c r="N839" s="25"/>
    </row>
    <row r="840" spans="1:14" ht="14.25" customHeight="1">
      <c r="A840" s="55">
        <v>42762</v>
      </c>
      <c r="B840" s="57" t="s">
        <v>1590</v>
      </c>
      <c r="C840" s="57">
        <f t="shared" si="115"/>
        <v>2050</v>
      </c>
      <c r="D840" s="57" t="s">
        <v>188</v>
      </c>
      <c r="E840" s="57">
        <v>147</v>
      </c>
      <c r="F840" s="57">
        <v>148.5</v>
      </c>
      <c r="G840" s="57">
        <v>150.5</v>
      </c>
      <c r="H840" s="57">
        <v>153.4</v>
      </c>
      <c r="I840" s="50">
        <f t="shared" si="119"/>
        <v>3075</v>
      </c>
      <c r="J840" s="50">
        <f>(G840-F840)*C840</f>
        <v>4100</v>
      </c>
      <c r="K840" s="50">
        <f>(H840-G840)*C840</f>
        <v>5945.0000000000118</v>
      </c>
      <c r="L840" s="50">
        <f t="shared" si="120"/>
        <v>13120.000000000011</v>
      </c>
      <c r="M840" s="25"/>
      <c r="N840" s="25"/>
    </row>
    <row r="841" spans="1:14" ht="14.25" customHeight="1">
      <c r="A841" s="55">
        <v>42760</v>
      </c>
      <c r="B841" s="57" t="s">
        <v>1798</v>
      </c>
      <c r="C841" s="57">
        <f t="shared" si="115"/>
        <v>670</v>
      </c>
      <c r="D841" s="57" t="s">
        <v>188</v>
      </c>
      <c r="E841" s="57">
        <v>449</v>
      </c>
      <c r="F841" s="57">
        <v>453</v>
      </c>
      <c r="G841" s="57">
        <v>0</v>
      </c>
      <c r="H841" s="57">
        <v>0</v>
      </c>
      <c r="I841" s="50">
        <f t="shared" si="119"/>
        <v>2680</v>
      </c>
      <c r="J841" s="50">
        <v>0</v>
      </c>
      <c r="K841" s="50">
        <f>(H841-G841)*C841</f>
        <v>0</v>
      </c>
      <c r="L841" s="50">
        <f t="shared" si="120"/>
        <v>2680</v>
      </c>
      <c r="M841" s="25"/>
      <c r="N841" s="25"/>
    </row>
    <row r="842" spans="1:14" ht="14.25" customHeight="1">
      <c r="A842" s="55">
        <v>42760</v>
      </c>
      <c r="B842" s="57" t="s">
        <v>1731</v>
      </c>
      <c r="C842" s="57">
        <f t="shared" si="115"/>
        <v>790</v>
      </c>
      <c r="D842" s="57" t="s">
        <v>188</v>
      </c>
      <c r="E842" s="57">
        <v>380</v>
      </c>
      <c r="F842" s="57">
        <v>383</v>
      </c>
      <c r="G842" s="57">
        <v>386.5</v>
      </c>
      <c r="H842" s="57">
        <v>393.9</v>
      </c>
      <c r="I842" s="50">
        <f t="shared" si="119"/>
        <v>2370</v>
      </c>
      <c r="J842" s="50">
        <f>(G842-F842)*C842</f>
        <v>2765</v>
      </c>
      <c r="K842" s="50">
        <f>(H842-G842)*C842</f>
        <v>5845.9999999999818</v>
      </c>
      <c r="L842" s="50">
        <f t="shared" si="120"/>
        <v>10980.999999999982</v>
      </c>
      <c r="M842" s="25"/>
      <c r="N842" s="25"/>
    </row>
    <row r="843" spans="1:14" ht="14.25" customHeight="1">
      <c r="A843" s="55">
        <v>42760</v>
      </c>
      <c r="B843" s="57" t="s">
        <v>1755</v>
      </c>
      <c r="C843" s="57">
        <f t="shared" si="115"/>
        <v>520</v>
      </c>
      <c r="D843" s="57" t="s">
        <v>188</v>
      </c>
      <c r="E843" s="57">
        <v>577</v>
      </c>
      <c r="F843" s="57">
        <v>582</v>
      </c>
      <c r="G843" s="57">
        <v>587</v>
      </c>
      <c r="H843" s="57">
        <v>0</v>
      </c>
      <c r="I843" s="50">
        <f t="shared" si="119"/>
        <v>2600</v>
      </c>
      <c r="J843" s="50">
        <f>(G843-F843)*C843</f>
        <v>2600</v>
      </c>
      <c r="K843" s="50">
        <v>0</v>
      </c>
      <c r="L843" s="50">
        <f t="shared" si="120"/>
        <v>5200</v>
      </c>
      <c r="M843" s="25"/>
      <c r="N843" s="25"/>
    </row>
    <row r="844" spans="1:14" ht="14.25" customHeight="1">
      <c r="A844" s="55">
        <v>42759</v>
      </c>
      <c r="B844" s="57" t="s">
        <v>175</v>
      </c>
      <c r="C844" s="57">
        <f t="shared" si="115"/>
        <v>1410</v>
      </c>
      <c r="D844" s="57" t="s">
        <v>188</v>
      </c>
      <c r="E844" s="57">
        <v>213.5</v>
      </c>
      <c r="F844" s="57">
        <v>215.5</v>
      </c>
      <c r="G844" s="57">
        <v>0</v>
      </c>
      <c r="H844" s="57">
        <v>0</v>
      </c>
      <c r="I844" s="50">
        <f t="shared" si="119"/>
        <v>2820</v>
      </c>
      <c r="J844" s="50">
        <v>0</v>
      </c>
      <c r="K844" s="50">
        <f t="shared" ref="K844:K849" si="121">(H844-G844)*C844</f>
        <v>0</v>
      </c>
      <c r="L844" s="50">
        <f t="shared" si="120"/>
        <v>2820</v>
      </c>
      <c r="M844" s="25"/>
      <c r="N844" s="25"/>
    </row>
    <row r="845" spans="1:14" ht="14.25" customHeight="1">
      <c r="A845" s="55">
        <v>42759</v>
      </c>
      <c r="B845" s="57" t="s">
        <v>1799</v>
      </c>
      <c r="C845" s="57">
        <f t="shared" si="115"/>
        <v>3430</v>
      </c>
      <c r="D845" s="57" t="s">
        <v>188</v>
      </c>
      <c r="E845" s="57">
        <v>87.5</v>
      </c>
      <c r="F845" s="57">
        <v>88.4</v>
      </c>
      <c r="G845" s="57">
        <v>0</v>
      </c>
      <c r="H845" s="57">
        <v>0</v>
      </c>
      <c r="I845" s="50">
        <f t="shared" si="119"/>
        <v>3087.0000000000196</v>
      </c>
      <c r="J845" s="50">
        <v>0</v>
      </c>
      <c r="K845" s="50">
        <f t="shared" si="121"/>
        <v>0</v>
      </c>
      <c r="L845" s="50">
        <f t="shared" si="120"/>
        <v>3087.0000000000196</v>
      </c>
      <c r="M845" s="25"/>
      <c r="N845" s="25"/>
    </row>
    <row r="846" spans="1:14" ht="14.25" customHeight="1">
      <c r="A846" s="55">
        <v>42759</v>
      </c>
      <c r="B846" s="57" t="s">
        <v>1800</v>
      </c>
      <c r="C846" s="57">
        <f t="shared" si="115"/>
        <v>1980</v>
      </c>
      <c r="D846" s="57" t="s">
        <v>188</v>
      </c>
      <c r="E846" s="57">
        <v>152</v>
      </c>
      <c r="F846" s="57">
        <v>153.5</v>
      </c>
      <c r="G846" s="57">
        <v>155.5</v>
      </c>
      <c r="H846" s="57">
        <v>159.1</v>
      </c>
      <c r="I846" s="50">
        <f t="shared" si="119"/>
        <v>2970</v>
      </c>
      <c r="J846" s="50">
        <f>(G846-F846)*C846</f>
        <v>3960</v>
      </c>
      <c r="K846" s="50">
        <f t="shared" si="121"/>
        <v>7127.9999999999891</v>
      </c>
      <c r="L846" s="50">
        <f t="shared" si="120"/>
        <v>14057.999999999989</v>
      </c>
      <c r="M846" s="25"/>
      <c r="N846" s="25"/>
    </row>
    <row r="847" spans="1:14" ht="14.25" customHeight="1">
      <c r="A847" s="55">
        <v>42759</v>
      </c>
      <c r="B847" s="57" t="s">
        <v>1716</v>
      </c>
      <c r="C847" s="57">
        <f t="shared" si="115"/>
        <v>330</v>
      </c>
      <c r="D847" s="57" t="s">
        <v>188</v>
      </c>
      <c r="E847" s="57">
        <v>929</v>
      </c>
      <c r="F847" s="57">
        <v>934</v>
      </c>
      <c r="G847" s="57">
        <v>940</v>
      </c>
      <c r="H847" s="57">
        <v>948</v>
      </c>
      <c r="I847" s="50">
        <f t="shared" si="119"/>
        <v>1650</v>
      </c>
      <c r="J847" s="50">
        <f>(G847-F847)*C847</f>
        <v>1980</v>
      </c>
      <c r="K847" s="50">
        <f t="shared" si="121"/>
        <v>2640</v>
      </c>
      <c r="L847" s="50">
        <f t="shared" si="120"/>
        <v>6270</v>
      </c>
      <c r="M847" s="25"/>
      <c r="N847" s="25"/>
    </row>
    <row r="848" spans="1:14" ht="14.25" customHeight="1">
      <c r="A848" s="55">
        <v>42758</v>
      </c>
      <c r="B848" s="57" t="s">
        <v>956</v>
      </c>
      <c r="C848" s="57">
        <f t="shared" si="115"/>
        <v>430</v>
      </c>
      <c r="D848" s="57" t="s">
        <v>188</v>
      </c>
      <c r="E848" s="57">
        <v>702</v>
      </c>
      <c r="F848" s="57">
        <v>707</v>
      </c>
      <c r="G848" s="57">
        <v>0</v>
      </c>
      <c r="H848" s="57">
        <v>0</v>
      </c>
      <c r="I848" s="50">
        <f t="shared" si="119"/>
        <v>2150</v>
      </c>
      <c r="J848" s="50">
        <v>0</v>
      </c>
      <c r="K848" s="50">
        <f t="shared" si="121"/>
        <v>0</v>
      </c>
      <c r="L848" s="50">
        <f t="shared" si="120"/>
        <v>2150</v>
      </c>
      <c r="M848" s="25"/>
      <c r="N848" s="25"/>
    </row>
    <row r="849" spans="1:14" ht="14.25" customHeight="1">
      <c r="A849" s="55">
        <v>42758</v>
      </c>
      <c r="B849" s="57" t="s">
        <v>1801</v>
      </c>
      <c r="C849" s="57">
        <f t="shared" si="115"/>
        <v>680</v>
      </c>
      <c r="D849" s="57" t="s">
        <v>188</v>
      </c>
      <c r="E849" s="57">
        <v>445</v>
      </c>
      <c r="F849" s="57">
        <v>445</v>
      </c>
      <c r="G849" s="57">
        <v>0</v>
      </c>
      <c r="H849" s="57">
        <v>0</v>
      </c>
      <c r="I849" s="50">
        <v>0</v>
      </c>
      <c r="J849" s="50">
        <v>0</v>
      </c>
      <c r="K849" s="50">
        <f t="shared" si="121"/>
        <v>0</v>
      </c>
      <c r="L849" s="50">
        <f t="shared" si="120"/>
        <v>0</v>
      </c>
      <c r="M849" s="25"/>
      <c r="N849" s="25"/>
    </row>
    <row r="850" spans="1:14" ht="14.25" customHeight="1">
      <c r="A850" s="55">
        <v>42758</v>
      </c>
      <c r="B850" s="57" t="s">
        <v>1529</v>
      </c>
      <c r="C850" s="57">
        <f t="shared" si="115"/>
        <v>310</v>
      </c>
      <c r="D850" s="57" t="s">
        <v>188</v>
      </c>
      <c r="E850" s="57">
        <v>995</v>
      </c>
      <c r="F850" s="57">
        <v>1000</v>
      </c>
      <c r="G850" s="57">
        <v>1007</v>
      </c>
      <c r="H850" s="57">
        <v>0</v>
      </c>
      <c r="I850" s="50">
        <f>(F850-E850)*C850</f>
        <v>1550</v>
      </c>
      <c r="J850" s="50">
        <f>(G850-F850)*C850</f>
        <v>2170</v>
      </c>
      <c r="K850" s="50">
        <v>0</v>
      </c>
      <c r="L850" s="50">
        <f t="shared" si="120"/>
        <v>3720</v>
      </c>
      <c r="M850" s="25"/>
      <c r="N850" s="25"/>
    </row>
    <row r="851" spans="1:14" ht="14.25" customHeight="1">
      <c r="A851" s="47">
        <v>42755</v>
      </c>
      <c r="B851" s="48" t="s">
        <v>1642</v>
      </c>
      <c r="C851" s="49">
        <f>500000/E851</f>
        <v>1497.0059880239521</v>
      </c>
      <c r="D851" s="48" t="s">
        <v>188</v>
      </c>
      <c r="E851" s="50">
        <v>334</v>
      </c>
      <c r="F851" s="50">
        <v>336</v>
      </c>
      <c r="G851" s="50">
        <v>338</v>
      </c>
      <c r="H851" s="50"/>
      <c r="I851" s="51">
        <f>(IF(D851="SHORT",E851-F851,IF(D851="LONG",F851-E851)))*C851</f>
        <v>2994.0119760479042</v>
      </c>
      <c r="J851" s="51">
        <f>(IF(D851="SHORT",IF(G851="",0,F851-G851),IF(D851="LONG",IF(G851="",0,G851-F851))))*C851</f>
        <v>2994.0119760479042</v>
      </c>
      <c r="K851" s="51">
        <f>(IF(D851="SHORT",IF(H851="",0,G851-H851),IF(D851="LONG",IF(H851="",0,(H851-G851)))))*C851</f>
        <v>0</v>
      </c>
      <c r="L851" s="39">
        <f>SUM(I851,J851,K851)</f>
        <v>5988.0239520958085</v>
      </c>
      <c r="M851" s="25"/>
      <c r="N851" s="25"/>
    </row>
    <row r="852" spans="1:14" ht="14.25" customHeight="1">
      <c r="A852" s="47">
        <v>42755</v>
      </c>
      <c r="B852" s="48" t="s">
        <v>1643</v>
      </c>
      <c r="C852" s="49">
        <f t="shared" ref="C852:C869" si="122">500000/E852</f>
        <v>1250</v>
      </c>
      <c r="D852" s="48" t="s">
        <v>188</v>
      </c>
      <c r="E852" s="50">
        <v>400</v>
      </c>
      <c r="F852" s="50">
        <v>402</v>
      </c>
      <c r="G852" s="50">
        <v>404.7</v>
      </c>
      <c r="H852" s="50"/>
      <c r="I852" s="51">
        <f t="shared" ref="I852:I869" si="123">(IF(D852="SHORT",E852-F852,IF(D852="LONG",F852-E852)))*C852</f>
        <v>2500</v>
      </c>
      <c r="J852" s="51">
        <f t="shared" ref="J852:J869" si="124">(IF(D852="SHORT",IF(G852="",0,F852-G852),IF(D852="LONG",IF(G852="",0,G852-F852))))*C852</f>
        <v>3374.9999999999859</v>
      </c>
      <c r="K852" s="51">
        <f t="shared" ref="K852:K869" si="125">(IF(D852="SHORT",IF(H852="",0,G852-H852),IF(D852="LONG",IF(H852="",0,(H852-G852)))))*C852</f>
        <v>0</v>
      </c>
      <c r="L852" s="39">
        <f t="shared" ref="L852:L869" si="126">SUM(I852,J852,K852)</f>
        <v>5874.9999999999854</v>
      </c>
      <c r="M852" s="25"/>
      <c r="N852" s="25"/>
    </row>
    <row r="853" spans="1:14" ht="14.25" customHeight="1">
      <c r="A853" s="47">
        <v>42754</v>
      </c>
      <c r="B853" s="48" t="s">
        <v>1643</v>
      </c>
      <c r="C853" s="49">
        <f t="shared" si="122"/>
        <v>1291.9896640826873</v>
      </c>
      <c r="D853" s="48" t="s">
        <v>188</v>
      </c>
      <c r="E853" s="50">
        <v>387</v>
      </c>
      <c r="F853" s="50">
        <v>389</v>
      </c>
      <c r="G853" s="50">
        <v>392</v>
      </c>
      <c r="H853" s="50">
        <v>397</v>
      </c>
      <c r="I853" s="51">
        <f t="shared" si="123"/>
        <v>2583.9793281653747</v>
      </c>
      <c r="J853" s="51">
        <f t="shared" si="124"/>
        <v>3875.968992248062</v>
      </c>
      <c r="K853" s="51">
        <f t="shared" si="125"/>
        <v>6459.9483204134367</v>
      </c>
      <c r="L853" s="39">
        <f t="shared" si="126"/>
        <v>12919.896640826873</v>
      </c>
      <c r="M853" s="25"/>
      <c r="N853" s="25"/>
    </row>
    <row r="854" spans="1:14" ht="14.25" customHeight="1">
      <c r="A854" s="47">
        <v>42754</v>
      </c>
      <c r="B854" s="48" t="s">
        <v>1644</v>
      </c>
      <c r="C854" s="49">
        <f t="shared" si="122"/>
        <v>369.82248520710061</v>
      </c>
      <c r="D854" s="48" t="s">
        <v>188</v>
      </c>
      <c r="E854" s="50">
        <v>1352</v>
      </c>
      <c r="F854" s="50">
        <v>1360</v>
      </c>
      <c r="G854" s="50">
        <v>1375</v>
      </c>
      <c r="H854" s="50"/>
      <c r="I854" s="51">
        <f t="shared" si="123"/>
        <v>2958.5798816568049</v>
      </c>
      <c r="J854" s="51">
        <f t="shared" si="124"/>
        <v>5547.3372781065091</v>
      </c>
      <c r="K854" s="51">
        <f t="shared" si="125"/>
        <v>0</v>
      </c>
      <c r="L854" s="39">
        <f t="shared" si="126"/>
        <v>8505.917159763314</v>
      </c>
      <c r="M854" s="25"/>
      <c r="N854" s="25"/>
    </row>
    <row r="855" spans="1:14" ht="14.25" customHeight="1">
      <c r="A855" s="47">
        <v>42754</v>
      </c>
      <c r="B855" s="48" t="s">
        <v>235</v>
      </c>
      <c r="C855" s="49">
        <f t="shared" si="122"/>
        <v>1388.8888888888889</v>
      </c>
      <c r="D855" s="48" t="s">
        <v>188</v>
      </c>
      <c r="E855" s="50">
        <v>360</v>
      </c>
      <c r="F855" s="50">
        <v>355</v>
      </c>
      <c r="G855" s="50"/>
      <c r="H855" s="50"/>
      <c r="I855" s="51">
        <f t="shared" si="123"/>
        <v>-6944.4444444444443</v>
      </c>
      <c r="J855" s="51">
        <f t="shared" si="124"/>
        <v>0</v>
      </c>
      <c r="K855" s="51">
        <f t="shared" si="125"/>
        <v>0</v>
      </c>
      <c r="L855" s="39">
        <f t="shared" si="126"/>
        <v>-6944.4444444444443</v>
      </c>
      <c r="M855" s="25"/>
      <c r="N855" s="25"/>
    </row>
    <row r="856" spans="1:14" ht="14.25" customHeight="1">
      <c r="A856" s="47">
        <v>42753</v>
      </c>
      <c r="B856" s="48" t="s">
        <v>1643</v>
      </c>
      <c r="C856" s="49">
        <f t="shared" si="122"/>
        <v>1326.2599469496022</v>
      </c>
      <c r="D856" s="48" t="s">
        <v>188</v>
      </c>
      <c r="E856" s="50">
        <v>377</v>
      </c>
      <c r="F856" s="50">
        <v>379</v>
      </c>
      <c r="G856" s="50">
        <v>382</v>
      </c>
      <c r="H856" s="50">
        <v>387</v>
      </c>
      <c r="I856" s="51">
        <f t="shared" si="123"/>
        <v>2652.5198938992044</v>
      </c>
      <c r="J856" s="51">
        <f t="shared" si="124"/>
        <v>3978.7798408488065</v>
      </c>
      <c r="K856" s="51">
        <f t="shared" si="125"/>
        <v>6631.2997347480105</v>
      </c>
      <c r="L856" s="39">
        <f t="shared" si="126"/>
        <v>13262.599469496021</v>
      </c>
      <c r="M856" s="25"/>
      <c r="N856" s="25"/>
    </row>
    <row r="857" spans="1:14" ht="14.25" customHeight="1">
      <c r="A857" s="47">
        <v>42753</v>
      </c>
      <c r="B857" s="48" t="s">
        <v>1643</v>
      </c>
      <c r="C857" s="49">
        <f t="shared" si="122"/>
        <v>1326.2599469496022</v>
      </c>
      <c r="D857" s="48" t="s">
        <v>188</v>
      </c>
      <c r="E857" s="50">
        <v>377</v>
      </c>
      <c r="F857" s="50">
        <v>379</v>
      </c>
      <c r="G857" s="50">
        <v>381.05</v>
      </c>
      <c r="H857" s="50"/>
      <c r="I857" s="51">
        <f t="shared" si="123"/>
        <v>2652.5198938992044</v>
      </c>
      <c r="J857" s="51">
        <f t="shared" si="124"/>
        <v>2718.8328912466995</v>
      </c>
      <c r="K857" s="51">
        <f t="shared" si="125"/>
        <v>0</v>
      </c>
      <c r="L857" s="39">
        <f t="shared" si="126"/>
        <v>5371.3527851459039</v>
      </c>
      <c r="M857" s="25"/>
      <c r="N857" s="25"/>
    </row>
    <row r="858" spans="1:14" ht="14.25" customHeight="1">
      <c r="A858" s="47">
        <v>42753</v>
      </c>
      <c r="B858" s="48" t="s">
        <v>168</v>
      </c>
      <c r="C858" s="49">
        <f t="shared" si="122"/>
        <v>1207.7294685990339</v>
      </c>
      <c r="D858" s="48" t="s">
        <v>188</v>
      </c>
      <c r="E858" s="50">
        <v>414</v>
      </c>
      <c r="F858" s="50">
        <v>417</v>
      </c>
      <c r="G858" s="50"/>
      <c r="H858" s="50"/>
      <c r="I858" s="51">
        <f t="shared" si="123"/>
        <v>3623.188405797102</v>
      </c>
      <c r="J858" s="51">
        <f t="shared" si="124"/>
        <v>0</v>
      </c>
      <c r="K858" s="51">
        <f t="shared" si="125"/>
        <v>0</v>
      </c>
      <c r="L858" s="39">
        <f t="shared" si="126"/>
        <v>3623.188405797102</v>
      </c>
      <c r="M858" s="25"/>
      <c r="N858" s="25"/>
    </row>
    <row r="859" spans="1:14" ht="14.25" customHeight="1">
      <c r="A859" s="47">
        <v>42752</v>
      </c>
      <c r="B859" s="48" t="s">
        <v>121</v>
      </c>
      <c r="C859" s="49">
        <f t="shared" si="122"/>
        <v>2596.0539979231567</v>
      </c>
      <c r="D859" s="48" t="s">
        <v>188</v>
      </c>
      <c r="E859" s="50">
        <v>192.6</v>
      </c>
      <c r="F859" s="50">
        <v>193.6</v>
      </c>
      <c r="G859" s="50">
        <v>194.4</v>
      </c>
      <c r="H859" s="50"/>
      <c r="I859" s="51">
        <f t="shared" si="123"/>
        <v>2596.0539979231567</v>
      </c>
      <c r="J859" s="51">
        <f t="shared" si="124"/>
        <v>2076.8431983385549</v>
      </c>
      <c r="K859" s="51">
        <f t="shared" si="125"/>
        <v>0</v>
      </c>
      <c r="L859" s="39">
        <f t="shared" si="126"/>
        <v>4672.8971962617115</v>
      </c>
      <c r="M859" s="25"/>
      <c r="N859" s="25"/>
    </row>
    <row r="860" spans="1:14" ht="14.25" customHeight="1">
      <c r="A860" s="47">
        <v>42752</v>
      </c>
      <c r="B860" s="48" t="s">
        <v>1645</v>
      </c>
      <c r="C860" s="49">
        <f t="shared" si="122"/>
        <v>915.75091575091574</v>
      </c>
      <c r="D860" s="48" t="s">
        <v>188</v>
      </c>
      <c r="E860" s="50">
        <v>546</v>
      </c>
      <c r="F860" s="50">
        <v>548.5</v>
      </c>
      <c r="G860" s="50"/>
      <c r="H860" s="50"/>
      <c r="I860" s="51">
        <f t="shared" si="123"/>
        <v>2289.3772893772893</v>
      </c>
      <c r="J860" s="51">
        <f t="shared" si="124"/>
        <v>0</v>
      </c>
      <c r="K860" s="51">
        <f t="shared" si="125"/>
        <v>0</v>
      </c>
      <c r="L860" s="39">
        <f t="shared" si="126"/>
        <v>2289.3772893772893</v>
      </c>
      <c r="M860" s="25"/>
      <c r="N860" s="25"/>
    </row>
    <row r="861" spans="1:14" ht="14.25" customHeight="1">
      <c r="A861" s="47">
        <v>42751</v>
      </c>
      <c r="B861" s="48" t="s">
        <v>451</v>
      </c>
      <c r="C861" s="49">
        <f t="shared" si="122"/>
        <v>732.06442166910688</v>
      </c>
      <c r="D861" s="48" t="s">
        <v>188</v>
      </c>
      <c r="E861" s="50">
        <v>683</v>
      </c>
      <c r="F861" s="50">
        <v>687</v>
      </c>
      <c r="G861" s="50">
        <v>692</v>
      </c>
      <c r="H861" s="50"/>
      <c r="I861" s="51">
        <f t="shared" si="123"/>
        <v>2928.2576866764275</v>
      </c>
      <c r="J861" s="51">
        <f t="shared" si="124"/>
        <v>3660.3221083455346</v>
      </c>
      <c r="K861" s="51">
        <f t="shared" si="125"/>
        <v>0</v>
      </c>
      <c r="L861" s="39">
        <f t="shared" si="126"/>
        <v>6588.5797950219621</v>
      </c>
      <c r="M861" s="25"/>
      <c r="N861" s="25"/>
    </row>
    <row r="862" spans="1:14" ht="14.25" customHeight="1">
      <c r="A862" s="47">
        <v>42751</v>
      </c>
      <c r="B862" s="48" t="s">
        <v>1646</v>
      </c>
      <c r="C862" s="49">
        <f t="shared" si="122"/>
        <v>952.38095238095241</v>
      </c>
      <c r="D862" s="48" t="s">
        <v>188</v>
      </c>
      <c r="E862" s="50">
        <v>525</v>
      </c>
      <c r="F862" s="50">
        <v>527.5</v>
      </c>
      <c r="G862" s="50">
        <v>529.45000000000005</v>
      </c>
      <c r="H862" s="50"/>
      <c r="I862" s="51">
        <f t="shared" si="123"/>
        <v>2380.9523809523812</v>
      </c>
      <c r="J862" s="51">
        <f t="shared" si="124"/>
        <v>1857.1428571429005</v>
      </c>
      <c r="K862" s="51">
        <f t="shared" si="125"/>
        <v>0</v>
      </c>
      <c r="L862" s="39">
        <f t="shared" si="126"/>
        <v>4238.0952380952822</v>
      </c>
      <c r="M862" s="25"/>
      <c r="N862" s="25"/>
    </row>
    <row r="863" spans="1:14" ht="14.25" customHeight="1">
      <c r="A863" s="47">
        <v>42382</v>
      </c>
      <c r="B863" s="48" t="s">
        <v>1647</v>
      </c>
      <c r="C863" s="49">
        <f t="shared" si="122"/>
        <v>219.2982456140351</v>
      </c>
      <c r="D863" s="48" t="s">
        <v>203</v>
      </c>
      <c r="E863" s="50">
        <v>2280</v>
      </c>
      <c r="F863" s="50">
        <v>2270</v>
      </c>
      <c r="G863" s="50">
        <v>2255</v>
      </c>
      <c r="H863" s="50">
        <v>2237.85</v>
      </c>
      <c r="I863" s="51">
        <f t="shared" si="123"/>
        <v>2192.9824561403511</v>
      </c>
      <c r="J863" s="51">
        <f t="shared" si="124"/>
        <v>3289.4736842105262</v>
      </c>
      <c r="K863" s="51">
        <f t="shared" si="125"/>
        <v>3760.9649122807218</v>
      </c>
      <c r="L863" s="39">
        <f t="shared" si="126"/>
        <v>9243.4210526316001</v>
      </c>
      <c r="M863" s="25"/>
      <c r="N863" s="25"/>
    </row>
    <row r="864" spans="1:14" ht="14.25" customHeight="1">
      <c r="A864" s="47">
        <v>42747</v>
      </c>
      <c r="B864" s="48" t="s">
        <v>453</v>
      </c>
      <c r="C864" s="49">
        <f t="shared" si="122"/>
        <v>2976.1904761904761</v>
      </c>
      <c r="D864" s="48" t="s">
        <v>188</v>
      </c>
      <c r="E864" s="50">
        <v>168</v>
      </c>
      <c r="F864" s="50">
        <v>169</v>
      </c>
      <c r="G864" s="50">
        <v>170.25</v>
      </c>
      <c r="H864" s="50">
        <v>172</v>
      </c>
      <c r="I864" s="51">
        <f t="shared" si="123"/>
        <v>2976.1904761904761</v>
      </c>
      <c r="J864" s="51">
        <f t="shared" si="124"/>
        <v>3720.2380952380954</v>
      </c>
      <c r="K864" s="51">
        <f t="shared" si="125"/>
        <v>5208.333333333333</v>
      </c>
      <c r="L864" s="39">
        <f t="shared" si="126"/>
        <v>11904.761904761905</v>
      </c>
      <c r="M864" s="25"/>
      <c r="N864" s="25"/>
    </row>
    <row r="865" spans="1:14" ht="14.25" customHeight="1">
      <c r="A865" s="47">
        <v>42747</v>
      </c>
      <c r="B865" s="48" t="s">
        <v>1648</v>
      </c>
      <c r="C865" s="49">
        <f t="shared" si="122"/>
        <v>1858.7360594795539</v>
      </c>
      <c r="D865" s="48" t="s">
        <v>188</v>
      </c>
      <c r="E865" s="50">
        <v>269</v>
      </c>
      <c r="F865" s="50">
        <v>270</v>
      </c>
      <c r="G865" s="50"/>
      <c r="H865" s="50"/>
      <c r="I865" s="51">
        <f t="shared" si="123"/>
        <v>1858.7360594795539</v>
      </c>
      <c r="J865" s="51">
        <f t="shared" si="124"/>
        <v>0</v>
      </c>
      <c r="K865" s="51">
        <f t="shared" si="125"/>
        <v>0</v>
      </c>
      <c r="L865" s="39">
        <f t="shared" si="126"/>
        <v>1858.7360594795539</v>
      </c>
      <c r="M865" s="25"/>
      <c r="N865" s="25"/>
    </row>
    <row r="866" spans="1:14" ht="14.25" customHeight="1">
      <c r="A866" s="47">
        <v>42746</v>
      </c>
      <c r="B866" s="48" t="s">
        <v>1649</v>
      </c>
      <c r="C866" s="49">
        <f t="shared" si="122"/>
        <v>415.97337770382694</v>
      </c>
      <c r="D866" s="48" t="s">
        <v>188</v>
      </c>
      <c r="E866" s="50">
        <v>1202</v>
      </c>
      <c r="F866" s="50">
        <v>1210</v>
      </c>
      <c r="G866" s="50">
        <v>1220</v>
      </c>
      <c r="H866" s="50">
        <v>1239.1500000000001</v>
      </c>
      <c r="I866" s="51">
        <f t="shared" si="123"/>
        <v>3327.7870216306155</v>
      </c>
      <c r="J866" s="51">
        <f t="shared" si="124"/>
        <v>4159.7337770382692</v>
      </c>
      <c r="K866" s="51">
        <f t="shared" si="125"/>
        <v>7965.8901830283239</v>
      </c>
      <c r="L866" s="39">
        <f t="shared" si="126"/>
        <v>15453.410981697209</v>
      </c>
      <c r="M866" s="25"/>
      <c r="N866" s="25"/>
    </row>
    <row r="867" spans="1:14" ht="14.25" customHeight="1">
      <c r="A867" s="47">
        <v>42746</v>
      </c>
      <c r="B867" s="48" t="s">
        <v>570</v>
      </c>
      <c r="C867" s="49">
        <f t="shared" si="122"/>
        <v>1428.5714285714287</v>
      </c>
      <c r="D867" s="48" t="s">
        <v>188</v>
      </c>
      <c r="E867" s="50">
        <v>350</v>
      </c>
      <c r="F867" s="50">
        <v>352</v>
      </c>
      <c r="G867" s="50">
        <v>355</v>
      </c>
      <c r="H867" s="50">
        <v>362</v>
      </c>
      <c r="I867" s="51">
        <f t="shared" si="123"/>
        <v>2857.1428571428573</v>
      </c>
      <c r="J867" s="51">
        <f t="shared" si="124"/>
        <v>4285.7142857142862</v>
      </c>
      <c r="K867" s="51">
        <f t="shared" si="125"/>
        <v>10000</v>
      </c>
      <c r="L867" s="39">
        <f t="shared" si="126"/>
        <v>17142.857142857145</v>
      </c>
      <c r="M867" s="25"/>
      <c r="N867" s="25"/>
    </row>
    <row r="868" spans="1:14" ht="14.25" customHeight="1">
      <c r="A868" s="47">
        <v>42746</v>
      </c>
      <c r="B868" s="48" t="s">
        <v>490</v>
      </c>
      <c r="C868" s="49">
        <f t="shared" si="122"/>
        <v>1838.2352941176471</v>
      </c>
      <c r="D868" s="48" t="s">
        <v>188</v>
      </c>
      <c r="E868" s="50">
        <v>272</v>
      </c>
      <c r="F868" s="50">
        <v>273</v>
      </c>
      <c r="G868" s="50">
        <v>275</v>
      </c>
      <c r="H868" s="50"/>
      <c r="I868" s="51">
        <f t="shared" si="123"/>
        <v>1838.2352941176471</v>
      </c>
      <c r="J868" s="51">
        <f t="shared" si="124"/>
        <v>3676.4705882352941</v>
      </c>
      <c r="K868" s="51">
        <f t="shared" si="125"/>
        <v>0</v>
      </c>
      <c r="L868" s="39">
        <f t="shared" si="126"/>
        <v>5514.7058823529414</v>
      </c>
      <c r="M868" s="25"/>
      <c r="N868" s="25"/>
    </row>
    <row r="869" spans="1:14" ht="14.25" customHeight="1">
      <c r="A869" s="47">
        <v>42745</v>
      </c>
      <c r="B869" s="48" t="s">
        <v>1650</v>
      </c>
      <c r="C869" s="49">
        <f t="shared" si="122"/>
        <v>1259.4458438287154</v>
      </c>
      <c r="D869" s="48" t="s">
        <v>188</v>
      </c>
      <c r="E869" s="50">
        <v>397</v>
      </c>
      <c r="F869" s="50">
        <v>399</v>
      </c>
      <c r="G869" s="50">
        <v>402</v>
      </c>
      <c r="H869" s="50">
        <v>407</v>
      </c>
      <c r="I869" s="51">
        <f t="shared" si="123"/>
        <v>2518.8916876574308</v>
      </c>
      <c r="J869" s="51">
        <f t="shared" si="124"/>
        <v>3778.337531486146</v>
      </c>
      <c r="K869" s="51">
        <f t="shared" si="125"/>
        <v>6297.2292191435772</v>
      </c>
      <c r="L869" s="39">
        <f t="shared" si="126"/>
        <v>12594.458438287154</v>
      </c>
      <c r="M869" s="25"/>
      <c r="N869" s="25"/>
    </row>
    <row r="870" spans="1:14" ht="14.25" customHeight="1">
      <c r="A870" s="47">
        <v>42745</v>
      </c>
      <c r="B870" s="48" t="s">
        <v>1650</v>
      </c>
      <c r="C870" s="49">
        <f>500000/E870</f>
        <v>1259.4458438287154</v>
      </c>
      <c r="D870" s="48" t="s">
        <v>188</v>
      </c>
      <c r="E870" s="50">
        <v>397</v>
      </c>
      <c r="F870" s="50">
        <v>399</v>
      </c>
      <c r="G870" s="50">
        <v>402</v>
      </c>
      <c r="H870" s="50">
        <v>407</v>
      </c>
      <c r="I870" s="51">
        <f>(IF(D870="SHORT",E870-F870,IF(D870="LONG",F870-E870)))*C870</f>
        <v>2518.8916876574308</v>
      </c>
      <c r="J870" s="51">
        <f>(IF(D870="SHORT",IF(G870="",0,F870-G870),IF(D870="LONG",IF(G870="",0,G870-F870))))*C870</f>
        <v>3778.337531486146</v>
      </c>
      <c r="K870" s="51">
        <f>(IF(D870="SHORT",IF(H870="",0,G870-H870),IF(D870="LONG",IF(H870="",0,(H870-G870)))))*C870</f>
        <v>6297.2292191435772</v>
      </c>
      <c r="L870" s="39">
        <f>SUM(I870,J870,K870)</f>
        <v>12594.458438287154</v>
      </c>
      <c r="M870" s="25"/>
      <c r="N870" s="25"/>
    </row>
    <row r="871" spans="1:14" ht="14.25" customHeight="1">
      <c r="A871" s="47">
        <v>42744</v>
      </c>
      <c r="B871" s="48" t="s">
        <v>1651</v>
      </c>
      <c r="C871" s="49">
        <f t="shared" ref="C871:C884" si="127">500000/E871</f>
        <v>2127.6595744680849</v>
      </c>
      <c r="D871" s="48" t="s">
        <v>188</v>
      </c>
      <c r="E871" s="50">
        <v>235</v>
      </c>
      <c r="F871" s="50">
        <v>236.25</v>
      </c>
      <c r="G871" s="50">
        <v>238.5</v>
      </c>
      <c r="H871" s="50">
        <v>247</v>
      </c>
      <c r="I871" s="51">
        <f t="shared" ref="I871:I884" si="128">(IF(D871="SHORT",E871-F871,IF(D871="LONG",F871-E871)))*C871</f>
        <v>2659.5744680851062</v>
      </c>
      <c r="J871" s="51">
        <f t="shared" ref="J871:J884" si="129">(IF(D871="SHORT",IF(G871="",0,F871-G871),IF(D871="LONG",IF(G871="",0,G871-F871))))*C871</f>
        <v>4787.2340425531911</v>
      </c>
      <c r="K871" s="51">
        <f t="shared" ref="K871:K884" si="130">(IF(D871="SHORT",IF(H871="",0,G871-H871),IF(D871="LONG",IF(H871="",0,(H871-G871)))))*C871</f>
        <v>18085.10638297872</v>
      </c>
      <c r="L871" s="39">
        <f t="shared" ref="L871:L884" si="131">SUM(I871,J871,K871)</f>
        <v>25531.914893617017</v>
      </c>
      <c r="M871" s="25"/>
      <c r="N871" s="25"/>
    </row>
    <row r="872" spans="1:14" ht="14.25" customHeight="1">
      <c r="A872" s="47">
        <v>42744</v>
      </c>
      <c r="B872" s="48" t="s">
        <v>1650</v>
      </c>
      <c r="C872" s="49">
        <f t="shared" si="127"/>
        <v>1315.7894736842106</v>
      </c>
      <c r="D872" s="48" t="s">
        <v>188</v>
      </c>
      <c r="E872" s="50">
        <v>380</v>
      </c>
      <c r="F872" s="50">
        <v>382</v>
      </c>
      <c r="G872" s="50">
        <v>385</v>
      </c>
      <c r="H872" s="50">
        <v>392</v>
      </c>
      <c r="I872" s="51">
        <f t="shared" si="128"/>
        <v>2631.5789473684213</v>
      </c>
      <c r="J872" s="51">
        <f t="shared" si="129"/>
        <v>3947.3684210526317</v>
      </c>
      <c r="K872" s="51">
        <f t="shared" si="130"/>
        <v>9210.5263157894751</v>
      </c>
      <c r="L872" s="39">
        <f t="shared" si="131"/>
        <v>15789.473684210529</v>
      </c>
      <c r="M872" s="25"/>
      <c r="N872" s="25"/>
    </row>
    <row r="873" spans="1:14" ht="14.25" customHeight="1">
      <c r="A873" s="47">
        <v>42744</v>
      </c>
      <c r="B873" s="48" t="s">
        <v>1652</v>
      </c>
      <c r="C873" s="49">
        <f t="shared" si="127"/>
        <v>1269.0355329949239</v>
      </c>
      <c r="D873" s="48" t="s">
        <v>188</v>
      </c>
      <c r="E873" s="50">
        <v>394</v>
      </c>
      <c r="F873" s="50">
        <v>389</v>
      </c>
      <c r="G873" s="50"/>
      <c r="H873" s="50"/>
      <c r="I873" s="51">
        <f t="shared" si="128"/>
        <v>-6345.1776649746189</v>
      </c>
      <c r="J873" s="51">
        <f t="shared" si="129"/>
        <v>0</v>
      </c>
      <c r="K873" s="51">
        <f t="shared" si="130"/>
        <v>0</v>
      </c>
      <c r="L873" s="39">
        <f t="shared" si="131"/>
        <v>-6345.1776649746189</v>
      </c>
      <c r="M873" s="25"/>
      <c r="N873" s="25"/>
    </row>
    <row r="874" spans="1:14" ht="14.25" customHeight="1">
      <c r="A874" s="47">
        <v>42741</v>
      </c>
      <c r="B874" s="48" t="s">
        <v>156</v>
      </c>
      <c r="C874" s="49">
        <f t="shared" si="127"/>
        <v>1086.9565217391305</v>
      </c>
      <c r="D874" s="48" t="s">
        <v>188</v>
      </c>
      <c r="E874" s="50">
        <v>460</v>
      </c>
      <c r="F874" s="50">
        <v>462.5</v>
      </c>
      <c r="G874" s="50"/>
      <c r="H874" s="50"/>
      <c r="I874" s="51">
        <f t="shared" si="128"/>
        <v>2717.391304347826</v>
      </c>
      <c r="J874" s="51">
        <f t="shared" si="129"/>
        <v>0</v>
      </c>
      <c r="K874" s="51">
        <f t="shared" si="130"/>
        <v>0</v>
      </c>
      <c r="L874" s="39">
        <f t="shared" si="131"/>
        <v>2717.391304347826</v>
      </c>
      <c r="M874" s="25"/>
      <c r="N874" s="25"/>
    </row>
    <row r="875" spans="1:14" ht="14.25" customHeight="1">
      <c r="A875" s="47">
        <v>42375</v>
      </c>
      <c r="B875" s="48" t="s">
        <v>1647</v>
      </c>
      <c r="C875" s="49">
        <f t="shared" si="127"/>
        <v>220.65313327449249</v>
      </c>
      <c r="D875" s="48" t="s">
        <v>203</v>
      </c>
      <c r="E875" s="50">
        <v>2266</v>
      </c>
      <c r="F875" s="50">
        <v>2275</v>
      </c>
      <c r="G875" s="50"/>
      <c r="H875" s="50"/>
      <c r="I875" s="51">
        <f t="shared" si="128"/>
        <v>-1985.8781994704325</v>
      </c>
      <c r="J875" s="51">
        <f t="shared" si="129"/>
        <v>0</v>
      </c>
      <c r="K875" s="51">
        <f t="shared" si="130"/>
        <v>0</v>
      </c>
      <c r="L875" s="39">
        <f t="shared" si="131"/>
        <v>-1985.8781994704325</v>
      </c>
      <c r="M875" s="25"/>
      <c r="N875" s="25"/>
    </row>
    <row r="876" spans="1:14" ht="14.25" customHeight="1">
      <c r="A876" s="47">
        <v>42740</v>
      </c>
      <c r="B876" s="48" t="s">
        <v>1653</v>
      </c>
      <c r="C876" s="49">
        <f t="shared" si="127"/>
        <v>821.01806239737277</v>
      </c>
      <c r="D876" s="48" t="s">
        <v>188</v>
      </c>
      <c r="E876" s="50">
        <v>609</v>
      </c>
      <c r="F876" s="50">
        <v>613</v>
      </c>
      <c r="G876" s="50"/>
      <c r="H876" s="50"/>
      <c r="I876" s="51">
        <f t="shared" si="128"/>
        <v>3284.0722495894911</v>
      </c>
      <c r="J876" s="51">
        <f t="shared" si="129"/>
        <v>0</v>
      </c>
      <c r="K876" s="51">
        <f t="shared" si="130"/>
        <v>0</v>
      </c>
      <c r="L876" s="39">
        <f t="shared" si="131"/>
        <v>3284.0722495894911</v>
      </c>
      <c r="M876" s="25"/>
      <c r="N876" s="25"/>
    </row>
    <row r="877" spans="1:14" ht="14.25" customHeight="1">
      <c r="A877" s="47">
        <v>42740</v>
      </c>
      <c r="B877" s="48" t="s">
        <v>1654</v>
      </c>
      <c r="C877" s="49">
        <f t="shared" si="127"/>
        <v>1256.2814070351758</v>
      </c>
      <c r="D877" s="48" t="s">
        <v>188</v>
      </c>
      <c r="E877" s="50">
        <v>398</v>
      </c>
      <c r="F877" s="50">
        <v>398.6</v>
      </c>
      <c r="G877" s="50"/>
      <c r="H877" s="50"/>
      <c r="I877" s="51">
        <f t="shared" si="128"/>
        <v>753.76884422113403</v>
      </c>
      <c r="J877" s="51">
        <f t="shared" si="129"/>
        <v>0</v>
      </c>
      <c r="K877" s="51">
        <f t="shared" si="130"/>
        <v>0</v>
      </c>
      <c r="L877" s="39">
        <f t="shared" si="131"/>
        <v>753.76884422113403</v>
      </c>
      <c r="M877" s="25"/>
      <c r="N877" s="25"/>
    </row>
    <row r="878" spans="1:14" ht="14.25" customHeight="1">
      <c r="A878" s="47">
        <v>42739</v>
      </c>
      <c r="B878" s="48" t="s">
        <v>694</v>
      </c>
      <c r="C878" s="49">
        <f t="shared" si="127"/>
        <v>3690.0369003690039</v>
      </c>
      <c r="D878" s="48" t="s">
        <v>188</v>
      </c>
      <c r="E878" s="50">
        <v>135.5</v>
      </c>
      <c r="F878" s="50">
        <v>136.5</v>
      </c>
      <c r="G878" s="50">
        <v>137.5</v>
      </c>
      <c r="H878" s="50"/>
      <c r="I878" s="51">
        <f t="shared" si="128"/>
        <v>3690.0369003690039</v>
      </c>
      <c r="J878" s="51">
        <f t="shared" si="129"/>
        <v>3690.0369003690039</v>
      </c>
      <c r="K878" s="51">
        <f t="shared" si="130"/>
        <v>0</v>
      </c>
      <c r="L878" s="39">
        <f t="shared" si="131"/>
        <v>7380.0738007380078</v>
      </c>
      <c r="M878" s="25"/>
      <c r="N878" s="25"/>
    </row>
    <row r="879" spans="1:14" ht="14.25" customHeight="1">
      <c r="A879" s="47">
        <v>42739</v>
      </c>
      <c r="B879" s="48" t="s">
        <v>1655</v>
      </c>
      <c r="C879" s="49">
        <f t="shared" si="127"/>
        <v>1519.7568389057751</v>
      </c>
      <c r="D879" s="48" t="s">
        <v>188</v>
      </c>
      <c r="E879" s="50">
        <v>329</v>
      </c>
      <c r="F879" s="50">
        <v>331</v>
      </c>
      <c r="G879" s="50"/>
      <c r="H879" s="50"/>
      <c r="I879" s="51">
        <f t="shared" si="128"/>
        <v>3039.5136778115502</v>
      </c>
      <c r="J879" s="51">
        <f t="shared" si="129"/>
        <v>0</v>
      </c>
      <c r="K879" s="51">
        <f t="shared" si="130"/>
        <v>0</v>
      </c>
      <c r="L879" s="39">
        <f t="shared" si="131"/>
        <v>3039.5136778115502</v>
      </c>
      <c r="M879" s="25"/>
      <c r="N879" s="25"/>
    </row>
    <row r="880" spans="1:14" ht="14.25" customHeight="1">
      <c r="A880" s="47">
        <v>42738</v>
      </c>
      <c r="B880" s="48" t="s">
        <v>1650</v>
      </c>
      <c r="C880" s="49">
        <f t="shared" si="127"/>
        <v>1385.0415512465374</v>
      </c>
      <c r="D880" s="48" t="s">
        <v>188</v>
      </c>
      <c r="E880" s="50">
        <v>361</v>
      </c>
      <c r="F880" s="50">
        <v>363</v>
      </c>
      <c r="G880" s="50">
        <v>364.5</v>
      </c>
      <c r="H880" s="50"/>
      <c r="I880" s="51">
        <f t="shared" si="128"/>
        <v>2770.0831024930749</v>
      </c>
      <c r="J880" s="51">
        <f t="shared" si="129"/>
        <v>2077.5623268698064</v>
      </c>
      <c r="K880" s="51">
        <f t="shared" si="130"/>
        <v>0</v>
      </c>
      <c r="L880" s="39">
        <f t="shared" si="131"/>
        <v>4847.6454293628813</v>
      </c>
      <c r="M880" s="25"/>
      <c r="N880" s="25"/>
    </row>
    <row r="881" spans="1:14" ht="14.25" customHeight="1">
      <c r="A881" s="47">
        <v>42737</v>
      </c>
      <c r="B881" s="48" t="s">
        <v>1650</v>
      </c>
      <c r="C881" s="49">
        <f t="shared" si="127"/>
        <v>1510.5740181268882</v>
      </c>
      <c r="D881" s="48" t="s">
        <v>188</v>
      </c>
      <c r="E881" s="50">
        <v>331</v>
      </c>
      <c r="F881" s="50">
        <v>333</v>
      </c>
      <c r="G881" s="50">
        <v>335</v>
      </c>
      <c r="H881" s="50">
        <v>347</v>
      </c>
      <c r="I881" s="51">
        <f t="shared" si="128"/>
        <v>3021.1480362537764</v>
      </c>
      <c r="J881" s="51">
        <f t="shared" si="129"/>
        <v>3021.1480362537764</v>
      </c>
      <c r="K881" s="51">
        <f t="shared" si="130"/>
        <v>18126.888217522657</v>
      </c>
      <c r="L881" s="39">
        <f t="shared" si="131"/>
        <v>24169.184290030211</v>
      </c>
      <c r="M881" s="25"/>
      <c r="N881" s="25"/>
    </row>
    <row r="882" spans="1:14" ht="14.25" customHeight="1">
      <c r="A882" s="47">
        <v>42737</v>
      </c>
      <c r="B882" s="48" t="s">
        <v>1656</v>
      </c>
      <c r="C882" s="49">
        <f t="shared" si="127"/>
        <v>4098.3606557377052</v>
      </c>
      <c r="D882" s="48" t="s">
        <v>188</v>
      </c>
      <c r="E882" s="50">
        <v>122</v>
      </c>
      <c r="F882" s="50">
        <v>123</v>
      </c>
      <c r="G882" s="50"/>
      <c r="H882" s="50"/>
      <c r="I882" s="51">
        <f t="shared" si="128"/>
        <v>4098.3606557377052</v>
      </c>
      <c r="J882" s="51">
        <f t="shared" si="129"/>
        <v>0</v>
      </c>
      <c r="K882" s="51">
        <f t="shared" si="130"/>
        <v>0</v>
      </c>
      <c r="L882" s="39">
        <f t="shared" si="131"/>
        <v>4098.3606557377052</v>
      </c>
      <c r="M882" s="25"/>
      <c r="N882" s="25"/>
    </row>
    <row r="883" spans="1:14" ht="14.25" customHeight="1">
      <c r="A883" s="47">
        <v>42737</v>
      </c>
      <c r="B883" s="48" t="s">
        <v>1657</v>
      </c>
      <c r="C883" s="49">
        <f t="shared" si="127"/>
        <v>3490.4013961605583</v>
      </c>
      <c r="D883" s="48" t="s">
        <v>188</v>
      </c>
      <c r="E883" s="50">
        <v>143.25</v>
      </c>
      <c r="F883" s="50">
        <v>144.25</v>
      </c>
      <c r="G883" s="50"/>
      <c r="H883" s="50"/>
      <c r="I883" s="51">
        <f t="shared" si="128"/>
        <v>3490.4013961605583</v>
      </c>
      <c r="J883" s="51">
        <f t="shared" si="129"/>
        <v>0</v>
      </c>
      <c r="K883" s="51">
        <f t="shared" si="130"/>
        <v>0</v>
      </c>
      <c r="L883" s="39">
        <f t="shared" si="131"/>
        <v>3490.4013961605583</v>
      </c>
      <c r="M883" s="25"/>
      <c r="N883" s="25"/>
    </row>
    <row r="884" spans="1:14" ht="14.25" customHeight="1">
      <c r="A884" s="47">
        <v>42737</v>
      </c>
      <c r="B884" s="48" t="s">
        <v>1650</v>
      </c>
      <c r="C884" s="49">
        <f t="shared" si="127"/>
        <v>1515.1515151515152</v>
      </c>
      <c r="D884" s="48" t="s">
        <v>188</v>
      </c>
      <c r="E884" s="50">
        <v>330</v>
      </c>
      <c r="F884" s="50">
        <v>330.85</v>
      </c>
      <c r="G884" s="50"/>
      <c r="H884" s="50"/>
      <c r="I884" s="51">
        <f t="shared" si="128"/>
        <v>1287.8787878788223</v>
      </c>
      <c r="J884" s="51">
        <f t="shared" si="129"/>
        <v>0</v>
      </c>
      <c r="K884" s="51">
        <f t="shared" si="130"/>
        <v>0</v>
      </c>
      <c r="L884" s="39">
        <f t="shared" si="131"/>
        <v>1287.8787878788223</v>
      </c>
      <c r="M884" s="25"/>
      <c r="N884" s="25"/>
    </row>
    <row r="885" spans="1:14" ht="14.25" customHeight="1">
      <c r="A885" s="47">
        <v>42734</v>
      </c>
      <c r="B885" s="48" t="s">
        <v>389</v>
      </c>
      <c r="C885" s="49">
        <f>500000/E885</f>
        <v>589.62264150943395</v>
      </c>
      <c r="D885" s="48" t="s">
        <v>188</v>
      </c>
      <c r="E885" s="50">
        <v>848</v>
      </c>
      <c r="F885" s="50">
        <v>855</v>
      </c>
      <c r="G885" s="50">
        <v>860</v>
      </c>
      <c r="H885" s="50"/>
      <c r="I885" s="51">
        <f>(IF(D885="SHORT",E885-F885,IF(D885="LONG",F885-E885)))*C885</f>
        <v>4127.3584905660373</v>
      </c>
      <c r="J885" s="51">
        <f>(IF(D885="SHORT",IF(G885="",0,F885-G885),IF(D885="LONG",IF(G885="",0,G885-F885))))*C885</f>
        <v>2948.1132075471696</v>
      </c>
      <c r="K885" s="51">
        <f>(IF(D885="SHORT",IF(H885="",0,G885-H885),IF(D885="LONG",IF(H885="",0,(H885-G885)))))*C885</f>
        <v>0</v>
      </c>
      <c r="L885" s="39">
        <f>SUM(I885,J885,K885)</f>
        <v>7075.4716981132069</v>
      </c>
      <c r="M885" s="25"/>
      <c r="N885" s="25"/>
    </row>
    <row r="886" spans="1:14" ht="14.25" customHeight="1">
      <c r="A886" s="47">
        <v>42733</v>
      </c>
      <c r="B886" s="48" t="s">
        <v>1658</v>
      </c>
      <c r="C886" s="49">
        <f>500000/E886</f>
        <v>621.11801242236027</v>
      </c>
      <c r="D886" s="48" t="s">
        <v>188</v>
      </c>
      <c r="E886" s="50">
        <v>805</v>
      </c>
      <c r="F886" s="50">
        <v>809</v>
      </c>
      <c r="G886" s="50"/>
      <c r="H886" s="50"/>
      <c r="I886" s="51">
        <f>(IF(D886="SHORT",E886-F886,IF(D886="LONG",F886-E886)))*C886</f>
        <v>2484.4720496894411</v>
      </c>
      <c r="J886" s="51">
        <f>(IF(D886="SHORT",IF(G886="",0,F886-G886),IF(D886="LONG",IF(G886="",0,G886-F886))))*C886</f>
        <v>0</v>
      </c>
      <c r="K886" s="51">
        <f>(IF(D886="SHORT",IF(H886="",0,G886-H886),IF(D886="LONG",IF(H886="",0,(H886-G886)))))*C886</f>
        <v>0</v>
      </c>
      <c r="L886" s="39">
        <f>SUM(I886,J886,K886)</f>
        <v>2484.4720496894411</v>
      </c>
      <c r="M886" s="25"/>
      <c r="N886" s="25"/>
    </row>
    <row r="887" spans="1:14" ht="14.25" customHeight="1">
      <c r="A887" s="47">
        <v>42733</v>
      </c>
      <c r="B887" s="48" t="s">
        <v>1659</v>
      </c>
      <c r="C887" s="49">
        <f>500000/E887</f>
        <v>1612.9032258064517</v>
      </c>
      <c r="D887" s="48" t="s">
        <v>188</v>
      </c>
      <c r="E887" s="50">
        <v>310</v>
      </c>
      <c r="F887" s="50">
        <v>312</v>
      </c>
      <c r="G887" s="50">
        <v>313.7</v>
      </c>
      <c r="H887" s="50"/>
      <c r="I887" s="51">
        <f>(IF(D887="SHORT",E887-F887,IF(D887="LONG",F887-E887)))*C887</f>
        <v>3225.8064516129034</v>
      </c>
      <c r="J887" s="51">
        <f>(IF(D887="SHORT",IF(G887="",0,F887-G887),IF(D887="LONG",IF(G887="",0,G887-F887))))*C887</f>
        <v>2741.9354838709496</v>
      </c>
      <c r="K887" s="51">
        <f>(IF(D887="SHORT",IF(H887="",0,G887-H887),IF(D887="LONG",IF(H887="",0,(H887-G887)))))*C887</f>
        <v>0</v>
      </c>
      <c r="L887" s="39">
        <f>SUM(I887,J887,K887)</f>
        <v>5967.741935483853</v>
      </c>
      <c r="M887" s="25"/>
      <c r="N887" s="25"/>
    </row>
    <row r="888" spans="1:14" ht="14.25" customHeight="1">
      <c r="A888" s="47">
        <v>42732</v>
      </c>
      <c r="B888" s="48" t="s">
        <v>1660</v>
      </c>
      <c r="C888" s="49">
        <f t="shared" ref="C888:C890" si="132">500000/E888</f>
        <v>460.82949308755758</v>
      </c>
      <c r="D888" s="48" t="s">
        <v>188</v>
      </c>
      <c r="E888" s="50">
        <v>1085</v>
      </c>
      <c r="F888" s="50">
        <v>1092</v>
      </c>
      <c r="G888" s="50">
        <v>1102</v>
      </c>
      <c r="H888" s="50"/>
      <c r="I888" s="51">
        <f t="shared" ref="I888:I890" si="133">(IF(D888="SHORT",E888-F888,IF(D888="LONG",F888-E888)))*C888</f>
        <v>3225.8064516129029</v>
      </c>
      <c r="J888" s="51">
        <f t="shared" ref="J888:J890" si="134">(IF(D888="SHORT",IF(G888="",0,F888-G888),IF(D888="LONG",IF(G888="",0,G888-F888))))*C888</f>
        <v>4608.294930875576</v>
      </c>
      <c r="K888" s="51">
        <f t="shared" ref="K888:K890" si="135">(IF(D888="SHORT",IF(H888="",0,G888-H888),IF(D888="LONG",IF(H888="",0,(H888-G888)))))*C888</f>
        <v>0</v>
      </c>
      <c r="L888" s="39">
        <f t="shared" ref="L888:L890" si="136">SUM(I888,J888,K888)</f>
        <v>7834.1013824884794</v>
      </c>
      <c r="M888" s="25"/>
      <c r="N888" s="25"/>
    </row>
    <row r="889" spans="1:14" ht="14.25" customHeight="1">
      <c r="A889" s="47">
        <v>42732</v>
      </c>
      <c r="B889" s="48" t="s">
        <v>1661</v>
      </c>
      <c r="C889" s="49">
        <f t="shared" si="132"/>
        <v>4201.680672268908</v>
      </c>
      <c r="D889" s="48" t="s">
        <v>188</v>
      </c>
      <c r="E889" s="50">
        <v>119</v>
      </c>
      <c r="F889" s="50">
        <v>120</v>
      </c>
      <c r="G889" s="50">
        <v>121</v>
      </c>
      <c r="H889" s="50">
        <v>122</v>
      </c>
      <c r="I889" s="51">
        <f t="shared" si="133"/>
        <v>4201.680672268908</v>
      </c>
      <c r="J889" s="51">
        <f t="shared" si="134"/>
        <v>4201.680672268908</v>
      </c>
      <c r="K889" s="51">
        <f t="shared" si="135"/>
        <v>4201.680672268908</v>
      </c>
      <c r="L889" s="39">
        <f t="shared" si="136"/>
        <v>12605.042016806725</v>
      </c>
      <c r="M889" s="25"/>
      <c r="N889" s="25"/>
    </row>
    <row r="890" spans="1:14" ht="14.25" customHeight="1">
      <c r="A890" s="47">
        <v>42731</v>
      </c>
      <c r="B890" s="48" t="s">
        <v>1422</v>
      </c>
      <c r="C890" s="49">
        <f t="shared" si="132"/>
        <v>4347.826086956522</v>
      </c>
      <c r="D890" s="48" t="s">
        <v>188</v>
      </c>
      <c r="E890" s="50">
        <v>115</v>
      </c>
      <c r="F890" s="50">
        <v>116</v>
      </c>
      <c r="G890" s="50"/>
      <c r="H890" s="50"/>
      <c r="I890" s="51">
        <f t="shared" si="133"/>
        <v>4347.826086956522</v>
      </c>
      <c r="J890" s="51">
        <f t="shared" si="134"/>
        <v>0</v>
      </c>
      <c r="K890" s="51">
        <f t="shared" si="135"/>
        <v>0</v>
      </c>
      <c r="L890" s="39">
        <f t="shared" si="136"/>
        <v>4347.826086956522</v>
      </c>
      <c r="M890" s="25"/>
      <c r="N890" s="25"/>
    </row>
    <row r="891" spans="1:14" ht="14.25" customHeight="1">
      <c r="A891" s="34">
        <v>42730</v>
      </c>
      <c r="B891" s="60" t="s">
        <v>1662</v>
      </c>
      <c r="C891" s="61">
        <v>1350</v>
      </c>
      <c r="D891" s="62" t="s">
        <v>12</v>
      </c>
      <c r="E891" s="63">
        <v>421.5</v>
      </c>
      <c r="F891" s="63">
        <v>417</v>
      </c>
      <c r="G891" s="63">
        <v>0</v>
      </c>
      <c r="H891" s="63">
        <v>0</v>
      </c>
      <c r="I891" s="64">
        <f>-(F891-E891)*C891</f>
        <v>6075</v>
      </c>
      <c r="J891" s="65">
        <v>0</v>
      </c>
      <c r="K891" s="65">
        <f>(H891-G891)*C891</f>
        <v>0</v>
      </c>
      <c r="L891" s="64">
        <f t="shared" ref="L891:L908" si="137">(I891+J891+K891)</f>
        <v>6075</v>
      </c>
      <c r="M891" s="25"/>
      <c r="N891" s="25"/>
    </row>
    <row r="892" spans="1:14" ht="14.25" customHeight="1">
      <c r="A892" s="34">
        <v>42730</v>
      </c>
      <c r="B892" s="60" t="s">
        <v>1663</v>
      </c>
      <c r="C892" s="61">
        <v>800</v>
      </c>
      <c r="D892" s="62" t="s">
        <v>11</v>
      </c>
      <c r="E892" s="63">
        <v>1048</v>
      </c>
      <c r="F892" s="63">
        <v>1057</v>
      </c>
      <c r="G892" s="63">
        <v>1065</v>
      </c>
      <c r="H892" s="63">
        <v>1074</v>
      </c>
      <c r="I892" s="39">
        <f>(F892-E892)*C892</f>
        <v>7200</v>
      </c>
      <c r="J892" s="39">
        <f>(G892-F892)*C892</f>
        <v>6400</v>
      </c>
      <c r="K892" s="39">
        <f>(H892-G892)*C892</f>
        <v>7200</v>
      </c>
      <c r="L892" s="39">
        <f t="shared" si="137"/>
        <v>20800</v>
      </c>
      <c r="M892" s="25"/>
      <c r="N892" s="25"/>
    </row>
    <row r="893" spans="1:14" ht="14.25" customHeight="1">
      <c r="A893" s="34">
        <v>42730</v>
      </c>
      <c r="B893" s="60" t="s">
        <v>1664</v>
      </c>
      <c r="C893" s="61">
        <v>1000</v>
      </c>
      <c r="D893" s="62" t="s">
        <v>11</v>
      </c>
      <c r="E893" s="63">
        <v>940</v>
      </c>
      <c r="F893" s="63">
        <v>948</v>
      </c>
      <c r="G893" s="63">
        <v>956</v>
      </c>
      <c r="H893" s="63">
        <v>957.45</v>
      </c>
      <c r="I893" s="39">
        <f>(F893-E893)*C893</f>
        <v>8000</v>
      </c>
      <c r="J893" s="39">
        <f>(G893-F893)*C893</f>
        <v>8000</v>
      </c>
      <c r="K893" s="39">
        <f>(H893-G893)*C893</f>
        <v>1450.0000000000455</v>
      </c>
      <c r="L893" s="39">
        <f t="shared" si="137"/>
        <v>17450.000000000044</v>
      </c>
      <c r="M893" s="25"/>
      <c r="N893" s="25"/>
    </row>
    <row r="894" spans="1:14" ht="14.25" customHeight="1">
      <c r="A894" s="34">
        <v>42727</v>
      </c>
      <c r="B894" s="60" t="s">
        <v>253</v>
      </c>
      <c r="C894" s="61">
        <v>300</v>
      </c>
      <c r="D894" s="62" t="s">
        <v>11</v>
      </c>
      <c r="E894" s="63">
        <v>5125</v>
      </c>
      <c r="F894" s="63">
        <v>5160</v>
      </c>
      <c r="G894" s="63">
        <v>5190</v>
      </c>
      <c r="H894" s="63">
        <v>5214</v>
      </c>
      <c r="I894" s="39">
        <f>(F894-E894)*C894</f>
        <v>10500</v>
      </c>
      <c r="J894" s="39">
        <f>(G894-F894)*C894</f>
        <v>9000</v>
      </c>
      <c r="K894" s="39">
        <f>(H894-G894)*C894</f>
        <v>7200</v>
      </c>
      <c r="L894" s="39">
        <f t="shared" si="137"/>
        <v>26700</v>
      </c>
      <c r="M894" s="25"/>
      <c r="N894" s="25"/>
    </row>
    <row r="895" spans="1:14" ht="14.25" customHeight="1">
      <c r="A895" s="34">
        <v>42727</v>
      </c>
      <c r="B895" s="60" t="s">
        <v>1665</v>
      </c>
      <c r="C895" s="61">
        <v>670</v>
      </c>
      <c r="D895" s="62" t="s">
        <v>12</v>
      </c>
      <c r="E895" s="63">
        <v>752</v>
      </c>
      <c r="F895" s="63">
        <v>747</v>
      </c>
      <c r="G895" s="63">
        <v>745</v>
      </c>
      <c r="H895" s="63">
        <v>0</v>
      </c>
      <c r="I895" s="65">
        <f>(E895-F895)*C895</f>
        <v>3350</v>
      </c>
      <c r="J895" s="65">
        <f>(F895-G895)*C895</f>
        <v>1340</v>
      </c>
      <c r="K895" s="65">
        <v>0</v>
      </c>
      <c r="L895" s="65">
        <f t="shared" si="137"/>
        <v>4690</v>
      </c>
      <c r="M895" s="25"/>
      <c r="N895" s="25"/>
    </row>
    <row r="896" spans="1:14" ht="14.25" customHeight="1">
      <c r="A896" s="34">
        <v>42727</v>
      </c>
      <c r="B896" s="60" t="s">
        <v>1666</v>
      </c>
      <c r="C896" s="61">
        <v>1000</v>
      </c>
      <c r="D896" s="62" t="s">
        <v>11</v>
      </c>
      <c r="E896" s="63">
        <v>380</v>
      </c>
      <c r="F896" s="63">
        <v>386.5</v>
      </c>
      <c r="G896" s="63">
        <v>392.5</v>
      </c>
      <c r="H896" s="63">
        <v>398</v>
      </c>
      <c r="I896" s="39">
        <f>(F896-E896)*C896</f>
        <v>6500</v>
      </c>
      <c r="J896" s="39">
        <f>(G896-F896)*C896</f>
        <v>6000</v>
      </c>
      <c r="K896" s="39">
        <f>(H896-G896)*C896</f>
        <v>5500</v>
      </c>
      <c r="L896" s="39">
        <f t="shared" si="137"/>
        <v>18000</v>
      </c>
      <c r="M896" s="25"/>
      <c r="N896" s="25"/>
    </row>
    <row r="897" spans="1:14" ht="14.25" customHeight="1">
      <c r="A897" s="34">
        <v>42727</v>
      </c>
      <c r="B897" s="60" t="s">
        <v>55</v>
      </c>
      <c r="C897" s="61">
        <v>300</v>
      </c>
      <c r="D897" s="62" t="s">
        <v>12</v>
      </c>
      <c r="E897" s="63">
        <v>1330</v>
      </c>
      <c r="F897" s="63">
        <v>1320</v>
      </c>
      <c r="G897" s="63">
        <v>1310</v>
      </c>
      <c r="H897" s="63">
        <v>0</v>
      </c>
      <c r="I897" s="65">
        <f>(E897-F897)*C897</f>
        <v>3000</v>
      </c>
      <c r="J897" s="65">
        <f>(F897-G897)*C897</f>
        <v>3000</v>
      </c>
      <c r="K897" s="65">
        <v>0</v>
      </c>
      <c r="L897" s="65">
        <f t="shared" si="137"/>
        <v>6000</v>
      </c>
      <c r="M897" s="25"/>
      <c r="N897" s="25"/>
    </row>
    <row r="898" spans="1:14" ht="14.25" customHeight="1">
      <c r="A898" s="34">
        <v>42726</v>
      </c>
      <c r="B898" s="60" t="s">
        <v>1667</v>
      </c>
      <c r="C898" s="61">
        <v>200</v>
      </c>
      <c r="D898" s="62" t="s">
        <v>12</v>
      </c>
      <c r="E898" s="63">
        <v>3011</v>
      </c>
      <c r="F898" s="63">
        <v>3000</v>
      </c>
      <c r="G898" s="63">
        <v>0</v>
      </c>
      <c r="H898" s="63">
        <v>0</v>
      </c>
      <c r="I898" s="65">
        <f>(E898-F898)*C898</f>
        <v>2200</v>
      </c>
      <c r="J898" s="65">
        <v>0</v>
      </c>
      <c r="K898" s="65">
        <f>(G898-H898)*C898</f>
        <v>0</v>
      </c>
      <c r="L898" s="65">
        <f t="shared" si="137"/>
        <v>2200</v>
      </c>
      <c r="M898" s="25"/>
      <c r="N898" s="25"/>
    </row>
    <row r="899" spans="1:14" ht="14.25" customHeight="1">
      <c r="A899" s="34">
        <v>42726</v>
      </c>
      <c r="B899" s="60" t="s">
        <v>1668</v>
      </c>
      <c r="C899" s="61">
        <v>985</v>
      </c>
      <c r="D899" s="62" t="s">
        <v>12</v>
      </c>
      <c r="E899" s="63">
        <v>664</v>
      </c>
      <c r="F899" s="63">
        <v>657</v>
      </c>
      <c r="G899" s="63">
        <v>652</v>
      </c>
      <c r="H899" s="63">
        <v>0</v>
      </c>
      <c r="I899" s="65">
        <f>(E899-F899)*C899</f>
        <v>6895</v>
      </c>
      <c r="J899" s="65">
        <f>(F899-G899)*C899</f>
        <v>4925</v>
      </c>
      <c r="K899" s="65">
        <v>0</v>
      </c>
      <c r="L899" s="65">
        <f t="shared" si="137"/>
        <v>11820</v>
      </c>
      <c r="M899" s="25"/>
      <c r="N899" s="25"/>
    </row>
    <row r="900" spans="1:14" ht="14.25" customHeight="1">
      <c r="A900" s="34">
        <v>42726</v>
      </c>
      <c r="B900" s="60" t="s">
        <v>257</v>
      </c>
      <c r="C900" s="61">
        <v>1775</v>
      </c>
      <c r="D900" s="62" t="s">
        <v>11</v>
      </c>
      <c r="E900" s="63">
        <v>310</v>
      </c>
      <c r="F900" s="63">
        <v>312.8</v>
      </c>
      <c r="G900" s="63">
        <v>0</v>
      </c>
      <c r="H900" s="63">
        <v>0</v>
      </c>
      <c r="I900" s="39">
        <f t="shared" ref="I900:I908" si="138">(F900-E900)*C900</f>
        <v>4970.00000000002</v>
      </c>
      <c r="J900" s="66">
        <v>0</v>
      </c>
      <c r="K900" s="66">
        <f>(H900-G900)*C900</f>
        <v>0</v>
      </c>
      <c r="L900" s="39">
        <f t="shared" si="137"/>
        <v>4970.00000000002</v>
      </c>
      <c r="M900" s="25"/>
      <c r="N900" s="25"/>
    </row>
    <row r="901" spans="1:14" ht="14.25" customHeight="1">
      <c r="A901" s="34">
        <v>42726</v>
      </c>
      <c r="B901" s="60" t="s">
        <v>1664</v>
      </c>
      <c r="C901" s="61">
        <v>585</v>
      </c>
      <c r="D901" s="62" t="s">
        <v>11</v>
      </c>
      <c r="E901" s="63">
        <v>942</v>
      </c>
      <c r="F901" s="63">
        <v>950</v>
      </c>
      <c r="G901" s="63">
        <v>957</v>
      </c>
      <c r="H901" s="63">
        <v>972</v>
      </c>
      <c r="I901" s="39">
        <f t="shared" si="138"/>
        <v>4680</v>
      </c>
      <c r="J901" s="39">
        <f>(G901-F901)*C901</f>
        <v>4095</v>
      </c>
      <c r="K901" s="39">
        <f>(H901-G901)*C901</f>
        <v>8775</v>
      </c>
      <c r="L901" s="39">
        <f t="shared" si="137"/>
        <v>17550</v>
      </c>
      <c r="M901" s="25"/>
      <c r="N901" s="25"/>
    </row>
    <row r="902" spans="1:14" ht="14.25" customHeight="1">
      <c r="A902" s="34">
        <v>42726</v>
      </c>
      <c r="B902" s="60" t="s">
        <v>1666</v>
      </c>
      <c r="C902" s="61">
        <v>1000</v>
      </c>
      <c r="D902" s="62" t="s">
        <v>11</v>
      </c>
      <c r="E902" s="63">
        <v>382.5</v>
      </c>
      <c r="F902" s="63">
        <v>388.5</v>
      </c>
      <c r="G902" s="63">
        <v>395</v>
      </c>
      <c r="H902" s="63">
        <v>0</v>
      </c>
      <c r="I902" s="39">
        <f t="shared" si="138"/>
        <v>6000</v>
      </c>
      <c r="J902" s="39">
        <f>(G902-F902)*C902</f>
        <v>6500</v>
      </c>
      <c r="K902" s="39">
        <v>0</v>
      </c>
      <c r="L902" s="39">
        <f t="shared" si="137"/>
        <v>12500</v>
      </c>
      <c r="M902" s="25"/>
      <c r="N902" s="25"/>
    </row>
    <row r="903" spans="1:14" ht="14.25" customHeight="1">
      <c r="A903" s="34">
        <v>42725</v>
      </c>
      <c r="B903" s="60" t="s">
        <v>253</v>
      </c>
      <c r="C903" s="61">
        <v>330</v>
      </c>
      <c r="D903" s="62" t="s">
        <v>11</v>
      </c>
      <c r="E903" s="63">
        <v>5100</v>
      </c>
      <c r="F903" s="63">
        <v>5120</v>
      </c>
      <c r="G903" s="63">
        <v>5138</v>
      </c>
      <c r="H903" s="63">
        <v>0</v>
      </c>
      <c r="I903" s="39">
        <f t="shared" si="138"/>
        <v>6600</v>
      </c>
      <c r="J903" s="39">
        <f>(G903-F903)*C903</f>
        <v>5940</v>
      </c>
      <c r="K903" s="39">
        <v>0</v>
      </c>
      <c r="L903" s="39">
        <f t="shared" si="137"/>
        <v>12540</v>
      </c>
      <c r="M903" s="25"/>
      <c r="N903" s="25"/>
    </row>
    <row r="904" spans="1:14" ht="14.25" customHeight="1">
      <c r="A904" s="34">
        <v>42725</v>
      </c>
      <c r="B904" s="60" t="s">
        <v>416</v>
      </c>
      <c r="C904" s="61">
        <v>600</v>
      </c>
      <c r="D904" s="62" t="s">
        <v>11</v>
      </c>
      <c r="E904" s="63">
        <v>924</v>
      </c>
      <c r="F904" s="63">
        <v>930</v>
      </c>
      <c r="G904" s="63">
        <v>0</v>
      </c>
      <c r="H904" s="63">
        <v>0</v>
      </c>
      <c r="I904" s="39">
        <f t="shared" si="138"/>
        <v>3600</v>
      </c>
      <c r="J904" s="39">
        <v>0</v>
      </c>
      <c r="K904" s="39">
        <v>0</v>
      </c>
      <c r="L904" s="39">
        <f t="shared" si="137"/>
        <v>3600</v>
      </c>
      <c r="M904" s="25"/>
      <c r="N904" s="25"/>
    </row>
    <row r="905" spans="1:14" ht="14.25" customHeight="1">
      <c r="A905" s="34">
        <v>42725</v>
      </c>
      <c r="B905" s="60" t="s">
        <v>280</v>
      </c>
      <c r="C905" s="61">
        <v>600</v>
      </c>
      <c r="D905" s="62" t="s">
        <v>11</v>
      </c>
      <c r="E905" s="63">
        <v>900</v>
      </c>
      <c r="F905" s="63">
        <v>907</v>
      </c>
      <c r="G905" s="63">
        <v>0</v>
      </c>
      <c r="H905" s="63">
        <v>0</v>
      </c>
      <c r="I905" s="39">
        <f t="shared" si="138"/>
        <v>4200</v>
      </c>
      <c r="J905" s="39">
        <v>0</v>
      </c>
      <c r="K905" s="39">
        <v>0</v>
      </c>
      <c r="L905" s="39">
        <f t="shared" si="137"/>
        <v>4200</v>
      </c>
      <c r="M905" s="25"/>
      <c r="N905" s="25"/>
    </row>
    <row r="906" spans="1:14" ht="14.25" customHeight="1">
      <c r="A906" s="34">
        <v>42726</v>
      </c>
      <c r="B906" s="60" t="s">
        <v>619</v>
      </c>
      <c r="C906" s="61">
        <v>870</v>
      </c>
      <c r="D906" s="62" t="s">
        <v>11</v>
      </c>
      <c r="E906" s="63">
        <v>631</v>
      </c>
      <c r="F906" s="63">
        <v>636.5</v>
      </c>
      <c r="G906" s="63">
        <v>0</v>
      </c>
      <c r="H906" s="63">
        <v>0</v>
      </c>
      <c r="I906" s="39">
        <f t="shared" si="138"/>
        <v>4785</v>
      </c>
      <c r="J906" s="39">
        <v>0</v>
      </c>
      <c r="K906" s="39">
        <v>0</v>
      </c>
      <c r="L906" s="39">
        <f t="shared" si="137"/>
        <v>4785</v>
      </c>
      <c r="M906" s="25"/>
      <c r="N906" s="25"/>
    </row>
    <row r="907" spans="1:14" ht="14.25" customHeight="1">
      <c r="A907" s="34">
        <v>42724</v>
      </c>
      <c r="B907" s="60" t="s">
        <v>611</v>
      </c>
      <c r="C907" s="61">
        <v>375</v>
      </c>
      <c r="D907" s="62" t="s">
        <v>11</v>
      </c>
      <c r="E907" s="63">
        <v>2312</v>
      </c>
      <c r="F907" s="63">
        <v>2330</v>
      </c>
      <c r="G907" s="63">
        <v>2345</v>
      </c>
      <c r="H907" s="63">
        <v>0</v>
      </c>
      <c r="I907" s="39">
        <f t="shared" si="138"/>
        <v>6750</v>
      </c>
      <c r="J907" s="39">
        <f>(G907-F907)*C907</f>
        <v>5625</v>
      </c>
      <c r="K907" s="39">
        <v>0</v>
      </c>
      <c r="L907" s="39">
        <f t="shared" si="137"/>
        <v>12375</v>
      </c>
      <c r="M907" s="25"/>
      <c r="N907" s="25"/>
    </row>
    <row r="908" spans="1:14" ht="14.25" customHeight="1">
      <c r="A908" s="34">
        <v>42724</v>
      </c>
      <c r="B908" s="60" t="s">
        <v>418</v>
      </c>
      <c r="C908" s="61">
        <v>1000</v>
      </c>
      <c r="D908" s="62" t="s">
        <v>11</v>
      </c>
      <c r="E908" s="63">
        <v>499</v>
      </c>
      <c r="F908" s="63">
        <v>502.5</v>
      </c>
      <c r="G908" s="63">
        <v>504</v>
      </c>
      <c r="H908" s="63">
        <v>0</v>
      </c>
      <c r="I908" s="39">
        <f t="shared" si="138"/>
        <v>3500</v>
      </c>
      <c r="J908" s="39">
        <f>(G908-F908)*C908</f>
        <v>1500</v>
      </c>
      <c r="K908" s="39">
        <v>0</v>
      </c>
      <c r="L908" s="39">
        <f t="shared" si="137"/>
        <v>5000</v>
      </c>
      <c r="M908" s="25"/>
      <c r="N908" s="25"/>
    </row>
    <row r="909" spans="1:14" ht="14.25" customHeight="1">
      <c r="A909" s="34">
        <v>42724</v>
      </c>
      <c r="B909" s="60" t="s">
        <v>1385</v>
      </c>
      <c r="C909" s="61">
        <f t="shared" ref="C909:C950" si="139">(200000/E909)</f>
        <v>1162.7906976744187</v>
      </c>
      <c r="D909" s="62" t="s">
        <v>11</v>
      </c>
      <c r="E909" s="63">
        <v>172</v>
      </c>
      <c r="F909" s="63">
        <v>173.7</v>
      </c>
      <c r="G909" s="63">
        <v>175.4</v>
      </c>
      <c r="H909" s="63">
        <v>0</v>
      </c>
      <c r="I909" s="39">
        <f>+(F909-E909)*C909</f>
        <v>1976.7441860464985</v>
      </c>
      <c r="J909" s="39">
        <f>+(G909-F909)*C909</f>
        <v>1976.7441860465315</v>
      </c>
      <c r="K909" s="39">
        <v>0</v>
      </c>
      <c r="L909" s="39">
        <f>SUM(I909:K909)</f>
        <v>3953.4883720930302</v>
      </c>
      <c r="M909" s="25"/>
      <c r="N909" s="25"/>
    </row>
    <row r="910" spans="1:14" ht="14.25" customHeight="1">
      <c r="A910" s="34">
        <v>42724</v>
      </c>
      <c r="B910" s="60" t="s">
        <v>1351</v>
      </c>
      <c r="C910" s="61">
        <f t="shared" si="139"/>
        <v>2531.6455696202534</v>
      </c>
      <c r="D910" s="62" t="s">
        <v>11</v>
      </c>
      <c r="E910" s="63">
        <v>79</v>
      </c>
      <c r="F910" s="63">
        <v>79.7</v>
      </c>
      <c r="G910" s="63">
        <v>0</v>
      </c>
      <c r="H910" s="63">
        <v>0</v>
      </c>
      <c r="I910" s="39">
        <f>(F910-E910)*C910</f>
        <v>1772.1518987341844</v>
      </c>
      <c r="J910" s="66">
        <v>0</v>
      </c>
      <c r="K910" s="66">
        <f>(H910-G910)*C910</f>
        <v>0</v>
      </c>
      <c r="L910" s="39">
        <f t="shared" ref="L910:L916" si="140">(I910+J910+K910)</f>
        <v>1772.1518987341844</v>
      </c>
      <c r="M910" s="25"/>
      <c r="N910" s="25"/>
    </row>
    <row r="911" spans="1:14" ht="14.25" customHeight="1">
      <c r="A911" s="34">
        <v>42724</v>
      </c>
      <c r="B911" s="60" t="s">
        <v>1603</v>
      </c>
      <c r="C911" s="61">
        <f t="shared" si="139"/>
        <v>1149.4252873563219</v>
      </c>
      <c r="D911" s="62" t="s">
        <v>11</v>
      </c>
      <c r="E911" s="63">
        <v>174</v>
      </c>
      <c r="F911" s="63">
        <v>174</v>
      </c>
      <c r="G911" s="63">
        <v>0</v>
      </c>
      <c r="H911" s="63">
        <v>0</v>
      </c>
      <c r="I911" s="39">
        <f>(F911-E911)*C911</f>
        <v>0</v>
      </c>
      <c r="J911" s="66">
        <v>0</v>
      </c>
      <c r="K911" s="66">
        <f>(H911-G911)*C911</f>
        <v>0</v>
      </c>
      <c r="L911" s="39">
        <f t="shared" si="140"/>
        <v>0</v>
      </c>
      <c r="M911" s="25"/>
      <c r="N911" s="25"/>
    </row>
    <row r="912" spans="1:14" ht="14.25" customHeight="1">
      <c r="A912" s="34">
        <v>42724</v>
      </c>
      <c r="B912" s="60" t="s">
        <v>1541</v>
      </c>
      <c r="C912" s="61">
        <f t="shared" si="139"/>
        <v>1781.7371937639198</v>
      </c>
      <c r="D912" s="62" t="s">
        <v>12</v>
      </c>
      <c r="E912" s="63">
        <v>112.25</v>
      </c>
      <c r="F912" s="63">
        <v>112.25</v>
      </c>
      <c r="G912" s="63">
        <v>0</v>
      </c>
      <c r="H912" s="63">
        <v>0</v>
      </c>
      <c r="I912" s="67">
        <f>(E912-F912)*C912</f>
        <v>0</v>
      </c>
      <c r="J912" s="67">
        <v>0</v>
      </c>
      <c r="K912" s="67">
        <v>0</v>
      </c>
      <c r="L912" s="67">
        <f t="shared" si="140"/>
        <v>0</v>
      </c>
      <c r="M912" s="25"/>
      <c r="N912" s="25"/>
    </row>
    <row r="913" spans="1:14" ht="14.25" customHeight="1">
      <c r="A913" s="34">
        <v>42723</v>
      </c>
      <c r="B913" s="60" t="s">
        <v>1329</v>
      </c>
      <c r="C913" s="61">
        <f t="shared" si="139"/>
        <v>1941.7475728155339</v>
      </c>
      <c r="D913" s="62" t="s">
        <v>11</v>
      </c>
      <c r="E913" s="63">
        <v>103</v>
      </c>
      <c r="F913" s="63">
        <v>104</v>
      </c>
      <c r="G913" s="63">
        <v>105</v>
      </c>
      <c r="H913" s="63">
        <v>106</v>
      </c>
      <c r="I913" s="39">
        <f>(F913-E913)*C913</f>
        <v>1941.7475728155339</v>
      </c>
      <c r="J913" s="39">
        <f>(G913-F913)*C913</f>
        <v>1941.7475728155339</v>
      </c>
      <c r="K913" s="39">
        <f>(H913-G913)*C913</f>
        <v>1941.7475728155339</v>
      </c>
      <c r="L913" s="39">
        <f t="shared" si="140"/>
        <v>5825.2427184466014</v>
      </c>
      <c r="M913" s="25"/>
      <c r="N913" s="25"/>
    </row>
    <row r="914" spans="1:14" ht="14.25" customHeight="1">
      <c r="A914" s="34">
        <v>42723</v>
      </c>
      <c r="B914" s="60" t="s">
        <v>1329</v>
      </c>
      <c r="C914" s="61">
        <f>(200000/E914)</f>
        <v>1869.1588785046729</v>
      </c>
      <c r="D914" s="62" t="s">
        <v>11</v>
      </c>
      <c r="E914" s="63">
        <v>107</v>
      </c>
      <c r="F914" s="63">
        <v>108</v>
      </c>
      <c r="G914" s="63">
        <v>109</v>
      </c>
      <c r="H914" s="63">
        <v>110</v>
      </c>
      <c r="I914" s="39">
        <f>(F914-E914)*C914</f>
        <v>1869.1588785046729</v>
      </c>
      <c r="J914" s="39">
        <f>(G914-F914)*C914</f>
        <v>1869.1588785046729</v>
      </c>
      <c r="K914" s="39">
        <f>(H914-G914)*C914</f>
        <v>1869.1588785046729</v>
      </c>
      <c r="L914" s="39">
        <f t="shared" si="140"/>
        <v>5607.4766355140182</v>
      </c>
      <c r="M914" s="25"/>
      <c r="N914" s="25"/>
    </row>
    <row r="915" spans="1:14" ht="14.25" customHeight="1">
      <c r="A915" s="34">
        <v>42723</v>
      </c>
      <c r="B915" s="60" t="s">
        <v>1669</v>
      </c>
      <c r="C915" s="61">
        <f t="shared" si="139"/>
        <v>3636.3636363636365</v>
      </c>
      <c r="D915" s="62" t="s">
        <v>11</v>
      </c>
      <c r="E915" s="63">
        <v>55</v>
      </c>
      <c r="F915" s="63">
        <v>55.5</v>
      </c>
      <c r="G915" s="63">
        <v>56</v>
      </c>
      <c r="H915" s="63">
        <v>56.5</v>
      </c>
      <c r="I915" s="39">
        <f>(F915-E915)*C915</f>
        <v>1818.1818181818182</v>
      </c>
      <c r="J915" s="39">
        <f>(G915-F915)*C915</f>
        <v>1818.1818181818182</v>
      </c>
      <c r="K915" s="39">
        <f>(H915-G915)*C915</f>
        <v>1818.1818181818182</v>
      </c>
      <c r="L915" s="39">
        <f t="shared" si="140"/>
        <v>5454.545454545455</v>
      </c>
      <c r="M915" s="25"/>
      <c r="N915" s="25"/>
    </row>
    <row r="916" spans="1:14" ht="14.25" customHeight="1">
      <c r="A916" s="34">
        <v>42723</v>
      </c>
      <c r="B916" s="60" t="s">
        <v>1329</v>
      </c>
      <c r="C916" s="61">
        <f t="shared" si="139"/>
        <v>1801.8018018018017</v>
      </c>
      <c r="D916" s="62" t="s">
        <v>11</v>
      </c>
      <c r="E916" s="63">
        <v>111</v>
      </c>
      <c r="F916" s="63">
        <v>112</v>
      </c>
      <c r="G916" s="63">
        <v>113</v>
      </c>
      <c r="H916" s="63">
        <v>114</v>
      </c>
      <c r="I916" s="39">
        <f>(F916-E916)*C916</f>
        <v>1801.8018018018017</v>
      </c>
      <c r="J916" s="39">
        <f>(G916-F916)*C916</f>
        <v>1801.8018018018017</v>
      </c>
      <c r="K916" s="39">
        <f>(H916-G916)*C916</f>
        <v>1801.8018018018017</v>
      </c>
      <c r="L916" s="39">
        <f t="shared" si="140"/>
        <v>5405.405405405405</v>
      </c>
      <c r="M916" s="25"/>
      <c r="N916" s="25"/>
    </row>
    <row r="917" spans="1:14" ht="14.25" customHeight="1">
      <c r="A917" s="34">
        <v>42723</v>
      </c>
      <c r="B917" s="60" t="s">
        <v>137</v>
      </c>
      <c r="C917" s="61">
        <f t="shared" si="139"/>
        <v>1851.851851851852</v>
      </c>
      <c r="D917" s="62" t="s">
        <v>11</v>
      </c>
      <c r="E917" s="63">
        <v>108</v>
      </c>
      <c r="F917" s="63">
        <v>109</v>
      </c>
      <c r="G917" s="63">
        <v>110</v>
      </c>
      <c r="H917" s="63">
        <v>0</v>
      </c>
      <c r="I917" s="39">
        <f>+(F917-E917)*C917</f>
        <v>1851.851851851852</v>
      </c>
      <c r="J917" s="39">
        <f>+(G917-F917)*C917</f>
        <v>1851.851851851852</v>
      </c>
      <c r="K917" s="39">
        <v>0</v>
      </c>
      <c r="L917" s="39">
        <f>SUM(I917:K917)</f>
        <v>3703.7037037037039</v>
      </c>
      <c r="M917" s="25"/>
      <c r="N917" s="25"/>
    </row>
    <row r="918" spans="1:14" ht="14.25" customHeight="1">
      <c r="A918" s="34">
        <v>42723</v>
      </c>
      <c r="B918" s="60" t="s">
        <v>1669</v>
      </c>
      <c r="C918" s="61">
        <f>(200000/E918)</f>
        <v>3539.8230088495575</v>
      </c>
      <c r="D918" s="62" t="s">
        <v>11</v>
      </c>
      <c r="E918" s="63">
        <v>56.5</v>
      </c>
      <c r="F918" s="63">
        <v>57</v>
      </c>
      <c r="G918" s="63">
        <v>0</v>
      </c>
      <c r="H918" s="63">
        <v>0</v>
      </c>
      <c r="I918" s="39">
        <f>(F918-E918)*C918</f>
        <v>1769.9115044247787</v>
      </c>
      <c r="J918" s="66">
        <v>0</v>
      </c>
      <c r="K918" s="66">
        <f>(H918-G918)*C918</f>
        <v>0</v>
      </c>
      <c r="L918" s="39">
        <f>(I918+J918+K918)</f>
        <v>1769.9115044247787</v>
      </c>
      <c r="M918" s="25"/>
      <c r="N918" s="25"/>
    </row>
    <row r="919" spans="1:14" ht="14.25" customHeight="1">
      <c r="A919" s="34">
        <v>42720</v>
      </c>
      <c r="B919" s="60" t="s">
        <v>149</v>
      </c>
      <c r="C919" s="61">
        <f t="shared" si="139"/>
        <v>2500</v>
      </c>
      <c r="D919" s="62" t="s">
        <v>11</v>
      </c>
      <c r="E919" s="63">
        <v>80</v>
      </c>
      <c r="F919" s="63">
        <v>80.8</v>
      </c>
      <c r="G919" s="63">
        <v>0</v>
      </c>
      <c r="H919" s="63">
        <v>0</v>
      </c>
      <c r="I919" s="39">
        <f>(F919-E919)*C919</f>
        <v>1999.999999999993</v>
      </c>
      <c r="J919" s="66">
        <v>0</v>
      </c>
      <c r="K919" s="66">
        <f>(H919-G919)*C919</f>
        <v>0</v>
      </c>
      <c r="L919" s="39">
        <f t="shared" ref="L919:L940" si="141">(I919+J919+K919)</f>
        <v>1999.999999999993</v>
      </c>
      <c r="M919" s="25"/>
      <c r="N919" s="25"/>
    </row>
    <row r="920" spans="1:14" ht="14.25" customHeight="1">
      <c r="A920" s="34">
        <v>42720</v>
      </c>
      <c r="B920" s="60" t="s">
        <v>1670</v>
      </c>
      <c r="C920" s="61">
        <f t="shared" si="139"/>
        <v>576.86760888376125</v>
      </c>
      <c r="D920" s="62" t="s">
        <v>11</v>
      </c>
      <c r="E920" s="63">
        <v>346.7</v>
      </c>
      <c r="F920" s="63">
        <v>350</v>
      </c>
      <c r="G920" s="63">
        <v>0</v>
      </c>
      <c r="H920" s="63">
        <v>0</v>
      </c>
      <c r="I920" s="39">
        <f>(F920-E920)*C920</f>
        <v>1903.6631093164187</v>
      </c>
      <c r="J920" s="66">
        <v>0</v>
      </c>
      <c r="K920" s="66">
        <f>(H920-G920)*C920</f>
        <v>0</v>
      </c>
      <c r="L920" s="39">
        <f t="shared" si="141"/>
        <v>1903.6631093164187</v>
      </c>
      <c r="M920" s="25"/>
      <c r="N920" s="25"/>
    </row>
    <row r="921" spans="1:14" ht="14.25" customHeight="1">
      <c r="A921" s="34">
        <v>42720</v>
      </c>
      <c r="B921" s="60" t="s">
        <v>1590</v>
      </c>
      <c r="C921" s="61">
        <f t="shared" si="139"/>
        <v>1269.8412698412699</v>
      </c>
      <c r="D921" s="62" t="s">
        <v>12</v>
      </c>
      <c r="E921" s="63">
        <v>157.5</v>
      </c>
      <c r="F921" s="63">
        <v>157.5</v>
      </c>
      <c r="G921" s="63">
        <v>0</v>
      </c>
      <c r="H921" s="63">
        <v>0</v>
      </c>
      <c r="I921" s="67">
        <f>(E921-F921)*C921</f>
        <v>0</v>
      </c>
      <c r="J921" s="67">
        <v>0</v>
      </c>
      <c r="K921" s="67">
        <v>0</v>
      </c>
      <c r="L921" s="67">
        <f t="shared" si="141"/>
        <v>0</v>
      </c>
      <c r="M921" s="25"/>
      <c r="N921" s="25"/>
    </row>
    <row r="922" spans="1:14" ht="14.25" customHeight="1">
      <c r="A922" s="34">
        <v>42720</v>
      </c>
      <c r="B922" s="60" t="s">
        <v>1670</v>
      </c>
      <c r="C922" s="61">
        <f t="shared" si="139"/>
        <v>601.86578393018351</v>
      </c>
      <c r="D922" s="62" t="s">
        <v>11</v>
      </c>
      <c r="E922" s="63">
        <v>332.3</v>
      </c>
      <c r="F922" s="63">
        <v>332.3</v>
      </c>
      <c r="G922" s="63">
        <v>0</v>
      </c>
      <c r="H922" s="63">
        <v>0</v>
      </c>
      <c r="I922" s="39">
        <f>(F922-E922)*C922</f>
        <v>0</v>
      </c>
      <c r="J922" s="66">
        <v>0</v>
      </c>
      <c r="K922" s="66">
        <f>(H922-G922)*C922</f>
        <v>0</v>
      </c>
      <c r="L922" s="39">
        <f t="shared" si="141"/>
        <v>0</v>
      </c>
      <c r="M922" s="25"/>
      <c r="N922" s="25"/>
    </row>
    <row r="923" spans="1:14" ht="14.25" customHeight="1">
      <c r="A923" s="34">
        <v>42720</v>
      </c>
      <c r="B923" s="60" t="s">
        <v>1671</v>
      </c>
      <c r="C923" s="61">
        <f t="shared" si="139"/>
        <v>581.39534883720933</v>
      </c>
      <c r="D923" s="62" t="s">
        <v>11</v>
      </c>
      <c r="E923" s="63">
        <v>344</v>
      </c>
      <c r="F923" s="63">
        <v>334.1</v>
      </c>
      <c r="G923" s="63">
        <v>0</v>
      </c>
      <c r="H923" s="63">
        <v>0</v>
      </c>
      <c r="I923" s="64">
        <f>(F923-E923)*C923</f>
        <v>-5755.8139534883594</v>
      </c>
      <c r="J923" s="65">
        <v>0</v>
      </c>
      <c r="K923" s="65">
        <f>(H923-G923)*C923</f>
        <v>0</v>
      </c>
      <c r="L923" s="64">
        <f t="shared" si="141"/>
        <v>-5755.8139534883594</v>
      </c>
      <c r="M923" s="25"/>
      <c r="N923" s="25"/>
    </row>
    <row r="924" spans="1:14" ht="14.25" customHeight="1">
      <c r="A924" s="34">
        <v>42720</v>
      </c>
      <c r="B924" s="60" t="s">
        <v>158</v>
      </c>
      <c r="C924" s="61">
        <f>(200000/E924)</f>
        <v>1534.3306482546989</v>
      </c>
      <c r="D924" s="62" t="s">
        <v>11</v>
      </c>
      <c r="E924" s="63">
        <v>130.35</v>
      </c>
      <c r="F924" s="63">
        <v>126.45</v>
      </c>
      <c r="G924" s="63">
        <v>0</v>
      </c>
      <c r="H924" s="63">
        <v>0</v>
      </c>
      <c r="I924" s="64">
        <f>(F924-E924)*C924</f>
        <v>-5983.8895281933128</v>
      </c>
      <c r="J924" s="65">
        <v>0</v>
      </c>
      <c r="K924" s="65">
        <f>(H924-G924)*C924</f>
        <v>0</v>
      </c>
      <c r="L924" s="64">
        <f t="shared" si="141"/>
        <v>-5983.8895281933128</v>
      </c>
      <c r="M924" s="25"/>
      <c r="N924" s="25"/>
    </row>
    <row r="925" spans="1:14" ht="14.25" customHeight="1">
      <c r="A925" s="34">
        <v>42719</v>
      </c>
      <c r="B925" s="60" t="s">
        <v>1603</v>
      </c>
      <c r="C925" s="61">
        <f t="shared" si="139"/>
        <v>1082.8370330265295</v>
      </c>
      <c r="D925" s="62" t="s">
        <v>11</v>
      </c>
      <c r="E925" s="63">
        <v>184.7</v>
      </c>
      <c r="F925" s="63">
        <v>186.5</v>
      </c>
      <c r="G925" s="63">
        <v>0</v>
      </c>
      <c r="H925" s="63">
        <v>0</v>
      </c>
      <c r="I925" s="39">
        <f>(F925-E925)*C925</f>
        <v>1949.1066594477654</v>
      </c>
      <c r="J925" s="66">
        <v>0</v>
      </c>
      <c r="K925" s="66">
        <f>(H925-G925)*C925</f>
        <v>0</v>
      </c>
      <c r="L925" s="39">
        <f t="shared" si="141"/>
        <v>1949.1066594477654</v>
      </c>
      <c r="M925" s="25"/>
      <c r="N925" s="25"/>
    </row>
    <row r="926" spans="1:14" ht="14.25" customHeight="1">
      <c r="A926" s="34">
        <v>42719</v>
      </c>
      <c r="B926" s="60" t="s">
        <v>1672</v>
      </c>
      <c r="C926" s="61">
        <f t="shared" si="139"/>
        <v>734.75385745775168</v>
      </c>
      <c r="D926" s="62" t="s">
        <v>12</v>
      </c>
      <c r="E926" s="63">
        <v>272.2</v>
      </c>
      <c r="F926" s="63">
        <v>269.60000000000002</v>
      </c>
      <c r="G926" s="63">
        <v>0</v>
      </c>
      <c r="H926" s="63">
        <v>0</v>
      </c>
      <c r="I926" s="67">
        <f>(E926-F926)*C926</f>
        <v>1910.3600293901293</v>
      </c>
      <c r="J926" s="67">
        <v>0</v>
      </c>
      <c r="K926" s="67">
        <v>0</v>
      </c>
      <c r="L926" s="67">
        <f t="shared" si="141"/>
        <v>1910.3600293901293</v>
      </c>
      <c r="M926" s="25"/>
      <c r="N926" s="25"/>
    </row>
    <row r="927" spans="1:14" ht="14.25" customHeight="1">
      <c r="A927" s="34">
        <v>42719</v>
      </c>
      <c r="B927" s="60" t="s">
        <v>140</v>
      </c>
      <c r="C927" s="61">
        <f t="shared" si="139"/>
        <v>1118.5682326621923</v>
      </c>
      <c r="D927" s="62" t="s">
        <v>11</v>
      </c>
      <c r="E927" s="63">
        <v>178.8</v>
      </c>
      <c r="F927" s="63">
        <v>180.5</v>
      </c>
      <c r="G927" s="63">
        <v>0</v>
      </c>
      <c r="H927" s="63">
        <v>0</v>
      </c>
      <c r="I927" s="39">
        <f>(F927-E927)*C927</f>
        <v>1901.565995525714</v>
      </c>
      <c r="J927" s="66">
        <v>0</v>
      </c>
      <c r="K927" s="66">
        <f>(H927-G927)*C927</f>
        <v>0</v>
      </c>
      <c r="L927" s="39">
        <f t="shared" si="141"/>
        <v>1901.565995525714</v>
      </c>
      <c r="M927" s="25"/>
      <c r="N927" s="25"/>
    </row>
    <row r="928" spans="1:14" ht="14.25" customHeight="1">
      <c r="A928" s="34">
        <v>42719</v>
      </c>
      <c r="B928" s="60" t="s">
        <v>1673</v>
      </c>
      <c r="C928" s="61">
        <f t="shared" si="139"/>
        <v>1090.5125408942201</v>
      </c>
      <c r="D928" s="62" t="s">
        <v>11</v>
      </c>
      <c r="E928" s="63">
        <v>183.4</v>
      </c>
      <c r="F928" s="63">
        <v>183.4</v>
      </c>
      <c r="G928" s="63">
        <v>0</v>
      </c>
      <c r="H928" s="63">
        <v>0</v>
      </c>
      <c r="I928" s="39">
        <f>(F928-E928)*C928</f>
        <v>0</v>
      </c>
      <c r="J928" s="66">
        <v>0</v>
      </c>
      <c r="K928" s="66">
        <f>(H928-G928)*C928</f>
        <v>0</v>
      </c>
      <c r="L928" s="39">
        <f t="shared" si="141"/>
        <v>0</v>
      </c>
      <c r="M928" s="25"/>
      <c r="N928" s="25"/>
    </row>
    <row r="929" spans="1:14" ht="14.25" customHeight="1">
      <c r="A929" s="34">
        <v>42718</v>
      </c>
      <c r="B929" s="60" t="s">
        <v>140</v>
      </c>
      <c r="C929" s="61">
        <f t="shared" si="139"/>
        <v>1164.8223645894002</v>
      </c>
      <c r="D929" s="62" t="s">
        <v>11</v>
      </c>
      <c r="E929" s="63">
        <v>171.7</v>
      </c>
      <c r="F929" s="63">
        <v>173.4</v>
      </c>
      <c r="G929" s="63">
        <v>175.1</v>
      </c>
      <c r="H929" s="63">
        <v>176.8</v>
      </c>
      <c r="I929" s="39">
        <f>(F929-E929)*C929</f>
        <v>1980.1980198020001</v>
      </c>
      <c r="J929" s="39">
        <f>(G929-F929)*C929</f>
        <v>1980.1980198019671</v>
      </c>
      <c r="K929" s="39">
        <f>(H929-G929)*C929</f>
        <v>1980.1980198020001</v>
      </c>
      <c r="L929" s="39">
        <f t="shared" si="141"/>
        <v>5940.5940594059675</v>
      </c>
      <c r="M929" s="25"/>
      <c r="N929" s="25"/>
    </row>
    <row r="930" spans="1:14" ht="14.25" customHeight="1">
      <c r="A930" s="34">
        <v>42718</v>
      </c>
      <c r="B930" s="60" t="s">
        <v>1674</v>
      </c>
      <c r="C930" s="61">
        <f t="shared" si="139"/>
        <v>2572.3472668810291</v>
      </c>
      <c r="D930" s="62" t="s">
        <v>12</v>
      </c>
      <c r="E930" s="63">
        <v>77.75</v>
      </c>
      <c r="F930" s="63">
        <v>77.05</v>
      </c>
      <c r="G930" s="63">
        <v>76.349999999999994</v>
      </c>
      <c r="H930" s="63">
        <v>75.650000000000006</v>
      </c>
      <c r="I930" s="65">
        <f>(E930-F930)*C930</f>
        <v>1800.6430868167276</v>
      </c>
      <c r="J930" s="65">
        <f>(F930-G930)*C930</f>
        <v>1800.6430868167276</v>
      </c>
      <c r="K930" s="65">
        <f>(G930-H930)*C930</f>
        <v>1800.643086816691</v>
      </c>
      <c r="L930" s="65">
        <f t="shared" si="141"/>
        <v>5401.9292604501461</v>
      </c>
      <c r="M930" s="25"/>
      <c r="N930" s="25"/>
    </row>
    <row r="931" spans="1:14" ht="14.25" customHeight="1">
      <c r="A931" s="34">
        <v>42718</v>
      </c>
      <c r="B931" s="60" t="s">
        <v>1505</v>
      </c>
      <c r="C931" s="61">
        <f t="shared" si="139"/>
        <v>944.51003541912632</v>
      </c>
      <c r="D931" s="62" t="s">
        <v>11</v>
      </c>
      <c r="E931" s="63">
        <v>211.75</v>
      </c>
      <c r="F931" s="63">
        <v>213.75</v>
      </c>
      <c r="G931" s="63">
        <v>0</v>
      </c>
      <c r="H931" s="63">
        <v>0</v>
      </c>
      <c r="I931" s="39">
        <f>(F931-E931)*C931</f>
        <v>1889.0200708382526</v>
      </c>
      <c r="J931" s="66">
        <v>0</v>
      </c>
      <c r="K931" s="66">
        <f>(H931-G931)*C931</f>
        <v>0</v>
      </c>
      <c r="L931" s="39">
        <f t="shared" si="141"/>
        <v>1889.0200708382526</v>
      </c>
      <c r="M931" s="25"/>
      <c r="N931" s="25"/>
    </row>
    <row r="932" spans="1:14" ht="14.25" customHeight="1">
      <c r="A932" s="34">
        <v>42718</v>
      </c>
      <c r="B932" s="60" t="s">
        <v>1436</v>
      </c>
      <c r="C932" s="61">
        <f t="shared" si="139"/>
        <v>2409.6385542168673</v>
      </c>
      <c r="D932" s="62" t="s">
        <v>11</v>
      </c>
      <c r="E932" s="63">
        <v>83</v>
      </c>
      <c r="F932" s="63">
        <v>83</v>
      </c>
      <c r="G932" s="63">
        <v>0</v>
      </c>
      <c r="H932" s="63">
        <v>0</v>
      </c>
      <c r="I932" s="39">
        <f>(F932-E932)*C932</f>
        <v>0</v>
      </c>
      <c r="J932" s="66">
        <v>0</v>
      </c>
      <c r="K932" s="66">
        <f>(H932-G932)*C932</f>
        <v>0</v>
      </c>
      <c r="L932" s="39">
        <f t="shared" si="141"/>
        <v>0</v>
      </c>
      <c r="M932" s="25"/>
      <c r="N932" s="25"/>
    </row>
    <row r="933" spans="1:14" ht="14.25" customHeight="1">
      <c r="A933" s="34">
        <v>42718</v>
      </c>
      <c r="B933" s="60" t="s">
        <v>1603</v>
      </c>
      <c r="C933" s="61">
        <f t="shared" si="139"/>
        <v>1067.2358591248665</v>
      </c>
      <c r="D933" s="62" t="s">
        <v>11</v>
      </c>
      <c r="E933" s="63">
        <v>187.4</v>
      </c>
      <c r="F933" s="63">
        <v>183.8</v>
      </c>
      <c r="G933" s="63">
        <v>0</v>
      </c>
      <c r="H933" s="63">
        <v>0</v>
      </c>
      <c r="I933" s="64">
        <f>(F933-E933)*C933</f>
        <v>-3842.0490928495133</v>
      </c>
      <c r="J933" s="65">
        <v>0</v>
      </c>
      <c r="K933" s="65">
        <f>(H933-G933)*C933</f>
        <v>0</v>
      </c>
      <c r="L933" s="64">
        <f t="shared" si="141"/>
        <v>-3842.0490928495133</v>
      </c>
      <c r="M933" s="25"/>
      <c r="N933" s="25"/>
    </row>
    <row r="934" spans="1:14" ht="14.25" customHeight="1">
      <c r="A934" s="34">
        <v>42717</v>
      </c>
      <c r="B934" s="60" t="s">
        <v>1675</v>
      </c>
      <c r="C934" s="61">
        <f t="shared" si="139"/>
        <v>2777.7777777777778</v>
      </c>
      <c r="D934" s="62" t="s">
        <v>11</v>
      </c>
      <c r="E934" s="63">
        <v>72</v>
      </c>
      <c r="F934" s="63">
        <v>72.7</v>
      </c>
      <c r="G934" s="63">
        <v>73.400000000000006</v>
      </c>
      <c r="H934" s="63">
        <v>74.099999999999994</v>
      </c>
      <c r="I934" s="39">
        <f t="shared" ref="I934:I940" si="142">(F934-E934)*C934</f>
        <v>1944.4444444444523</v>
      </c>
      <c r="J934" s="39">
        <f>(G934-F934)*C934</f>
        <v>1944.4444444444523</v>
      </c>
      <c r="K934" s="39">
        <f t="shared" ref="K934:K940" si="143">(H934-G934)*C934</f>
        <v>1944.444444444413</v>
      </c>
      <c r="L934" s="39">
        <f t="shared" si="141"/>
        <v>5833.3333333333176</v>
      </c>
      <c r="M934" s="25"/>
      <c r="N934" s="25"/>
    </row>
    <row r="935" spans="1:14" ht="14.25" customHeight="1">
      <c r="A935" s="34">
        <v>42717</v>
      </c>
      <c r="B935" s="60" t="s">
        <v>1603</v>
      </c>
      <c r="C935" s="61">
        <f t="shared" si="139"/>
        <v>1117.31843575419</v>
      </c>
      <c r="D935" s="62" t="s">
        <v>11</v>
      </c>
      <c r="E935" s="63">
        <v>179</v>
      </c>
      <c r="F935" s="63">
        <v>180.7</v>
      </c>
      <c r="G935" s="63">
        <v>182.4</v>
      </c>
      <c r="H935" s="63">
        <v>184.1</v>
      </c>
      <c r="I935" s="39">
        <f t="shared" si="142"/>
        <v>1899.4413407821103</v>
      </c>
      <c r="J935" s="39">
        <f>(G935-F935)*C935</f>
        <v>1899.4413407821421</v>
      </c>
      <c r="K935" s="39">
        <f t="shared" si="143"/>
        <v>1899.4413407821103</v>
      </c>
      <c r="L935" s="39">
        <f t="shared" si="141"/>
        <v>5698.3240223463627</v>
      </c>
      <c r="M935" s="25"/>
      <c r="N935" s="25"/>
    </row>
    <row r="936" spans="1:14" ht="14.25" customHeight="1">
      <c r="A936" s="34">
        <v>42717</v>
      </c>
      <c r="B936" s="60" t="s">
        <v>1610</v>
      </c>
      <c r="C936" s="61">
        <f t="shared" si="139"/>
        <v>1779.3594306049822</v>
      </c>
      <c r="D936" s="62" t="s">
        <v>11</v>
      </c>
      <c r="E936" s="63">
        <v>112.4</v>
      </c>
      <c r="F936" s="63">
        <v>113.4</v>
      </c>
      <c r="G936" s="63">
        <v>114.4</v>
      </c>
      <c r="H936" s="63">
        <v>115.4</v>
      </c>
      <c r="I936" s="39">
        <f t="shared" si="142"/>
        <v>1779.3594306049822</v>
      </c>
      <c r="J936" s="39">
        <f>(G936-F936)*C936</f>
        <v>1779.3594306049822</v>
      </c>
      <c r="K936" s="39">
        <f t="shared" si="143"/>
        <v>1779.3594306049822</v>
      </c>
      <c r="L936" s="39">
        <f t="shared" si="141"/>
        <v>5338.0782918149471</v>
      </c>
      <c r="M936" s="25"/>
      <c r="N936" s="25"/>
    </row>
    <row r="937" spans="1:14" ht="14.25" customHeight="1">
      <c r="A937" s="34">
        <v>42717</v>
      </c>
      <c r="B937" s="60" t="s">
        <v>1603</v>
      </c>
      <c r="C937" s="61">
        <f t="shared" si="139"/>
        <v>1044.932079414838</v>
      </c>
      <c r="D937" s="62" t="s">
        <v>11</v>
      </c>
      <c r="E937" s="63">
        <v>191.4</v>
      </c>
      <c r="F937" s="63">
        <v>191.4</v>
      </c>
      <c r="G937" s="63">
        <v>0</v>
      </c>
      <c r="H937" s="63">
        <v>0</v>
      </c>
      <c r="I937" s="39">
        <f t="shared" si="142"/>
        <v>0</v>
      </c>
      <c r="J937" s="66">
        <v>0</v>
      </c>
      <c r="K937" s="66">
        <f t="shared" si="143"/>
        <v>0</v>
      </c>
      <c r="L937" s="39">
        <f t="shared" si="141"/>
        <v>0</v>
      </c>
      <c r="M937" s="25"/>
      <c r="N937" s="25"/>
    </row>
    <row r="938" spans="1:14" ht="14.25" customHeight="1">
      <c r="A938" s="34">
        <v>42716</v>
      </c>
      <c r="B938" s="60" t="s">
        <v>1422</v>
      </c>
      <c r="C938" s="61">
        <f t="shared" si="139"/>
        <v>1932.3671497584542</v>
      </c>
      <c r="D938" s="62" t="s">
        <v>11</v>
      </c>
      <c r="E938" s="63">
        <v>103.5</v>
      </c>
      <c r="F938" s="63">
        <v>104.5</v>
      </c>
      <c r="G938" s="63">
        <v>105.5</v>
      </c>
      <c r="H938" s="63">
        <v>106.5</v>
      </c>
      <c r="I938" s="39">
        <f t="shared" si="142"/>
        <v>1932.3671497584542</v>
      </c>
      <c r="J938" s="39">
        <f>(G938-F938)*C938</f>
        <v>1932.3671497584542</v>
      </c>
      <c r="K938" s="39">
        <f t="shared" si="143"/>
        <v>1932.3671497584542</v>
      </c>
      <c r="L938" s="39">
        <f t="shared" si="141"/>
        <v>5797.101449275362</v>
      </c>
      <c r="M938" s="25"/>
      <c r="N938" s="25"/>
    </row>
    <row r="939" spans="1:14" ht="14.25" customHeight="1">
      <c r="A939" s="34">
        <v>42716</v>
      </c>
      <c r="B939" s="60" t="s">
        <v>1675</v>
      </c>
      <c r="C939" s="61">
        <f t="shared" si="139"/>
        <v>3200</v>
      </c>
      <c r="D939" s="62" t="s">
        <v>11</v>
      </c>
      <c r="E939" s="63">
        <v>62.5</v>
      </c>
      <c r="F939" s="63">
        <v>63</v>
      </c>
      <c r="G939" s="63">
        <v>63.7</v>
      </c>
      <c r="H939" s="63">
        <v>64.3</v>
      </c>
      <c r="I939" s="39">
        <f t="shared" si="142"/>
        <v>1600</v>
      </c>
      <c r="J939" s="39">
        <f>(G939-F939)*C939</f>
        <v>2240.0000000000091</v>
      </c>
      <c r="K939" s="39">
        <f t="shared" si="143"/>
        <v>1919.9999999999818</v>
      </c>
      <c r="L939" s="39">
        <f t="shared" si="141"/>
        <v>5759.9999999999909</v>
      </c>
      <c r="M939" s="25"/>
      <c r="N939" s="25"/>
    </row>
    <row r="940" spans="1:14" ht="14.25" customHeight="1">
      <c r="A940" s="34">
        <v>42716</v>
      </c>
      <c r="B940" s="60" t="s">
        <v>1422</v>
      </c>
      <c r="C940" s="61">
        <f t="shared" si="139"/>
        <v>1860.4651162790697</v>
      </c>
      <c r="D940" s="62" t="s">
        <v>11</v>
      </c>
      <c r="E940" s="63">
        <v>107.5</v>
      </c>
      <c r="F940" s="63">
        <v>108.5</v>
      </c>
      <c r="G940" s="63">
        <v>109.5</v>
      </c>
      <c r="H940" s="63">
        <v>110.5</v>
      </c>
      <c r="I940" s="39">
        <f t="shared" si="142"/>
        <v>1860.4651162790697</v>
      </c>
      <c r="J940" s="39">
        <f>(G940-F940)*C940</f>
        <v>1860.4651162790697</v>
      </c>
      <c r="K940" s="39">
        <f t="shared" si="143"/>
        <v>1860.4651162790697</v>
      </c>
      <c r="L940" s="39">
        <f t="shared" si="141"/>
        <v>5581.395348837209</v>
      </c>
      <c r="M940" s="25"/>
      <c r="N940" s="25"/>
    </row>
    <row r="941" spans="1:14" ht="14.25" customHeight="1">
      <c r="A941" s="34">
        <v>42716</v>
      </c>
      <c r="B941" s="60" t="s">
        <v>1676</v>
      </c>
      <c r="C941" s="61">
        <f t="shared" si="139"/>
        <v>4000</v>
      </c>
      <c r="D941" s="62" t="s">
        <v>11</v>
      </c>
      <c r="E941" s="63">
        <v>50</v>
      </c>
      <c r="F941" s="63">
        <v>50.5</v>
      </c>
      <c r="G941" s="63">
        <v>51</v>
      </c>
      <c r="H941" s="63">
        <v>0</v>
      </c>
      <c r="I941" s="39">
        <f>+(F941-E941)*C941</f>
        <v>2000</v>
      </c>
      <c r="J941" s="39">
        <f>+(G941-F941)*C941</f>
        <v>2000</v>
      </c>
      <c r="K941" s="39">
        <v>0</v>
      </c>
      <c r="L941" s="39">
        <f>SUM(I941:K941)</f>
        <v>4000</v>
      </c>
      <c r="M941" s="25"/>
      <c r="N941" s="25"/>
    </row>
    <row r="942" spans="1:14" ht="14.25" customHeight="1">
      <c r="A942" s="34">
        <v>42716</v>
      </c>
      <c r="B942" s="60" t="s">
        <v>1677</v>
      </c>
      <c r="C942" s="61">
        <f t="shared" si="139"/>
        <v>2099.737532808399</v>
      </c>
      <c r="D942" s="62" t="s">
        <v>12</v>
      </c>
      <c r="E942" s="63">
        <v>95.25</v>
      </c>
      <c r="F942" s="63">
        <v>94.35</v>
      </c>
      <c r="G942" s="63">
        <v>0</v>
      </c>
      <c r="H942" s="63">
        <v>0</v>
      </c>
      <c r="I942" s="67">
        <f>(E942-F942)*C942</f>
        <v>1889.7637795275709</v>
      </c>
      <c r="J942" s="67">
        <v>0</v>
      </c>
      <c r="K942" s="67">
        <v>0</v>
      </c>
      <c r="L942" s="67">
        <f>(I942+J942+K942)</f>
        <v>1889.7637795275709</v>
      </c>
      <c r="M942" s="25"/>
      <c r="N942" s="25"/>
    </row>
    <row r="943" spans="1:14" ht="14.25" customHeight="1">
      <c r="A943" s="34">
        <v>42716</v>
      </c>
      <c r="B943" s="60" t="s">
        <v>1422</v>
      </c>
      <c r="C943" s="61">
        <f>(200000/E943)</f>
        <v>1731.6017316017317</v>
      </c>
      <c r="D943" s="62" t="s">
        <v>11</v>
      </c>
      <c r="E943" s="63">
        <v>115.5</v>
      </c>
      <c r="F943" s="63">
        <v>116.5</v>
      </c>
      <c r="G943" s="63">
        <v>0</v>
      </c>
      <c r="H943" s="63">
        <v>0</v>
      </c>
      <c r="I943" s="39">
        <f>(F943-E943)*C943</f>
        <v>1731.6017316017317</v>
      </c>
      <c r="J943" s="66">
        <v>0</v>
      </c>
      <c r="K943" s="66">
        <f>(H943-G943)*C943</f>
        <v>0</v>
      </c>
      <c r="L943" s="39">
        <f>(I943+J943+K943)</f>
        <v>1731.6017316017317</v>
      </c>
      <c r="M943" s="25"/>
      <c r="N943" s="25"/>
    </row>
    <row r="944" spans="1:14" ht="14.25" customHeight="1">
      <c r="A944" s="34">
        <v>42716</v>
      </c>
      <c r="B944" s="60" t="s">
        <v>1329</v>
      </c>
      <c r="C944" s="61">
        <f t="shared" si="139"/>
        <v>1980.1980198019803</v>
      </c>
      <c r="D944" s="62" t="s">
        <v>11</v>
      </c>
      <c r="E944" s="63">
        <v>101</v>
      </c>
      <c r="F944" s="63">
        <v>101</v>
      </c>
      <c r="G944" s="63">
        <v>0</v>
      </c>
      <c r="H944" s="63">
        <v>0</v>
      </c>
      <c r="I944" s="39">
        <f>(F944-E944)*C944</f>
        <v>0</v>
      </c>
      <c r="J944" s="66">
        <v>0</v>
      </c>
      <c r="K944" s="66">
        <f>(H944-G944)*C944</f>
        <v>0</v>
      </c>
      <c r="L944" s="39">
        <f>(I944+J944+K944)</f>
        <v>0</v>
      </c>
      <c r="M944" s="25"/>
      <c r="N944" s="25"/>
    </row>
    <row r="945" spans="1:14" ht="14.25" customHeight="1">
      <c r="A945" s="34">
        <v>42713</v>
      </c>
      <c r="B945" s="60" t="s">
        <v>1446</v>
      </c>
      <c r="C945" s="61">
        <f t="shared" si="139"/>
        <v>1793.7219730941704</v>
      </c>
      <c r="D945" s="62" t="s">
        <v>11</v>
      </c>
      <c r="E945" s="63">
        <v>111.5</v>
      </c>
      <c r="F945" s="63">
        <v>112.5</v>
      </c>
      <c r="G945" s="63">
        <v>113.5</v>
      </c>
      <c r="H945" s="63">
        <v>114.5</v>
      </c>
      <c r="I945" s="39">
        <f>(F945-E945)*C945</f>
        <v>1793.7219730941704</v>
      </c>
      <c r="J945" s="39">
        <f>(G945-F945)*C945</f>
        <v>1793.7219730941704</v>
      </c>
      <c r="K945" s="39">
        <f>(H945-G945)*C945</f>
        <v>1793.7219730941704</v>
      </c>
      <c r="L945" s="39">
        <f>(I945+J945+K945)</f>
        <v>5381.1659192825109</v>
      </c>
      <c r="M945" s="25"/>
      <c r="N945" s="25"/>
    </row>
    <row r="946" spans="1:14" ht="14.25" customHeight="1">
      <c r="A946" s="34">
        <v>42713</v>
      </c>
      <c r="B946" s="60" t="s">
        <v>1678</v>
      </c>
      <c r="C946" s="61">
        <f t="shared" si="139"/>
        <v>1290.3225806451612</v>
      </c>
      <c r="D946" s="62" t="s">
        <v>11</v>
      </c>
      <c r="E946" s="63">
        <v>155</v>
      </c>
      <c r="F946" s="63">
        <v>156.5</v>
      </c>
      <c r="G946" s="63">
        <v>158</v>
      </c>
      <c r="H946" s="63">
        <v>0</v>
      </c>
      <c r="I946" s="39">
        <f>+(F946-E946)*C946</f>
        <v>1935.483870967742</v>
      </c>
      <c r="J946" s="39">
        <f>+(G946-F946)*C946</f>
        <v>1935.483870967742</v>
      </c>
      <c r="K946" s="39">
        <v>0</v>
      </c>
      <c r="L946" s="39">
        <f>SUM(I946:K946)</f>
        <v>3870.9677419354839</v>
      </c>
      <c r="M946" s="25"/>
      <c r="N946" s="25"/>
    </row>
    <row r="947" spans="1:14" ht="14.25" customHeight="1">
      <c r="A947" s="34">
        <v>42713</v>
      </c>
      <c r="B947" s="60" t="s">
        <v>1485</v>
      </c>
      <c r="C947" s="61">
        <f t="shared" si="139"/>
        <v>1923.0769230769231</v>
      </c>
      <c r="D947" s="62" t="s">
        <v>11</v>
      </c>
      <c r="E947" s="63">
        <v>104</v>
      </c>
      <c r="F947" s="63">
        <v>105</v>
      </c>
      <c r="G947" s="63">
        <v>106</v>
      </c>
      <c r="H947" s="63">
        <v>0</v>
      </c>
      <c r="I947" s="39">
        <f>+(F947-E947)*C947</f>
        <v>1923.0769230769231</v>
      </c>
      <c r="J947" s="39">
        <f>+(G947-F947)*C947</f>
        <v>1923.0769230769231</v>
      </c>
      <c r="K947" s="39">
        <v>0</v>
      </c>
      <c r="L947" s="39">
        <f>SUM(I947:K947)</f>
        <v>3846.1538461538462</v>
      </c>
      <c r="M947" s="25"/>
      <c r="N947" s="25"/>
    </row>
    <row r="948" spans="1:14" ht="14.25" customHeight="1">
      <c r="A948" s="34">
        <v>42713</v>
      </c>
      <c r="B948" s="60" t="s">
        <v>1679</v>
      </c>
      <c r="C948" s="61">
        <f>(200000/E948)</f>
        <v>4901.9607843137255</v>
      </c>
      <c r="D948" s="62" t="s">
        <v>11</v>
      </c>
      <c r="E948" s="63">
        <v>40.799999999999997</v>
      </c>
      <c r="F948" s="63">
        <v>41.2</v>
      </c>
      <c r="G948" s="63">
        <v>0</v>
      </c>
      <c r="H948" s="63">
        <v>0</v>
      </c>
      <c r="I948" s="39">
        <f>(F948-E948)*C948</f>
        <v>1960.7843137255181</v>
      </c>
      <c r="J948" s="66">
        <v>0</v>
      </c>
      <c r="K948" s="66">
        <f>(H948-G948)*C948</f>
        <v>0</v>
      </c>
      <c r="L948" s="39">
        <f>(I948+J948+K948)</f>
        <v>1960.7843137255181</v>
      </c>
      <c r="M948" s="25"/>
      <c r="N948" s="25"/>
    </row>
    <row r="949" spans="1:14" ht="14.25" customHeight="1">
      <c r="A949" s="34">
        <v>42713</v>
      </c>
      <c r="B949" s="60" t="s">
        <v>1328</v>
      </c>
      <c r="C949" s="61">
        <f t="shared" si="139"/>
        <v>2777.7777777777778</v>
      </c>
      <c r="D949" s="62" t="s">
        <v>11</v>
      </c>
      <c r="E949" s="63">
        <v>72</v>
      </c>
      <c r="F949" s="63">
        <v>72.7</v>
      </c>
      <c r="G949" s="63">
        <v>0</v>
      </c>
      <c r="H949" s="63">
        <v>0</v>
      </c>
      <c r="I949" s="39">
        <f>(F949-E949)*C949</f>
        <v>1944.4444444444523</v>
      </c>
      <c r="J949" s="66">
        <v>0</v>
      </c>
      <c r="K949" s="66">
        <f>(H949-G949)*C949</f>
        <v>0</v>
      </c>
      <c r="L949" s="39">
        <f>(I949+J949+K949)</f>
        <v>1944.4444444444523</v>
      </c>
      <c r="M949" s="25"/>
      <c r="N949" s="25"/>
    </row>
    <row r="950" spans="1:14" ht="14.25" customHeight="1">
      <c r="A950" s="34">
        <v>42713</v>
      </c>
      <c r="B950" s="60" t="s">
        <v>1446</v>
      </c>
      <c r="C950" s="61">
        <f t="shared" si="139"/>
        <v>1746.7248908296942</v>
      </c>
      <c r="D950" s="62" t="s">
        <v>11</v>
      </c>
      <c r="E950" s="63">
        <v>114.5</v>
      </c>
      <c r="F950" s="63">
        <v>115.5</v>
      </c>
      <c r="G950" s="63">
        <v>0</v>
      </c>
      <c r="H950" s="63">
        <v>0</v>
      </c>
      <c r="I950" s="39">
        <f>(F950-E950)*C950</f>
        <v>1746.7248908296942</v>
      </c>
      <c r="J950" s="66">
        <v>0</v>
      </c>
      <c r="K950" s="66">
        <f>(H950-G950)*C950</f>
        <v>0</v>
      </c>
      <c r="L950" s="39">
        <f>(I950+J950+K950)</f>
        <v>1746.7248908296942</v>
      </c>
      <c r="M950" s="25"/>
      <c r="N950" s="25"/>
    </row>
    <row r="951" spans="1:14" ht="14.25" customHeight="1">
      <c r="A951" s="34">
        <v>42713</v>
      </c>
      <c r="B951" s="60" t="s">
        <v>174</v>
      </c>
      <c r="C951" s="61">
        <f>(200000/E951)</f>
        <v>1686.3406408094436</v>
      </c>
      <c r="D951" s="62" t="s">
        <v>11</v>
      </c>
      <c r="E951" s="63">
        <v>118.6</v>
      </c>
      <c r="F951" s="63">
        <v>119.6</v>
      </c>
      <c r="G951" s="63">
        <v>0</v>
      </c>
      <c r="H951" s="63">
        <v>0</v>
      </c>
      <c r="I951" s="39">
        <f>(F951-E951)*C951</f>
        <v>1686.3406408094436</v>
      </c>
      <c r="J951" s="66">
        <v>0</v>
      </c>
      <c r="K951" s="66">
        <f>(H951-G951)*C951</f>
        <v>0</v>
      </c>
      <c r="L951" s="39">
        <f>(I951+J951+K951)</f>
        <v>1686.3406408094436</v>
      </c>
      <c r="M951" s="25"/>
      <c r="N951" s="25"/>
    </row>
    <row r="952" spans="1:14" ht="14.25" customHeight="1">
      <c r="A952" s="34">
        <v>42712</v>
      </c>
      <c r="B952" s="68" t="s">
        <v>174</v>
      </c>
      <c r="C952" s="69">
        <v>1907</v>
      </c>
      <c r="D952" s="70" t="s">
        <v>11</v>
      </c>
      <c r="E952" s="71">
        <v>104.9</v>
      </c>
      <c r="F952" s="71">
        <v>105.9</v>
      </c>
      <c r="G952" s="71">
        <v>106.9</v>
      </c>
      <c r="H952" s="71">
        <v>107.9</v>
      </c>
      <c r="I952" s="71">
        <v>1907</v>
      </c>
      <c r="J952" s="71">
        <v>1907</v>
      </c>
      <c r="K952" s="71">
        <v>1907</v>
      </c>
      <c r="L952" s="72">
        <v>5721</v>
      </c>
      <c r="M952" s="25"/>
      <c r="N952" s="25"/>
    </row>
    <row r="953" spans="1:14" ht="14.25" customHeight="1">
      <c r="A953" s="34">
        <v>42712</v>
      </c>
      <c r="B953" s="68" t="s">
        <v>1406</v>
      </c>
      <c r="C953" s="69">
        <v>535</v>
      </c>
      <c r="D953" s="70" t="s">
        <v>11</v>
      </c>
      <c r="E953" s="71">
        <v>374</v>
      </c>
      <c r="F953" s="71">
        <v>377.5</v>
      </c>
      <c r="G953" s="71">
        <v>381</v>
      </c>
      <c r="H953" s="71">
        <v>0</v>
      </c>
      <c r="I953" s="71">
        <v>1872.5</v>
      </c>
      <c r="J953" s="71">
        <v>1876</v>
      </c>
      <c r="K953" s="71">
        <v>0</v>
      </c>
      <c r="L953" s="72">
        <v>3748.5</v>
      </c>
      <c r="M953" s="25"/>
      <c r="N953" s="25"/>
    </row>
    <row r="954" spans="1:14" ht="14.25" customHeight="1">
      <c r="A954" s="34">
        <v>42712</v>
      </c>
      <c r="B954" s="68" t="s">
        <v>174</v>
      </c>
      <c r="C954" s="69">
        <v>1790</v>
      </c>
      <c r="D954" s="70" t="s">
        <v>11</v>
      </c>
      <c r="E954" s="71">
        <v>112</v>
      </c>
      <c r="F954" s="71">
        <v>113</v>
      </c>
      <c r="G954" s="71">
        <v>0</v>
      </c>
      <c r="H954" s="71">
        <v>0</v>
      </c>
      <c r="I954" s="71">
        <v>1790</v>
      </c>
      <c r="J954" s="71">
        <v>0</v>
      </c>
      <c r="K954" s="71">
        <v>0</v>
      </c>
      <c r="L954" s="72">
        <v>1790</v>
      </c>
      <c r="M954" s="25"/>
      <c r="N954" s="25"/>
    </row>
    <row r="955" spans="1:14" ht="14.25" customHeight="1">
      <c r="A955" s="34">
        <v>42712</v>
      </c>
      <c r="B955" s="68" t="s">
        <v>1386</v>
      </c>
      <c r="C955" s="69">
        <v>3550</v>
      </c>
      <c r="D955" s="70" t="s">
        <v>11</v>
      </c>
      <c r="E955" s="71">
        <v>56.4</v>
      </c>
      <c r="F955" s="71">
        <v>56.9</v>
      </c>
      <c r="G955" s="71">
        <v>0</v>
      </c>
      <c r="H955" s="71">
        <v>0</v>
      </c>
      <c r="I955" s="71">
        <v>1775</v>
      </c>
      <c r="J955" s="71">
        <v>0</v>
      </c>
      <c r="K955" s="71">
        <v>0</v>
      </c>
      <c r="L955" s="72">
        <v>1775</v>
      </c>
      <c r="M955" s="25"/>
      <c r="N955" s="25"/>
    </row>
    <row r="956" spans="1:14" ht="14.25" customHeight="1">
      <c r="A956" s="34">
        <v>42712</v>
      </c>
      <c r="B956" s="68" t="s">
        <v>1680</v>
      </c>
      <c r="C956" s="69">
        <v>3370</v>
      </c>
      <c r="D956" s="70" t="s">
        <v>11</v>
      </c>
      <c r="E956" s="71">
        <v>59.4</v>
      </c>
      <c r="F956" s="71">
        <v>59.9</v>
      </c>
      <c r="G956" s="71">
        <v>0</v>
      </c>
      <c r="H956" s="71">
        <v>0</v>
      </c>
      <c r="I956" s="71">
        <v>1685</v>
      </c>
      <c r="J956" s="71">
        <v>0</v>
      </c>
      <c r="K956" s="71">
        <v>0</v>
      </c>
      <c r="L956" s="72">
        <v>1685</v>
      </c>
      <c r="M956" s="25"/>
      <c r="N956" s="25"/>
    </row>
    <row r="957" spans="1:14" ht="14.25" customHeight="1">
      <c r="A957" s="73">
        <v>42712</v>
      </c>
      <c r="B957" s="60" t="s">
        <v>1109</v>
      </c>
      <c r="C957" s="74">
        <v>3910</v>
      </c>
      <c r="D957" s="75" t="s">
        <v>11</v>
      </c>
      <c r="E957" s="63">
        <v>51.1</v>
      </c>
      <c r="F957" s="63">
        <v>51.1</v>
      </c>
      <c r="G957" s="63">
        <v>0</v>
      </c>
      <c r="H957" s="63">
        <v>0</v>
      </c>
      <c r="I957" s="71">
        <v>0</v>
      </c>
      <c r="J957" s="71">
        <v>0</v>
      </c>
      <c r="K957" s="71">
        <v>0</v>
      </c>
      <c r="L957" s="72">
        <v>0</v>
      </c>
      <c r="M957" s="25"/>
      <c r="N957" s="25"/>
    </row>
    <row r="958" spans="1:14" ht="14.25" customHeight="1">
      <c r="A958" s="73">
        <v>42711</v>
      </c>
      <c r="B958" s="60" t="s">
        <v>1409</v>
      </c>
      <c r="C958" s="61">
        <f t="shared" ref="C958:C988" si="144">(200000/E958)</f>
        <v>1379.3103448275863</v>
      </c>
      <c r="D958" s="62" t="s">
        <v>11</v>
      </c>
      <c r="E958" s="63">
        <v>145</v>
      </c>
      <c r="F958" s="63">
        <v>146.4</v>
      </c>
      <c r="G958" s="63">
        <v>147.80000000000001</v>
      </c>
      <c r="H958" s="63">
        <v>149.19999999999999</v>
      </c>
      <c r="I958" s="39">
        <f>(F958-E958)*C958</f>
        <v>1931.0344827586287</v>
      </c>
      <c r="J958" s="39">
        <f>(G958-F958)*C958</f>
        <v>1931.0344827586287</v>
      </c>
      <c r="K958" s="39">
        <f>(H958-G958)*C958</f>
        <v>1931.0344827585893</v>
      </c>
      <c r="L958" s="39">
        <f>(I958+J958+K958)</f>
        <v>5793.1034482758469</v>
      </c>
      <c r="M958" s="25"/>
      <c r="N958" s="25"/>
    </row>
    <row r="959" spans="1:14" ht="14.25" customHeight="1">
      <c r="A959" s="73">
        <v>42711</v>
      </c>
      <c r="B959" s="60" t="s">
        <v>147</v>
      </c>
      <c r="C959" s="61">
        <f t="shared" si="144"/>
        <v>3683.2412523020262</v>
      </c>
      <c r="D959" s="62" t="s">
        <v>11</v>
      </c>
      <c r="E959" s="63">
        <v>54.3</v>
      </c>
      <c r="F959" s="63">
        <v>54.8</v>
      </c>
      <c r="G959" s="63">
        <v>55.3</v>
      </c>
      <c r="H959" s="63">
        <v>55.8</v>
      </c>
      <c r="I959" s="39">
        <f>(F959-E959)*C959</f>
        <v>1841.6206261510131</v>
      </c>
      <c r="J959" s="39">
        <f>(G959-F959)*C959</f>
        <v>1841.6206261510131</v>
      </c>
      <c r="K959" s="39">
        <f>(H959-G959)*C959</f>
        <v>1841.6206261510131</v>
      </c>
      <c r="L959" s="39">
        <f>(I959+J959+K959)</f>
        <v>5524.861878453039</v>
      </c>
      <c r="M959" s="25"/>
      <c r="N959" s="25"/>
    </row>
    <row r="960" spans="1:14" ht="14.25" customHeight="1">
      <c r="A960" s="73">
        <v>42711</v>
      </c>
      <c r="B960" s="60" t="s">
        <v>1409</v>
      </c>
      <c r="C960" s="61">
        <f t="shared" si="144"/>
        <v>1337.7926421404682</v>
      </c>
      <c r="D960" s="62" t="s">
        <v>11</v>
      </c>
      <c r="E960" s="63">
        <v>149.5</v>
      </c>
      <c r="F960" s="63">
        <v>150.9</v>
      </c>
      <c r="G960" s="63">
        <v>152.30000000000001</v>
      </c>
      <c r="H960" s="63">
        <v>0</v>
      </c>
      <c r="I960" s="39">
        <f>+(F960-E960)*C960</f>
        <v>1872.9096989966631</v>
      </c>
      <c r="J960" s="39">
        <f>+(G960-F960)*C960</f>
        <v>1872.9096989966631</v>
      </c>
      <c r="K960" s="39">
        <v>0</v>
      </c>
      <c r="L960" s="39">
        <f>SUM(I960:K960)</f>
        <v>3745.8193979933262</v>
      </c>
      <c r="M960" s="25"/>
      <c r="N960" s="25"/>
    </row>
    <row r="961" spans="1:14" ht="14.25" customHeight="1">
      <c r="A961" s="73">
        <v>42711</v>
      </c>
      <c r="B961" s="60" t="s">
        <v>1481</v>
      </c>
      <c r="C961" s="61">
        <f t="shared" si="144"/>
        <v>2666.6666666666665</v>
      </c>
      <c r="D961" s="62" t="s">
        <v>11</v>
      </c>
      <c r="E961" s="63">
        <v>75</v>
      </c>
      <c r="F961" s="63">
        <v>75.7</v>
      </c>
      <c r="G961" s="63">
        <v>76.400000000000006</v>
      </c>
      <c r="H961" s="63">
        <v>0</v>
      </c>
      <c r="I961" s="39">
        <f>+(F961-E961)*C961</f>
        <v>1866.6666666666742</v>
      </c>
      <c r="J961" s="39">
        <f>+(G961-F961)*C961</f>
        <v>1866.6666666666742</v>
      </c>
      <c r="K961" s="39">
        <v>0</v>
      </c>
      <c r="L961" s="39">
        <f>SUM(I961:K961)</f>
        <v>3733.3333333333485</v>
      </c>
      <c r="M961" s="25"/>
      <c r="N961" s="25"/>
    </row>
    <row r="962" spans="1:14" ht="14.25" customHeight="1">
      <c r="A962" s="73">
        <v>42711</v>
      </c>
      <c r="B962" s="60" t="s">
        <v>147</v>
      </c>
      <c r="C962" s="61">
        <f t="shared" si="144"/>
        <v>3571.4285714285716</v>
      </c>
      <c r="D962" s="62" t="s">
        <v>11</v>
      </c>
      <c r="E962" s="63">
        <v>56</v>
      </c>
      <c r="F962" s="63">
        <v>56.5</v>
      </c>
      <c r="G962" s="63">
        <v>0</v>
      </c>
      <c r="H962" s="63">
        <v>0</v>
      </c>
      <c r="I962" s="39">
        <f>(F962-E962)*C962</f>
        <v>1785.7142857142858</v>
      </c>
      <c r="J962" s="66">
        <v>0</v>
      </c>
      <c r="K962" s="66">
        <f>(H962-G962)*C962</f>
        <v>0</v>
      </c>
      <c r="L962" s="39">
        <f>(I962+J962+K962)</f>
        <v>1785.7142857142858</v>
      </c>
      <c r="M962" s="25"/>
      <c r="N962" s="25"/>
    </row>
    <row r="963" spans="1:14" ht="14.25" customHeight="1">
      <c r="A963" s="73">
        <v>42711</v>
      </c>
      <c r="B963" s="60" t="s">
        <v>1681</v>
      </c>
      <c r="C963" s="61">
        <f t="shared" si="144"/>
        <v>4149.3775933609959</v>
      </c>
      <c r="D963" s="62" t="s">
        <v>12</v>
      </c>
      <c r="E963" s="63">
        <v>48.2</v>
      </c>
      <c r="F963" s="63">
        <v>48.2</v>
      </c>
      <c r="G963" s="63">
        <v>0</v>
      </c>
      <c r="H963" s="63">
        <v>0</v>
      </c>
      <c r="I963" s="67">
        <f>(E963-F963)*C963</f>
        <v>0</v>
      </c>
      <c r="J963" s="67">
        <v>0</v>
      </c>
      <c r="K963" s="67">
        <v>0</v>
      </c>
      <c r="L963" s="67">
        <f>(I963+J963+K963)</f>
        <v>0</v>
      </c>
      <c r="M963" s="25"/>
      <c r="N963" s="25"/>
    </row>
    <row r="964" spans="1:14" ht="14.25" customHeight="1">
      <c r="A964" s="73">
        <v>42711</v>
      </c>
      <c r="B964" s="60" t="s">
        <v>1682</v>
      </c>
      <c r="C964" s="61">
        <f t="shared" si="144"/>
        <v>3041.8250950570341</v>
      </c>
      <c r="D964" s="62" t="s">
        <v>11</v>
      </c>
      <c r="E964" s="63">
        <v>65.75</v>
      </c>
      <c r="F964" s="63">
        <v>63.95</v>
      </c>
      <c r="G964" s="63">
        <v>0</v>
      </c>
      <c r="H964" s="63">
        <v>0</v>
      </c>
      <c r="I964" s="64">
        <f>(F964-E964)*C964</f>
        <v>-5475.2851711026524</v>
      </c>
      <c r="J964" s="65">
        <v>0</v>
      </c>
      <c r="K964" s="65">
        <f>(H964-G964)*C964</f>
        <v>0</v>
      </c>
      <c r="L964" s="64">
        <f>(I964+J964+K964)</f>
        <v>-5475.2851711026524</v>
      </c>
      <c r="M964" s="25"/>
      <c r="N964" s="25"/>
    </row>
    <row r="965" spans="1:14" ht="14.25" customHeight="1">
      <c r="A965" s="73">
        <v>42710</v>
      </c>
      <c r="B965" s="60" t="s">
        <v>1462</v>
      </c>
      <c r="C965" s="61">
        <f t="shared" si="144"/>
        <v>459.77011494252872</v>
      </c>
      <c r="D965" s="62" t="s">
        <v>11</v>
      </c>
      <c r="E965" s="63">
        <v>435</v>
      </c>
      <c r="F965" s="63">
        <v>438.55</v>
      </c>
      <c r="G965" s="63">
        <v>443</v>
      </c>
      <c r="H965" s="63">
        <v>447</v>
      </c>
      <c r="I965" s="39">
        <f t="shared" ref="I965:I972" si="145">(F965-E965)*C965</f>
        <v>1632.1839080459822</v>
      </c>
      <c r="J965" s="39">
        <f>(G965-F965)*C965</f>
        <v>2045.9770114942476</v>
      </c>
      <c r="K965" s="39">
        <f t="shared" ref="K965:K972" si="146">(H965-G965)*C965</f>
        <v>1839.0804597701149</v>
      </c>
      <c r="L965" s="39">
        <f t="shared" ref="L965:L990" si="147">(I965+J965+K965)</f>
        <v>5517.2413793103442</v>
      </c>
      <c r="M965" s="25"/>
      <c r="N965" s="25"/>
    </row>
    <row r="966" spans="1:14" ht="14.25" customHeight="1">
      <c r="A966" s="73">
        <v>42710</v>
      </c>
      <c r="B966" s="60" t="s">
        <v>1448</v>
      </c>
      <c r="C966" s="61">
        <f t="shared" si="144"/>
        <v>1250</v>
      </c>
      <c r="D966" s="62" t="s">
        <v>11</v>
      </c>
      <c r="E966" s="63">
        <v>160</v>
      </c>
      <c r="F966" s="63">
        <v>161.6</v>
      </c>
      <c r="G966" s="63">
        <v>0</v>
      </c>
      <c r="H966" s="63">
        <v>0</v>
      </c>
      <c r="I966" s="39">
        <f t="shared" si="145"/>
        <v>1999.999999999993</v>
      </c>
      <c r="J966" s="66">
        <v>0</v>
      </c>
      <c r="K966" s="66">
        <f t="shared" si="146"/>
        <v>0</v>
      </c>
      <c r="L966" s="39">
        <f t="shared" si="147"/>
        <v>1999.999999999993</v>
      </c>
      <c r="M966" s="25"/>
      <c r="N966" s="25"/>
    </row>
    <row r="967" spans="1:14" ht="14.25" customHeight="1">
      <c r="A967" s="73">
        <v>42710</v>
      </c>
      <c r="B967" s="60" t="s">
        <v>1462</v>
      </c>
      <c r="C967" s="61">
        <f t="shared" si="144"/>
        <v>446.42857142857144</v>
      </c>
      <c r="D967" s="62" t="s">
        <v>11</v>
      </c>
      <c r="E967" s="63">
        <v>448</v>
      </c>
      <c r="F967" s="63">
        <v>451.9</v>
      </c>
      <c r="G967" s="63">
        <v>0</v>
      </c>
      <c r="H967" s="63">
        <v>0</v>
      </c>
      <c r="I967" s="39">
        <f t="shared" si="145"/>
        <v>1741.0714285714184</v>
      </c>
      <c r="J967" s="66">
        <v>0</v>
      </c>
      <c r="K967" s="66">
        <f t="shared" si="146"/>
        <v>0</v>
      </c>
      <c r="L967" s="39">
        <f t="shared" si="147"/>
        <v>1741.0714285714184</v>
      </c>
      <c r="M967" s="25"/>
      <c r="N967" s="25"/>
    </row>
    <row r="968" spans="1:14" ht="14.25" customHeight="1">
      <c r="A968" s="73">
        <v>42710</v>
      </c>
      <c r="B968" s="60" t="s">
        <v>172</v>
      </c>
      <c r="C968" s="61">
        <f t="shared" si="144"/>
        <v>2400.9603841536614</v>
      </c>
      <c r="D968" s="62" t="s">
        <v>11</v>
      </c>
      <c r="E968" s="63">
        <v>83.3</v>
      </c>
      <c r="F968" s="63">
        <v>83.3</v>
      </c>
      <c r="G968" s="63">
        <v>0</v>
      </c>
      <c r="H968" s="63">
        <v>0</v>
      </c>
      <c r="I968" s="39">
        <f t="shared" si="145"/>
        <v>0</v>
      </c>
      <c r="J968" s="66">
        <v>0</v>
      </c>
      <c r="K968" s="66">
        <f t="shared" si="146"/>
        <v>0</v>
      </c>
      <c r="L968" s="39">
        <f t="shared" si="147"/>
        <v>0</v>
      </c>
      <c r="M968" s="25"/>
      <c r="N968" s="25"/>
    </row>
    <row r="969" spans="1:14" ht="14.25" customHeight="1">
      <c r="A969" s="73">
        <v>42710</v>
      </c>
      <c r="B969" s="60" t="s">
        <v>1683</v>
      </c>
      <c r="C969" s="61">
        <f t="shared" si="144"/>
        <v>3448.2758620689656</v>
      </c>
      <c r="D969" s="62" t="s">
        <v>11</v>
      </c>
      <c r="E969" s="63">
        <v>58</v>
      </c>
      <c r="F969" s="63">
        <v>56.5</v>
      </c>
      <c r="G969" s="63">
        <v>0</v>
      </c>
      <c r="H969" s="63">
        <v>0</v>
      </c>
      <c r="I969" s="64">
        <f t="shared" si="145"/>
        <v>-5172.4137931034484</v>
      </c>
      <c r="J969" s="65">
        <v>0</v>
      </c>
      <c r="K969" s="65">
        <f t="shared" si="146"/>
        <v>0</v>
      </c>
      <c r="L969" s="64">
        <f t="shared" si="147"/>
        <v>-5172.4137931034484</v>
      </c>
      <c r="M969" s="25"/>
      <c r="N969" s="25"/>
    </row>
    <row r="970" spans="1:14" ht="14.25" customHeight="1">
      <c r="A970" s="73">
        <v>42710</v>
      </c>
      <c r="B970" s="60" t="s">
        <v>1455</v>
      </c>
      <c r="C970" s="61">
        <f t="shared" si="144"/>
        <v>2051.2820512820513</v>
      </c>
      <c r="D970" s="62" t="s">
        <v>11</v>
      </c>
      <c r="E970" s="63">
        <v>97.5</v>
      </c>
      <c r="F970" s="63">
        <v>94.8</v>
      </c>
      <c r="G970" s="63">
        <v>0</v>
      </c>
      <c r="H970" s="63">
        <v>0</v>
      </c>
      <c r="I970" s="64">
        <f t="shared" si="145"/>
        <v>-5538.4615384615445</v>
      </c>
      <c r="J970" s="65">
        <v>0</v>
      </c>
      <c r="K970" s="65">
        <f t="shared" si="146"/>
        <v>0</v>
      </c>
      <c r="L970" s="64">
        <f t="shared" si="147"/>
        <v>-5538.4615384615445</v>
      </c>
      <c r="M970" s="25"/>
      <c r="N970" s="25"/>
    </row>
    <row r="971" spans="1:14" ht="14.25" customHeight="1">
      <c r="A971" s="73">
        <v>42709</v>
      </c>
      <c r="B971" s="60" t="s">
        <v>1398</v>
      </c>
      <c r="C971" s="61">
        <f t="shared" si="144"/>
        <v>1857.0102135561744</v>
      </c>
      <c r="D971" s="62" t="s">
        <v>11</v>
      </c>
      <c r="E971" s="63">
        <v>107.7</v>
      </c>
      <c r="F971" s="63">
        <v>108.7</v>
      </c>
      <c r="G971" s="63">
        <v>109.7</v>
      </c>
      <c r="H971" s="63">
        <v>110.7</v>
      </c>
      <c r="I971" s="39">
        <f t="shared" si="145"/>
        <v>1857.0102135561744</v>
      </c>
      <c r="J971" s="39">
        <f>(G971-F971)*C971</f>
        <v>1857.0102135561744</v>
      </c>
      <c r="K971" s="39">
        <f t="shared" si="146"/>
        <v>1857.0102135561744</v>
      </c>
      <c r="L971" s="39">
        <f t="shared" si="147"/>
        <v>5571.0306406685231</v>
      </c>
      <c r="M971" s="25"/>
      <c r="N971" s="25"/>
    </row>
    <row r="972" spans="1:14" ht="14.25" customHeight="1">
      <c r="A972" s="73">
        <v>42709</v>
      </c>
      <c r="B972" s="60" t="s">
        <v>1684</v>
      </c>
      <c r="C972" s="61">
        <f t="shared" si="144"/>
        <v>1932.3671497584542</v>
      </c>
      <c r="D972" s="62" t="s">
        <v>11</v>
      </c>
      <c r="E972" s="63">
        <v>103.5</v>
      </c>
      <c r="F972" s="63">
        <v>104.5</v>
      </c>
      <c r="G972" s="63">
        <v>0</v>
      </c>
      <c r="H972" s="63">
        <v>0</v>
      </c>
      <c r="I972" s="39">
        <f t="shared" si="145"/>
        <v>1932.3671497584542</v>
      </c>
      <c r="J972" s="66">
        <v>0</v>
      </c>
      <c r="K972" s="66">
        <f t="shared" si="146"/>
        <v>0</v>
      </c>
      <c r="L972" s="39">
        <f t="shared" si="147"/>
        <v>1932.3671497584542</v>
      </c>
      <c r="M972" s="25"/>
      <c r="N972" s="25"/>
    </row>
    <row r="973" spans="1:14" ht="14.25" customHeight="1">
      <c r="A973" s="73">
        <v>42709</v>
      </c>
      <c r="B973" s="60" t="s">
        <v>170</v>
      </c>
      <c r="C973" s="61">
        <f t="shared" si="144"/>
        <v>743.49442379182153</v>
      </c>
      <c r="D973" s="62" t="s">
        <v>12</v>
      </c>
      <c r="E973" s="63">
        <v>269</v>
      </c>
      <c r="F973" s="63">
        <v>266.60000000000002</v>
      </c>
      <c r="G973" s="63">
        <v>0</v>
      </c>
      <c r="H973" s="63">
        <v>0</v>
      </c>
      <c r="I973" s="67">
        <f>(E973-F973)*C973</f>
        <v>1784.3866171003547</v>
      </c>
      <c r="J973" s="67">
        <v>0</v>
      </c>
      <c r="K973" s="67">
        <v>0</v>
      </c>
      <c r="L973" s="67">
        <f t="shared" si="147"/>
        <v>1784.3866171003547</v>
      </c>
      <c r="M973" s="25"/>
      <c r="N973" s="25"/>
    </row>
    <row r="974" spans="1:14" ht="14.25" customHeight="1">
      <c r="A974" s="73">
        <v>42709</v>
      </c>
      <c r="B974" s="60" t="s">
        <v>1603</v>
      </c>
      <c r="C974" s="61">
        <f t="shared" si="144"/>
        <v>1215.0668286755772</v>
      </c>
      <c r="D974" s="62" t="s">
        <v>11</v>
      </c>
      <c r="E974" s="63">
        <v>164.6</v>
      </c>
      <c r="F974" s="63">
        <v>164.6</v>
      </c>
      <c r="G974" s="63">
        <v>0</v>
      </c>
      <c r="H974" s="63">
        <v>0</v>
      </c>
      <c r="I974" s="39">
        <f>(F974-E974)*C974</f>
        <v>0</v>
      </c>
      <c r="J974" s="66">
        <v>0</v>
      </c>
      <c r="K974" s="66">
        <f>(H974-G974)*C974</f>
        <v>0</v>
      </c>
      <c r="L974" s="39">
        <f t="shared" si="147"/>
        <v>0</v>
      </c>
      <c r="M974" s="25"/>
      <c r="N974" s="25"/>
    </row>
    <row r="975" spans="1:14" ht="14.25" customHeight="1">
      <c r="A975" s="73">
        <v>42706</v>
      </c>
      <c r="B975" s="60" t="s">
        <v>32</v>
      </c>
      <c r="C975" s="61">
        <f t="shared" si="144"/>
        <v>1015.2284263959391</v>
      </c>
      <c r="D975" s="62" t="s">
        <v>11</v>
      </c>
      <c r="E975" s="63">
        <v>197</v>
      </c>
      <c r="F975" s="63">
        <v>198.9</v>
      </c>
      <c r="G975" s="63">
        <v>200.8</v>
      </c>
      <c r="H975" s="63">
        <v>202.7</v>
      </c>
      <c r="I975" s="39">
        <f t="shared" ref="I975:I980" si="148">(F975-E975)*C975</f>
        <v>1928.9340101522901</v>
      </c>
      <c r="J975" s="39">
        <f>(G975-F975)*C975</f>
        <v>1928.9340101522901</v>
      </c>
      <c r="K975" s="39">
        <f t="shared" ref="K975:K980" si="149">(H975-G975)*C975</f>
        <v>1928.9340101522612</v>
      </c>
      <c r="L975" s="39">
        <f t="shared" si="147"/>
        <v>5786.8020304568417</v>
      </c>
      <c r="M975" s="25"/>
      <c r="N975" s="25"/>
    </row>
    <row r="976" spans="1:14" ht="14.25" customHeight="1">
      <c r="A976" s="73">
        <v>42706</v>
      </c>
      <c r="B976" s="60" t="s">
        <v>162</v>
      </c>
      <c r="C976" s="61">
        <f t="shared" si="144"/>
        <v>1126.7605633802816</v>
      </c>
      <c r="D976" s="62" t="s">
        <v>11</v>
      </c>
      <c r="E976" s="63">
        <v>177.5</v>
      </c>
      <c r="F976" s="63">
        <v>179.2</v>
      </c>
      <c r="G976" s="63">
        <v>180.9</v>
      </c>
      <c r="H976" s="63">
        <v>182.6</v>
      </c>
      <c r="I976" s="39">
        <f t="shared" si="148"/>
        <v>1915.4929577464659</v>
      </c>
      <c r="J976" s="39">
        <f>(G976-F976)*C976</f>
        <v>1915.492957746498</v>
      </c>
      <c r="K976" s="39">
        <f t="shared" si="149"/>
        <v>1915.4929577464659</v>
      </c>
      <c r="L976" s="39">
        <f t="shared" si="147"/>
        <v>5746.47887323943</v>
      </c>
      <c r="M976" s="25"/>
      <c r="N976" s="25"/>
    </row>
    <row r="977" spans="1:14" ht="14.25" customHeight="1">
      <c r="A977" s="73">
        <v>42706</v>
      </c>
      <c r="B977" s="60" t="s">
        <v>170</v>
      </c>
      <c r="C977" s="61">
        <f t="shared" si="144"/>
        <v>717.87508973438617</v>
      </c>
      <c r="D977" s="62" t="s">
        <v>11</v>
      </c>
      <c r="E977" s="63">
        <v>278.60000000000002</v>
      </c>
      <c r="F977" s="63">
        <v>281.2</v>
      </c>
      <c r="G977" s="63">
        <v>283.8</v>
      </c>
      <c r="H977" s="63">
        <v>286.39999999999998</v>
      </c>
      <c r="I977" s="39">
        <f t="shared" si="148"/>
        <v>1866.4752333093795</v>
      </c>
      <c r="J977" s="39">
        <f>(G977-F977)*C977</f>
        <v>1866.4752333094204</v>
      </c>
      <c r="K977" s="39">
        <f t="shared" si="149"/>
        <v>1866.4752333093795</v>
      </c>
      <c r="L977" s="39">
        <f t="shared" si="147"/>
        <v>5599.4256999281797</v>
      </c>
      <c r="M977" s="25"/>
      <c r="N977" s="25"/>
    </row>
    <row r="978" spans="1:14" ht="14.25" customHeight="1">
      <c r="A978" s="73">
        <v>42706</v>
      </c>
      <c r="B978" s="60" t="s">
        <v>1685</v>
      </c>
      <c r="C978" s="61">
        <f t="shared" si="144"/>
        <v>1709.4017094017095</v>
      </c>
      <c r="D978" s="62" t="s">
        <v>11</v>
      </c>
      <c r="E978" s="63">
        <v>117</v>
      </c>
      <c r="F978" s="63">
        <v>118</v>
      </c>
      <c r="G978" s="63">
        <v>119</v>
      </c>
      <c r="H978" s="63">
        <v>120</v>
      </c>
      <c r="I978" s="39">
        <f t="shared" si="148"/>
        <v>1709.4017094017095</v>
      </c>
      <c r="J978" s="39">
        <f>(G978-F978)*C978</f>
        <v>1709.4017094017095</v>
      </c>
      <c r="K978" s="39">
        <f t="shared" si="149"/>
        <v>1709.4017094017095</v>
      </c>
      <c r="L978" s="39">
        <f t="shared" si="147"/>
        <v>5128.2051282051289</v>
      </c>
      <c r="M978" s="25"/>
      <c r="N978" s="25"/>
    </row>
    <row r="979" spans="1:14" ht="14.25" customHeight="1">
      <c r="A979" s="73">
        <v>42706</v>
      </c>
      <c r="B979" s="60" t="s">
        <v>170</v>
      </c>
      <c r="C979" s="61">
        <f t="shared" si="144"/>
        <v>689.65517241379314</v>
      </c>
      <c r="D979" s="62" t="s">
        <v>11</v>
      </c>
      <c r="E979" s="63">
        <v>290</v>
      </c>
      <c r="F979" s="63">
        <v>292.8</v>
      </c>
      <c r="G979" s="63">
        <v>0</v>
      </c>
      <c r="H979" s="63">
        <v>0</v>
      </c>
      <c r="I979" s="39">
        <f t="shared" si="148"/>
        <v>1931.0344827586287</v>
      </c>
      <c r="J979" s="66">
        <v>0</v>
      </c>
      <c r="K979" s="66">
        <f t="shared" si="149"/>
        <v>0</v>
      </c>
      <c r="L979" s="39">
        <f t="shared" si="147"/>
        <v>1931.0344827586287</v>
      </c>
      <c r="M979" s="25"/>
      <c r="N979" s="25"/>
    </row>
    <row r="980" spans="1:14" ht="14.25" customHeight="1">
      <c r="A980" s="73">
        <v>42706</v>
      </c>
      <c r="B980" s="60" t="s">
        <v>1476</v>
      </c>
      <c r="C980" s="61">
        <f t="shared" si="144"/>
        <v>2298.8505747126437</v>
      </c>
      <c r="D980" s="62" t="s">
        <v>11</v>
      </c>
      <c r="E980" s="63">
        <v>87</v>
      </c>
      <c r="F980" s="63">
        <v>87.8</v>
      </c>
      <c r="G980" s="63">
        <v>0</v>
      </c>
      <c r="H980" s="63">
        <v>0</v>
      </c>
      <c r="I980" s="39">
        <f t="shared" si="148"/>
        <v>1839.0804597701085</v>
      </c>
      <c r="J980" s="66">
        <v>0</v>
      </c>
      <c r="K980" s="66">
        <f t="shared" si="149"/>
        <v>0</v>
      </c>
      <c r="L980" s="39">
        <f t="shared" si="147"/>
        <v>1839.0804597701085</v>
      </c>
      <c r="M980" s="25"/>
      <c r="N980" s="25"/>
    </row>
    <row r="981" spans="1:14" ht="14.25" customHeight="1">
      <c r="A981" s="73">
        <v>42705</v>
      </c>
      <c r="B981" s="60" t="s">
        <v>1477</v>
      </c>
      <c r="C981" s="61">
        <f t="shared" si="144"/>
        <v>1036.2694300518135</v>
      </c>
      <c r="D981" s="62" t="s">
        <v>12</v>
      </c>
      <c r="E981" s="63">
        <v>193</v>
      </c>
      <c r="F981" s="63">
        <v>191.1</v>
      </c>
      <c r="G981" s="63">
        <v>189.2</v>
      </c>
      <c r="H981" s="63">
        <v>187.3</v>
      </c>
      <c r="I981" s="65">
        <f>(E981-F981)*C981</f>
        <v>1968.9119170984516</v>
      </c>
      <c r="J981" s="65">
        <f>(F981-G981)*C981</f>
        <v>1968.9119170984516</v>
      </c>
      <c r="K981" s="65">
        <f>(G981-H981)*C981</f>
        <v>1968.911917098422</v>
      </c>
      <c r="L981" s="65">
        <f t="shared" si="147"/>
        <v>5906.7357512953249</v>
      </c>
      <c r="M981" s="25"/>
      <c r="N981" s="25"/>
    </row>
    <row r="982" spans="1:14" ht="14.25" customHeight="1">
      <c r="A982" s="73">
        <v>42705</v>
      </c>
      <c r="B982" s="60" t="s">
        <v>1477</v>
      </c>
      <c r="C982" s="61">
        <f t="shared" si="144"/>
        <v>1005.0251256281407</v>
      </c>
      <c r="D982" s="62" t="s">
        <v>12</v>
      </c>
      <c r="E982" s="63">
        <v>199</v>
      </c>
      <c r="F982" s="63">
        <v>197.1</v>
      </c>
      <c r="G982" s="63">
        <v>195.2</v>
      </c>
      <c r="H982" s="63">
        <v>193.3</v>
      </c>
      <c r="I982" s="65">
        <f>(E982-F982)*C982</f>
        <v>1909.5477386934731</v>
      </c>
      <c r="J982" s="65">
        <f>(F982-G982)*C982</f>
        <v>1909.5477386934731</v>
      </c>
      <c r="K982" s="65">
        <f>(G982-H982)*C982</f>
        <v>1909.5477386934444</v>
      </c>
      <c r="L982" s="65">
        <f t="shared" si="147"/>
        <v>5728.6432160803906</v>
      </c>
      <c r="M982" s="25"/>
      <c r="N982" s="25"/>
    </row>
    <row r="983" spans="1:14" ht="14.25" customHeight="1">
      <c r="A983" s="73">
        <v>42705</v>
      </c>
      <c r="B983" s="60" t="s">
        <v>1528</v>
      </c>
      <c r="C983" s="61">
        <f t="shared" si="144"/>
        <v>3018.867924528302</v>
      </c>
      <c r="D983" s="62" t="s">
        <v>12</v>
      </c>
      <c r="E983" s="63">
        <v>66.25</v>
      </c>
      <c r="F983" s="63">
        <v>65.650000000000006</v>
      </c>
      <c r="G983" s="63">
        <v>65.05</v>
      </c>
      <c r="H983" s="63">
        <v>64.45</v>
      </c>
      <c r="I983" s="65">
        <f>(E983-F983)*C983</f>
        <v>1811.3207547169641</v>
      </c>
      <c r="J983" s="65">
        <f>(F983-G983)*C983</f>
        <v>1811.3207547170068</v>
      </c>
      <c r="K983" s="65">
        <f>(G983-H983)*C983</f>
        <v>1811.3207547169641</v>
      </c>
      <c r="L983" s="65">
        <f t="shared" si="147"/>
        <v>5433.962264150935</v>
      </c>
      <c r="M983" s="25"/>
      <c r="N983" s="25"/>
    </row>
    <row r="984" spans="1:14" ht="14.25" customHeight="1">
      <c r="A984" s="73">
        <v>42705</v>
      </c>
      <c r="B984" s="60" t="s">
        <v>1461</v>
      </c>
      <c r="C984" s="61">
        <f t="shared" si="144"/>
        <v>3174.6031746031745</v>
      </c>
      <c r="D984" s="62" t="s">
        <v>11</v>
      </c>
      <c r="E984" s="63">
        <v>63</v>
      </c>
      <c r="F984" s="63">
        <v>63.6</v>
      </c>
      <c r="G984" s="63">
        <v>0</v>
      </c>
      <c r="H984" s="63">
        <v>0</v>
      </c>
      <c r="I984" s="39">
        <f>(F984-E984)*C984</f>
        <v>1904.7619047619091</v>
      </c>
      <c r="J984" s="66">
        <v>0</v>
      </c>
      <c r="K984" s="66">
        <f>(H984-G984)*C984</f>
        <v>0</v>
      </c>
      <c r="L984" s="39">
        <f t="shared" si="147"/>
        <v>1904.7619047619091</v>
      </c>
      <c r="M984" s="25"/>
      <c r="N984" s="25"/>
    </row>
    <row r="985" spans="1:14" ht="14.25" customHeight="1">
      <c r="A985" s="73">
        <v>42705</v>
      </c>
      <c r="B985" s="60" t="s">
        <v>1597</v>
      </c>
      <c r="C985" s="61">
        <f t="shared" si="144"/>
        <v>2257.3363431151242</v>
      </c>
      <c r="D985" s="62" t="s">
        <v>12</v>
      </c>
      <c r="E985" s="63">
        <v>88.6</v>
      </c>
      <c r="F985" s="63">
        <v>88.6</v>
      </c>
      <c r="G985" s="63">
        <v>0</v>
      </c>
      <c r="H985" s="63">
        <v>0</v>
      </c>
      <c r="I985" s="67">
        <f>(E985-F985)*C985</f>
        <v>0</v>
      </c>
      <c r="J985" s="67">
        <v>0</v>
      </c>
      <c r="K985" s="67">
        <v>0</v>
      </c>
      <c r="L985" s="67">
        <f t="shared" si="147"/>
        <v>0</v>
      </c>
      <c r="M985" s="25"/>
      <c r="N985" s="25"/>
    </row>
    <row r="986" spans="1:14" ht="14.25" customHeight="1">
      <c r="A986" s="73">
        <v>42705</v>
      </c>
      <c r="B986" s="60" t="s">
        <v>1503</v>
      </c>
      <c r="C986" s="61">
        <f t="shared" si="144"/>
        <v>630.91482649842271</v>
      </c>
      <c r="D986" s="62" t="s">
        <v>11</v>
      </c>
      <c r="E986" s="63">
        <v>317</v>
      </c>
      <c r="F986" s="63">
        <v>317</v>
      </c>
      <c r="G986" s="63">
        <v>0</v>
      </c>
      <c r="H986" s="63">
        <v>0</v>
      </c>
      <c r="I986" s="39">
        <f>(F986-E986)*C986</f>
        <v>0</v>
      </c>
      <c r="J986" s="66">
        <v>0</v>
      </c>
      <c r="K986" s="66">
        <f>(H986-G986)*C986</f>
        <v>0</v>
      </c>
      <c r="L986" s="39">
        <f t="shared" si="147"/>
        <v>0</v>
      </c>
      <c r="M986" s="25"/>
      <c r="N986" s="25"/>
    </row>
    <row r="987" spans="1:14" ht="14.25" customHeight="1">
      <c r="A987" s="73">
        <v>42705</v>
      </c>
      <c r="B987" s="60" t="s">
        <v>1528</v>
      </c>
      <c r="C987" s="61">
        <f>(200000/E987)</f>
        <v>3127.443315089914</v>
      </c>
      <c r="D987" s="62" t="s">
        <v>12</v>
      </c>
      <c r="E987" s="63">
        <v>63.95</v>
      </c>
      <c r="F987" s="63">
        <v>65.150000000000006</v>
      </c>
      <c r="G987" s="63">
        <v>0</v>
      </c>
      <c r="H987" s="63">
        <v>0</v>
      </c>
      <c r="I987" s="64">
        <f>-(F987-E987)*C987</f>
        <v>-3752.9319781079057</v>
      </c>
      <c r="J987" s="65">
        <v>0</v>
      </c>
      <c r="K987" s="65">
        <f>(H987-G987)*C987</f>
        <v>0</v>
      </c>
      <c r="L987" s="64">
        <f t="shared" si="147"/>
        <v>-3752.9319781079057</v>
      </c>
      <c r="M987" s="25"/>
      <c r="N987" s="25"/>
    </row>
    <row r="988" spans="1:14" ht="14.25" customHeight="1">
      <c r="A988" s="73">
        <v>42705</v>
      </c>
      <c r="B988" s="60" t="s">
        <v>327</v>
      </c>
      <c r="C988" s="61">
        <f t="shared" si="144"/>
        <v>781.25</v>
      </c>
      <c r="D988" s="62" t="s">
        <v>11</v>
      </c>
      <c r="E988" s="63">
        <v>256</v>
      </c>
      <c r="F988" s="63">
        <v>248.5</v>
      </c>
      <c r="G988" s="63">
        <v>0</v>
      </c>
      <c r="H988" s="63">
        <v>0</v>
      </c>
      <c r="I988" s="64">
        <f>(F988-E988)*C988</f>
        <v>-5859.375</v>
      </c>
      <c r="J988" s="65">
        <v>0</v>
      </c>
      <c r="K988" s="65">
        <f>(H988-G988)*C988</f>
        <v>0</v>
      </c>
      <c r="L988" s="64">
        <f t="shared" si="147"/>
        <v>-5859.375</v>
      </c>
      <c r="M988" s="25"/>
      <c r="N988" s="25"/>
    </row>
    <row r="989" spans="1:14" ht="14.25" customHeight="1">
      <c r="A989" s="73">
        <v>42704</v>
      </c>
      <c r="B989" s="60" t="s">
        <v>469</v>
      </c>
      <c r="C989" s="61">
        <f>(200000/E989)</f>
        <v>1324.5033112582782</v>
      </c>
      <c r="D989" s="62" t="s">
        <v>11</v>
      </c>
      <c r="E989" s="63">
        <v>151</v>
      </c>
      <c r="F989" s="63">
        <v>152.5</v>
      </c>
      <c r="G989" s="63">
        <v>154</v>
      </c>
      <c r="H989" s="63">
        <v>155.5</v>
      </c>
      <c r="I989" s="39">
        <f>(F989-E989)*C989</f>
        <v>1986.7549668874174</v>
      </c>
      <c r="J989" s="39">
        <f>(G989-F989)*C989</f>
        <v>1986.7549668874174</v>
      </c>
      <c r="K989" s="39">
        <f>(H989-G989)*C989</f>
        <v>1986.7549668874174</v>
      </c>
      <c r="L989" s="39">
        <f t="shared" si="147"/>
        <v>5960.2649006622523</v>
      </c>
      <c r="M989" s="25"/>
      <c r="N989" s="25"/>
    </row>
    <row r="990" spans="1:14" ht="14.25" customHeight="1">
      <c r="A990" s="73">
        <v>42704</v>
      </c>
      <c r="B990" s="60" t="s">
        <v>508</v>
      </c>
      <c r="C990" s="61">
        <f>(200000/E990)</f>
        <v>1257.8616352201259</v>
      </c>
      <c r="D990" s="62" t="s">
        <v>11</v>
      </c>
      <c r="E990" s="63">
        <v>159</v>
      </c>
      <c r="F990" s="63">
        <v>160.5</v>
      </c>
      <c r="G990" s="63">
        <v>162</v>
      </c>
      <c r="H990" s="63">
        <v>163.5</v>
      </c>
      <c r="I990" s="39">
        <f>(F990-E990)*C990</f>
        <v>1886.7924528301887</v>
      </c>
      <c r="J990" s="39">
        <f>(G990-F990)*C990</f>
        <v>1886.7924528301887</v>
      </c>
      <c r="K990" s="39">
        <f>(H990-G990)*C990</f>
        <v>1886.7924528301887</v>
      </c>
      <c r="L990" s="39">
        <f t="shared" si="147"/>
        <v>5660.3773584905666</v>
      </c>
      <c r="M990" s="25"/>
      <c r="N990" s="25"/>
    </row>
    <row r="991" spans="1:14" ht="14.25" customHeight="1">
      <c r="A991" s="73">
        <v>42704</v>
      </c>
      <c r="B991" s="60" t="s">
        <v>298</v>
      </c>
      <c r="C991" s="61">
        <f>(200000/E991)</f>
        <v>2212.3893805309731</v>
      </c>
      <c r="D991" s="62" t="s">
        <v>11</v>
      </c>
      <c r="E991" s="63">
        <v>90.4</v>
      </c>
      <c r="F991" s="63">
        <v>91.3</v>
      </c>
      <c r="G991" s="63">
        <v>92.2</v>
      </c>
      <c r="H991" s="63">
        <v>0</v>
      </c>
      <c r="I991" s="39">
        <f>+(F991-E991)*C991</f>
        <v>1991.1504424778568</v>
      </c>
      <c r="J991" s="39">
        <f>+(G991-F991)*C991</f>
        <v>1991.1504424778884</v>
      </c>
      <c r="K991" s="39">
        <v>0</v>
      </c>
      <c r="L991" s="39">
        <f>SUM(I991:K991)</f>
        <v>3982.3008849557455</v>
      </c>
      <c r="M991" s="25"/>
      <c r="N991" s="25"/>
    </row>
    <row r="992" spans="1:14" ht="14.25" customHeight="1">
      <c r="A992" s="73">
        <v>42704</v>
      </c>
      <c r="B992" s="60" t="s">
        <v>1447</v>
      </c>
      <c r="C992" s="61">
        <f>(200000/E992)</f>
        <v>1951.219512195122</v>
      </c>
      <c r="D992" s="62" t="s">
        <v>12</v>
      </c>
      <c r="E992" s="63">
        <v>102.5</v>
      </c>
      <c r="F992" s="63">
        <v>102.5</v>
      </c>
      <c r="G992" s="63">
        <v>0</v>
      </c>
      <c r="H992" s="63">
        <v>0</v>
      </c>
      <c r="I992" s="65">
        <f>-(F992-E992)*C992</f>
        <v>0</v>
      </c>
      <c r="J992" s="65">
        <v>0</v>
      </c>
      <c r="K992" s="65">
        <v>0</v>
      </c>
      <c r="L992" s="65">
        <f>(I992+J992+K992)</f>
        <v>0</v>
      </c>
      <c r="M992" s="25"/>
      <c r="N992" s="25"/>
    </row>
    <row r="993" spans="1:14" ht="14.25" customHeight="1">
      <c r="A993" s="73">
        <v>42703</v>
      </c>
      <c r="B993" s="60" t="s">
        <v>1489</v>
      </c>
      <c r="C993" s="61">
        <f t="shared" ref="C993:C1022" si="150">(200000/E993)</f>
        <v>2762.4309392265191</v>
      </c>
      <c r="D993" s="62" t="s">
        <v>11</v>
      </c>
      <c r="E993" s="63">
        <v>72.400000000000006</v>
      </c>
      <c r="F993" s="63">
        <v>73</v>
      </c>
      <c r="G993" s="63">
        <v>0</v>
      </c>
      <c r="H993" s="63">
        <v>0</v>
      </c>
      <c r="I993" s="39">
        <f>(F993-E993)*C993</f>
        <v>1657.4585635358958</v>
      </c>
      <c r="J993" s="66">
        <v>0</v>
      </c>
      <c r="K993" s="66">
        <f>(H993-G993)*C993</f>
        <v>0</v>
      </c>
      <c r="L993" s="39">
        <f>(I993+J993+K993)</f>
        <v>1657.4585635358958</v>
      </c>
      <c r="M993" s="25"/>
      <c r="N993" s="25"/>
    </row>
    <row r="994" spans="1:14" ht="14.25" customHeight="1">
      <c r="A994" s="73">
        <v>42703</v>
      </c>
      <c r="B994" s="60" t="s">
        <v>1459</v>
      </c>
      <c r="C994" s="61">
        <f t="shared" si="150"/>
        <v>2666.6666666666665</v>
      </c>
      <c r="D994" s="62" t="s">
        <v>11</v>
      </c>
      <c r="E994" s="63">
        <v>75</v>
      </c>
      <c r="F994" s="63">
        <v>75</v>
      </c>
      <c r="G994" s="63">
        <v>0</v>
      </c>
      <c r="H994" s="63">
        <v>0</v>
      </c>
      <c r="I994" s="39">
        <f>(F994-E994)*C994</f>
        <v>0</v>
      </c>
      <c r="J994" s="66">
        <v>0</v>
      </c>
      <c r="K994" s="66">
        <f>(H994-G994)*C994</f>
        <v>0</v>
      </c>
      <c r="L994" s="39">
        <f>(I994+J994+K994)</f>
        <v>0</v>
      </c>
      <c r="M994" s="25"/>
      <c r="N994" s="25"/>
    </row>
    <row r="995" spans="1:14" ht="14.25" customHeight="1">
      <c r="A995" s="73">
        <v>42703</v>
      </c>
      <c r="B995" s="60" t="s">
        <v>193</v>
      </c>
      <c r="C995" s="61">
        <f t="shared" si="150"/>
        <v>833.33333333333337</v>
      </c>
      <c r="D995" s="62" t="s">
        <v>11</v>
      </c>
      <c r="E995" s="63">
        <v>240</v>
      </c>
      <c r="F995" s="63">
        <v>240</v>
      </c>
      <c r="G995" s="63">
        <v>0</v>
      </c>
      <c r="H995" s="63">
        <v>0</v>
      </c>
      <c r="I995" s="39">
        <f>(F995-E995)*C995</f>
        <v>0</v>
      </c>
      <c r="J995" s="66">
        <v>0</v>
      </c>
      <c r="K995" s="66">
        <f>(H995-G995)*C995</f>
        <v>0</v>
      </c>
      <c r="L995" s="39">
        <f>(I995+J995+K995)</f>
        <v>0</v>
      </c>
      <c r="M995" s="25"/>
      <c r="N995" s="25"/>
    </row>
    <row r="996" spans="1:14" ht="14.25" customHeight="1">
      <c r="A996" s="73">
        <v>42702</v>
      </c>
      <c r="B996" s="60" t="s">
        <v>1608</v>
      </c>
      <c r="C996" s="61">
        <f t="shared" si="150"/>
        <v>1818.1818181818182</v>
      </c>
      <c r="D996" s="62" t="s">
        <v>11</v>
      </c>
      <c r="E996" s="63">
        <v>110</v>
      </c>
      <c r="F996" s="63">
        <v>111</v>
      </c>
      <c r="G996" s="63">
        <v>112</v>
      </c>
      <c r="H996" s="63">
        <v>0</v>
      </c>
      <c r="I996" s="39">
        <f>+(F996-E996)*C996</f>
        <v>1818.1818181818182</v>
      </c>
      <c r="J996" s="39">
        <f>+(G996-F996)*C996</f>
        <v>1818.1818181818182</v>
      </c>
      <c r="K996" s="39">
        <v>0</v>
      </c>
      <c r="L996" s="39">
        <f>SUM(I996:K996)</f>
        <v>3636.3636363636365</v>
      </c>
      <c r="M996" s="25"/>
      <c r="N996" s="25"/>
    </row>
    <row r="997" spans="1:14" ht="14.25" customHeight="1">
      <c r="A997" s="73">
        <v>42702</v>
      </c>
      <c r="B997" s="60" t="s">
        <v>1512</v>
      </c>
      <c r="C997" s="61">
        <f t="shared" si="150"/>
        <v>2139.0374331550802</v>
      </c>
      <c r="D997" s="62" t="s">
        <v>11</v>
      </c>
      <c r="E997" s="63">
        <v>93.5</v>
      </c>
      <c r="F997" s="63">
        <v>94.4</v>
      </c>
      <c r="G997" s="63">
        <v>0</v>
      </c>
      <c r="H997" s="63">
        <v>0</v>
      </c>
      <c r="I997" s="39">
        <f>(F997-E997)*C997</f>
        <v>1925.1336898395843</v>
      </c>
      <c r="J997" s="66">
        <v>0</v>
      </c>
      <c r="K997" s="66">
        <f>(H997-G997)*C997</f>
        <v>0</v>
      </c>
      <c r="L997" s="39">
        <f>(I997+J997+K997)</f>
        <v>1925.1336898395843</v>
      </c>
      <c r="M997" s="25"/>
      <c r="N997" s="25"/>
    </row>
    <row r="998" spans="1:14" ht="14.25" customHeight="1">
      <c r="A998" s="73">
        <v>42702</v>
      </c>
      <c r="B998" s="60" t="s">
        <v>1489</v>
      </c>
      <c r="C998" s="61">
        <f t="shared" si="150"/>
        <v>3065.1340996168583</v>
      </c>
      <c r="D998" s="62" t="s">
        <v>11</v>
      </c>
      <c r="E998" s="63">
        <v>65.25</v>
      </c>
      <c r="F998" s="63">
        <v>65.849999999999994</v>
      </c>
      <c r="G998" s="63">
        <v>0</v>
      </c>
      <c r="H998" s="63">
        <v>0</v>
      </c>
      <c r="I998" s="39">
        <f>(F998-E998)*C998</f>
        <v>1839.0804597700976</v>
      </c>
      <c r="J998" s="66">
        <v>0</v>
      </c>
      <c r="K998" s="66">
        <f>(H998-G998)*C998</f>
        <v>0</v>
      </c>
      <c r="L998" s="39">
        <f>(I998+J998+K998)</f>
        <v>1839.0804597700976</v>
      </c>
      <c r="M998" s="25"/>
      <c r="N998" s="25"/>
    </row>
    <row r="999" spans="1:14" ht="14.25" customHeight="1">
      <c r="A999" s="73">
        <v>42702</v>
      </c>
      <c r="B999" s="60" t="s">
        <v>1686</v>
      </c>
      <c r="C999" s="61">
        <f t="shared" si="150"/>
        <v>485.43689320388347</v>
      </c>
      <c r="D999" s="62" t="s">
        <v>12</v>
      </c>
      <c r="E999" s="63">
        <v>412</v>
      </c>
      <c r="F999" s="63">
        <v>412</v>
      </c>
      <c r="G999" s="63">
        <v>0</v>
      </c>
      <c r="H999" s="63">
        <v>0</v>
      </c>
      <c r="I999" s="67">
        <f>(E999-F999)*C999</f>
        <v>0</v>
      </c>
      <c r="J999" s="67">
        <v>0</v>
      </c>
      <c r="K999" s="67">
        <v>0</v>
      </c>
      <c r="L999" s="67">
        <f>(I999+J999+K999)</f>
        <v>0</v>
      </c>
      <c r="M999" s="25"/>
      <c r="N999" s="25"/>
    </row>
    <row r="1000" spans="1:14" ht="14.25" customHeight="1">
      <c r="A1000" s="73">
        <v>42702</v>
      </c>
      <c r="B1000" s="60" t="s">
        <v>1684</v>
      </c>
      <c r="C1000" s="61">
        <f t="shared" si="150"/>
        <v>2116.4021164021165</v>
      </c>
      <c r="D1000" s="62" t="s">
        <v>11</v>
      </c>
      <c r="E1000" s="63">
        <v>94.5</v>
      </c>
      <c r="F1000" s="63">
        <v>94.5</v>
      </c>
      <c r="G1000" s="63">
        <v>0</v>
      </c>
      <c r="H1000" s="63">
        <v>0</v>
      </c>
      <c r="I1000" s="39">
        <f>(F1000-E1000)*C1000</f>
        <v>0</v>
      </c>
      <c r="J1000" s="66">
        <v>0</v>
      </c>
      <c r="K1000" s="66">
        <f>(H1000-G1000)*C1000</f>
        <v>0</v>
      </c>
      <c r="L1000" s="39">
        <f>(I1000+J1000+K1000)</f>
        <v>0</v>
      </c>
      <c r="M1000" s="25"/>
      <c r="N1000" s="25"/>
    </row>
    <row r="1001" spans="1:14" ht="14.25" customHeight="1">
      <c r="A1001" s="73">
        <v>42699</v>
      </c>
      <c r="B1001" s="60" t="s">
        <v>1687</v>
      </c>
      <c r="C1001" s="61">
        <f t="shared" si="150"/>
        <v>4494.3820224719102</v>
      </c>
      <c r="D1001" s="62" t="s">
        <v>11</v>
      </c>
      <c r="E1001" s="63">
        <v>44.5</v>
      </c>
      <c r="F1001" s="63">
        <v>44.9</v>
      </c>
      <c r="G1001" s="63">
        <v>45.3</v>
      </c>
      <c r="H1001" s="63">
        <v>45.7</v>
      </c>
      <c r="I1001" s="39">
        <f t="shared" ref="I1001:I1008" si="151">(F1001-E1001)*C1001</f>
        <v>1797.7528089887578</v>
      </c>
      <c r="J1001" s="39">
        <f>(G1001-F1001)*C1001</f>
        <v>1797.7528089887578</v>
      </c>
      <c r="K1001" s="39">
        <f t="shared" ref="K1001:K1008" si="152">(H1001-G1001)*C1001</f>
        <v>1797.7528089887896</v>
      </c>
      <c r="L1001" s="39">
        <f t="shared" ref="L1001:L1025" si="153">(I1001+J1001+K1001)</f>
        <v>5393.2584269663057</v>
      </c>
      <c r="M1001" s="25"/>
      <c r="N1001" s="25"/>
    </row>
    <row r="1002" spans="1:14" ht="14.25" customHeight="1">
      <c r="A1002" s="73">
        <v>42699</v>
      </c>
      <c r="B1002" s="60" t="s">
        <v>1688</v>
      </c>
      <c r="C1002" s="61">
        <f t="shared" si="150"/>
        <v>4255.3191489361698</v>
      </c>
      <c r="D1002" s="62" t="s">
        <v>11</v>
      </c>
      <c r="E1002" s="63">
        <v>47</v>
      </c>
      <c r="F1002" s="63">
        <v>47.4</v>
      </c>
      <c r="G1002" s="63">
        <v>47.8</v>
      </c>
      <c r="H1002" s="63">
        <v>48.2</v>
      </c>
      <c r="I1002" s="39">
        <f t="shared" si="151"/>
        <v>1702.1276595744619</v>
      </c>
      <c r="J1002" s="39">
        <f>(G1002-F1002)*C1002</f>
        <v>1702.1276595744619</v>
      </c>
      <c r="K1002" s="39">
        <f t="shared" si="152"/>
        <v>1702.1276595744921</v>
      </c>
      <c r="L1002" s="39">
        <f t="shared" si="153"/>
        <v>5106.3829787234154</v>
      </c>
      <c r="M1002" s="25"/>
      <c r="N1002" s="25"/>
    </row>
    <row r="1003" spans="1:14" ht="14.25" customHeight="1">
      <c r="A1003" s="73">
        <v>42699</v>
      </c>
      <c r="B1003" s="60" t="s">
        <v>1459</v>
      </c>
      <c r="C1003" s="61">
        <f t="shared" si="150"/>
        <v>2751.0316368638237</v>
      </c>
      <c r="D1003" s="62" t="s">
        <v>11</v>
      </c>
      <c r="E1003" s="63">
        <v>72.7</v>
      </c>
      <c r="F1003" s="63">
        <v>73.400000000000006</v>
      </c>
      <c r="G1003" s="63">
        <v>0</v>
      </c>
      <c r="H1003" s="63">
        <v>0</v>
      </c>
      <c r="I1003" s="39">
        <f t="shared" si="151"/>
        <v>1925.7221458046845</v>
      </c>
      <c r="J1003" s="66">
        <v>0</v>
      </c>
      <c r="K1003" s="66">
        <f t="shared" si="152"/>
        <v>0</v>
      </c>
      <c r="L1003" s="39">
        <f t="shared" si="153"/>
        <v>1925.7221458046845</v>
      </c>
      <c r="M1003" s="25"/>
      <c r="N1003" s="25"/>
    </row>
    <row r="1004" spans="1:14" ht="14.25" customHeight="1">
      <c r="A1004" s="73">
        <v>42699</v>
      </c>
      <c r="B1004" s="60" t="s">
        <v>1687</v>
      </c>
      <c r="C1004" s="61">
        <f t="shared" si="150"/>
        <v>4347.826086956522</v>
      </c>
      <c r="D1004" s="62" t="s">
        <v>11</v>
      </c>
      <c r="E1004" s="63">
        <v>46</v>
      </c>
      <c r="F1004" s="63">
        <v>46.4</v>
      </c>
      <c r="G1004" s="63">
        <v>0</v>
      </c>
      <c r="H1004" s="63">
        <v>0</v>
      </c>
      <c r="I1004" s="39">
        <f t="shared" si="151"/>
        <v>1739.1304347826026</v>
      </c>
      <c r="J1004" s="66">
        <v>0</v>
      </c>
      <c r="K1004" s="66">
        <f t="shared" si="152"/>
        <v>0</v>
      </c>
      <c r="L1004" s="39">
        <f t="shared" si="153"/>
        <v>1739.1304347826026</v>
      </c>
      <c r="M1004" s="25"/>
      <c r="N1004" s="25"/>
    </row>
    <row r="1005" spans="1:14" ht="14.25" customHeight="1">
      <c r="A1005" s="73">
        <v>42699</v>
      </c>
      <c r="B1005" s="60" t="s">
        <v>1514</v>
      </c>
      <c r="C1005" s="61">
        <f t="shared" si="150"/>
        <v>2873.5632183908046</v>
      </c>
      <c r="D1005" s="62" t="s">
        <v>11</v>
      </c>
      <c r="E1005" s="63">
        <v>69.599999999999994</v>
      </c>
      <c r="F1005" s="63">
        <v>69.599999999999994</v>
      </c>
      <c r="G1005" s="63">
        <v>0</v>
      </c>
      <c r="H1005" s="63">
        <v>0</v>
      </c>
      <c r="I1005" s="39">
        <f t="shared" si="151"/>
        <v>0</v>
      </c>
      <c r="J1005" s="66">
        <v>0</v>
      </c>
      <c r="K1005" s="66">
        <f t="shared" si="152"/>
        <v>0</v>
      </c>
      <c r="L1005" s="39">
        <f t="shared" si="153"/>
        <v>0</v>
      </c>
      <c r="M1005" s="25"/>
      <c r="N1005" s="25"/>
    </row>
    <row r="1006" spans="1:14" ht="14.25" customHeight="1">
      <c r="A1006" s="73">
        <v>42698</v>
      </c>
      <c r="B1006" s="60" t="s">
        <v>1527</v>
      </c>
      <c r="C1006" s="61">
        <f t="shared" si="150"/>
        <v>1333.3333333333333</v>
      </c>
      <c r="D1006" s="62" t="s">
        <v>11</v>
      </c>
      <c r="E1006" s="63">
        <v>150</v>
      </c>
      <c r="F1006" s="63">
        <v>151.5</v>
      </c>
      <c r="G1006" s="63">
        <v>153</v>
      </c>
      <c r="H1006" s="63">
        <v>154.5</v>
      </c>
      <c r="I1006" s="39">
        <f t="shared" si="151"/>
        <v>2000</v>
      </c>
      <c r="J1006" s="39">
        <f>(G1006-F1006)*C1006</f>
        <v>2000</v>
      </c>
      <c r="K1006" s="39">
        <f t="shared" si="152"/>
        <v>2000</v>
      </c>
      <c r="L1006" s="39">
        <f t="shared" si="153"/>
        <v>6000</v>
      </c>
      <c r="M1006" s="25"/>
      <c r="N1006" s="25"/>
    </row>
    <row r="1007" spans="1:14" ht="14.25" customHeight="1">
      <c r="A1007" s="73">
        <v>42698</v>
      </c>
      <c r="B1007" s="60" t="s">
        <v>1459</v>
      </c>
      <c r="C1007" s="61">
        <f t="shared" si="150"/>
        <v>2896.4518464880521</v>
      </c>
      <c r="D1007" s="62" t="s">
        <v>11</v>
      </c>
      <c r="E1007" s="63">
        <v>69.05</v>
      </c>
      <c r="F1007" s="63">
        <v>69.650000000000006</v>
      </c>
      <c r="G1007" s="63">
        <v>70.25</v>
      </c>
      <c r="H1007" s="63">
        <v>70.849999999999994</v>
      </c>
      <c r="I1007" s="39">
        <f t="shared" si="151"/>
        <v>1737.8711078928559</v>
      </c>
      <c r="J1007" s="39">
        <f>(G1007-F1007)*C1007</f>
        <v>1737.8711078928147</v>
      </c>
      <c r="K1007" s="39">
        <f t="shared" si="152"/>
        <v>1737.8711078928147</v>
      </c>
      <c r="L1007" s="39">
        <f t="shared" si="153"/>
        <v>5213.6133236784854</v>
      </c>
      <c r="M1007" s="25"/>
      <c r="N1007" s="25"/>
    </row>
    <row r="1008" spans="1:14" ht="14.25" customHeight="1">
      <c r="A1008" s="73">
        <v>42698</v>
      </c>
      <c r="B1008" s="60" t="s">
        <v>1603</v>
      </c>
      <c r="C1008" s="61">
        <f t="shared" si="150"/>
        <v>1398.6013986013986</v>
      </c>
      <c r="D1008" s="62" t="s">
        <v>11</v>
      </c>
      <c r="E1008" s="63">
        <v>143</v>
      </c>
      <c r="F1008" s="63">
        <v>144.4</v>
      </c>
      <c r="G1008" s="63">
        <v>0</v>
      </c>
      <c r="H1008" s="63">
        <v>0</v>
      </c>
      <c r="I1008" s="39">
        <f t="shared" si="151"/>
        <v>1958.0419580419659</v>
      </c>
      <c r="J1008" s="66">
        <v>0</v>
      </c>
      <c r="K1008" s="66">
        <f t="shared" si="152"/>
        <v>0</v>
      </c>
      <c r="L1008" s="39">
        <f t="shared" si="153"/>
        <v>1958.0419580419659</v>
      </c>
      <c r="M1008" s="25"/>
      <c r="N1008" s="25"/>
    </row>
    <row r="1009" spans="1:14" ht="14.25" customHeight="1">
      <c r="A1009" s="73">
        <v>42698</v>
      </c>
      <c r="B1009" s="60" t="s">
        <v>170</v>
      </c>
      <c r="C1009" s="61">
        <f t="shared" si="150"/>
        <v>892.0606601248885</v>
      </c>
      <c r="D1009" s="62" t="s">
        <v>12</v>
      </c>
      <c r="E1009" s="63">
        <v>224.2</v>
      </c>
      <c r="F1009" s="63">
        <v>224.2</v>
      </c>
      <c r="G1009" s="63">
        <v>0</v>
      </c>
      <c r="H1009" s="63">
        <v>0</v>
      </c>
      <c r="I1009" s="67">
        <f>(E1009-F1009)*C1009</f>
        <v>0</v>
      </c>
      <c r="J1009" s="67">
        <v>0</v>
      </c>
      <c r="K1009" s="67">
        <v>0</v>
      </c>
      <c r="L1009" s="67">
        <f t="shared" si="153"/>
        <v>0</v>
      </c>
      <c r="M1009" s="25"/>
      <c r="N1009" s="25"/>
    </row>
    <row r="1010" spans="1:14" ht="14.25" customHeight="1">
      <c r="A1010" s="73">
        <v>42698</v>
      </c>
      <c r="B1010" s="60" t="s">
        <v>1381</v>
      </c>
      <c r="C1010" s="61">
        <f t="shared" si="150"/>
        <v>1709.4017094017095</v>
      </c>
      <c r="D1010" s="62" t="s">
        <v>11</v>
      </c>
      <c r="E1010" s="63">
        <v>117</v>
      </c>
      <c r="F1010" s="63">
        <v>114</v>
      </c>
      <c r="G1010" s="63">
        <v>0</v>
      </c>
      <c r="H1010" s="63">
        <v>0</v>
      </c>
      <c r="I1010" s="64">
        <f>(F1010-E1010)*C1010</f>
        <v>-5128.2051282051289</v>
      </c>
      <c r="J1010" s="65">
        <v>0</v>
      </c>
      <c r="K1010" s="65">
        <f>(H1010-G1010)*C1010</f>
        <v>0</v>
      </c>
      <c r="L1010" s="64">
        <f t="shared" si="153"/>
        <v>-5128.2051282051289</v>
      </c>
      <c r="M1010" s="25"/>
      <c r="N1010" s="25"/>
    </row>
    <row r="1011" spans="1:14" ht="14.25" customHeight="1">
      <c r="A1011" s="73">
        <v>42697</v>
      </c>
      <c r="B1011" s="60" t="s">
        <v>1689</v>
      </c>
      <c r="C1011" s="61">
        <f t="shared" si="150"/>
        <v>494.74335188620904</v>
      </c>
      <c r="D1011" s="62" t="s">
        <v>11</v>
      </c>
      <c r="E1011" s="63">
        <v>404.25</v>
      </c>
      <c r="F1011" s="63">
        <v>408.25</v>
      </c>
      <c r="G1011" s="63">
        <v>412.25</v>
      </c>
      <c r="H1011" s="63">
        <v>416.25</v>
      </c>
      <c r="I1011" s="39">
        <f>(F1011-E1011)*C1011</f>
        <v>1978.9734075448362</v>
      </c>
      <c r="J1011" s="39">
        <f>(G1011-F1011)*C1011</f>
        <v>1978.9734075448362</v>
      </c>
      <c r="K1011" s="39">
        <f>(H1011-G1011)*C1011</f>
        <v>1978.9734075448362</v>
      </c>
      <c r="L1011" s="39">
        <f t="shared" si="153"/>
        <v>5936.9202226345087</v>
      </c>
      <c r="M1011" s="25"/>
      <c r="N1011" s="25"/>
    </row>
    <row r="1012" spans="1:14" ht="14.25" customHeight="1">
      <c r="A1012" s="73">
        <v>42697</v>
      </c>
      <c r="B1012" s="60" t="s">
        <v>1603</v>
      </c>
      <c r="C1012" s="61">
        <f t="shared" si="150"/>
        <v>1610.9544905356422</v>
      </c>
      <c r="D1012" s="62" t="s">
        <v>12</v>
      </c>
      <c r="E1012" s="63">
        <v>124.15</v>
      </c>
      <c r="F1012" s="63">
        <v>122.95</v>
      </c>
      <c r="G1012" s="63">
        <v>121.75</v>
      </c>
      <c r="H1012" s="63">
        <v>120.55</v>
      </c>
      <c r="I1012" s="65">
        <f>(E1012-F1012)*C1012</f>
        <v>1933.1453886427753</v>
      </c>
      <c r="J1012" s="65">
        <f>(F1012-G1012)*C1012</f>
        <v>1933.1453886427753</v>
      </c>
      <c r="K1012" s="65">
        <f>(G1012-H1012)*C1012</f>
        <v>1933.1453886427753</v>
      </c>
      <c r="L1012" s="65">
        <f t="shared" si="153"/>
        <v>5799.4361659283259</v>
      </c>
      <c r="M1012" s="25"/>
      <c r="N1012" s="25"/>
    </row>
    <row r="1013" spans="1:14" ht="14.25" customHeight="1">
      <c r="A1013" s="73">
        <v>42697</v>
      </c>
      <c r="B1013" s="60" t="s">
        <v>527</v>
      </c>
      <c r="C1013" s="61">
        <f t="shared" si="150"/>
        <v>826.44628099173553</v>
      </c>
      <c r="D1013" s="62" t="s">
        <v>12</v>
      </c>
      <c r="E1013" s="63">
        <v>242</v>
      </c>
      <c r="F1013" s="63">
        <v>240</v>
      </c>
      <c r="G1013" s="63">
        <v>0</v>
      </c>
      <c r="H1013" s="63">
        <v>0</v>
      </c>
      <c r="I1013" s="67">
        <f>(E1013-F1013)*C1013</f>
        <v>1652.8925619834711</v>
      </c>
      <c r="J1013" s="67">
        <v>0</v>
      </c>
      <c r="K1013" s="67">
        <v>0</v>
      </c>
      <c r="L1013" s="67">
        <f t="shared" si="153"/>
        <v>1652.8925619834711</v>
      </c>
      <c r="M1013" s="25"/>
      <c r="N1013" s="25"/>
    </row>
    <row r="1014" spans="1:14" ht="14.25" customHeight="1">
      <c r="A1014" s="73">
        <v>42697</v>
      </c>
      <c r="B1014" s="60" t="s">
        <v>1359</v>
      </c>
      <c r="C1014" s="61">
        <f t="shared" si="150"/>
        <v>1834.8623853211009</v>
      </c>
      <c r="D1014" s="62" t="s">
        <v>11</v>
      </c>
      <c r="E1014" s="63">
        <v>109</v>
      </c>
      <c r="F1014" s="63">
        <v>109.9</v>
      </c>
      <c r="G1014" s="63">
        <v>0</v>
      </c>
      <c r="H1014" s="63">
        <v>0</v>
      </c>
      <c r="I1014" s="39">
        <f>(F1014-E1014)*C1014</f>
        <v>1651.3761467890013</v>
      </c>
      <c r="J1014" s="66">
        <v>0</v>
      </c>
      <c r="K1014" s="66">
        <f>(H1014-G1014)*C1014</f>
        <v>0</v>
      </c>
      <c r="L1014" s="39">
        <f t="shared" si="153"/>
        <v>1651.3761467890013</v>
      </c>
      <c r="M1014" s="25"/>
      <c r="N1014" s="25"/>
    </row>
    <row r="1015" spans="1:14" ht="14.25" customHeight="1">
      <c r="A1015" s="73">
        <v>42697</v>
      </c>
      <c r="B1015" s="60" t="s">
        <v>1603</v>
      </c>
      <c r="C1015" s="61">
        <f t="shared" si="150"/>
        <v>1659.062629614268</v>
      </c>
      <c r="D1015" s="62" t="s">
        <v>12</v>
      </c>
      <c r="E1015" s="63">
        <v>120.55</v>
      </c>
      <c r="F1015" s="63">
        <v>120.55</v>
      </c>
      <c r="G1015" s="63">
        <v>0</v>
      </c>
      <c r="H1015" s="63">
        <v>0</v>
      </c>
      <c r="I1015" s="67">
        <f>(E1015-F1015)*C1015</f>
        <v>0</v>
      </c>
      <c r="J1015" s="67">
        <v>0</v>
      </c>
      <c r="K1015" s="67">
        <v>0</v>
      </c>
      <c r="L1015" s="67">
        <f t="shared" si="153"/>
        <v>0</v>
      </c>
      <c r="M1015" s="25"/>
      <c r="N1015" s="25"/>
    </row>
    <row r="1016" spans="1:14" ht="14.25" customHeight="1">
      <c r="A1016" s="73">
        <v>42697</v>
      </c>
      <c r="B1016" s="60" t="s">
        <v>1690</v>
      </c>
      <c r="C1016" s="61">
        <f t="shared" si="150"/>
        <v>3809.5238095238096</v>
      </c>
      <c r="D1016" s="62" t="s">
        <v>11</v>
      </c>
      <c r="E1016" s="63">
        <v>52.5</v>
      </c>
      <c r="F1016" s="63">
        <v>52.5</v>
      </c>
      <c r="G1016" s="63">
        <v>0</v>
      </c>
      <c r="H1016" s="63">
        <v>0</v>
      </c>
      <c r="I1016" s="39">
        <f>(F1016-E1016)*C1016</f>
        <v>0</v>
      </c>
      <c r="J1016" s="66">
        <v>0</v>
      </c>
      <c r="K1016" s="66">
        <f>(H1016-G1016)*C1016</f>
        <v>0</v>
      </c>
      <c r="L1016" s="39">
        <f t="shared" si="153"/>
        <v>0</v>
      </c>
      <c r="M1016" s="25"/>
      <c r="N1016" s="25"/>
    </row>
    <row r="1017" spans="1:14" ht="14.25" customHeight="1">
      <c r="A1017" s="73">
        <v>42696</v>
      </c>
      <c r="B1017" s="60" t="s">
        <v>1333</v>
      </c>
      <c r="C1017" s="61">
        <f t="shared" si="150"/>
        <v>1742.1602787456447</v>
      </c>
      <c r="D1017" s="62" t="s">
        <v>11</v>
      </c>
      <c r="E1017" s="63">
        <v>114.8</v>
      </c>
      <c r="F1017" s="63">
        <v>115.8</v>
      </c>
      <c r="G1017" s="63">
        <v>116.8</v>
      </c>
      <c r="H1017" s="63">
        <v>117.8</v>
      </c>
      <c r="I1017" s="39">
        <f>(F1017-E1017)*C1017</f>
        <v>1742.1602787456447</v>
      </c>
      <c r="J1017" s="39">
        <f>(G1017-F1017)*C1017</f>
        <v>1742.1602787456447</v>
      </c>
      <c r="K1017" s="39">
        <f>(H1017-G1017)*C1017</f>
        <v>1742.1602787456447</v>
      </c>
      <c r="L1017" s="39">
        <f t="shared" si="153"/>
        <v>5226.480836236934</v>
      </c>
      <c r="M1017" s="25"/>
      <c r="N1017" s="25"/>
    </row>
    <row r="1018" spans="1:14" ht="14.25" customHeight="1">
      <c r="A1018" s="73">
        <v>42696</v>
      </c>
      <c r="B1018" s="60" t="s">
        <v>1603</v>
      </c>
      <c r="C1018" s="61">
        <f t="shared" si="150"/>
        <v>1341.3816230717639</v>
      </c>
      <c r="D1018" s="62" t="s">
        <v>11</v>
      </c>
      <c r="E1018" s="63">
        <v>149.1</v>
      </c>
      <c r="F1018" s="63">
        <v>150.5</v>
      </c>
      <c r="G1018" s="63">
        <v>0</v>
      </c>
      <c r="H1018" s="63">
        <v>0</v>
      </c>
      <c r="I1018" s="39">
        <f>(F1018-E1018)*C1018</f>
        <v>1877.934272300477</v>
      </c>
      <c r="J1018" s="66">
        <v>0</v>
      </c>
      <c r="K1018" s="66">
        <f>(H1018-G1018)*C1018</f>
        <v>0</v>
      </c>
      <c r="L1018" s="39">
        <f t="shared" si="153"/>
        <v>1877.934272300477</v>
      </c>
      <c r="M1018" s="25"/>
      <c r="N1018" s="25"/>
    </row>
    <row r="1019" spans="1:14" ht="14.25" customHeight="1">
      <c r="A1019" s="73">
        <v>42696</v>
      </c>
      <c r="B1019" s="60" t="s">
        <v>527</v>
      </c>
      <c r="C1019" s="61">
        <f t="shared" si="150"/>
        <v>884.95575221238937</v>
      </c>
      <c r="D1019" s="62" t="s">
        <v>12</v>
      </c>
      <c r="E1019" s="63">
        <v>226</v>
      </c>
      <c r="F1019" s="63">
        <v>224</v>
      </c>
      <c r="G1019" s="63">
        <v>0</v>
      </c>
      <c r="H1019" s="63">
        <v>0</v>
      </c>
      <c r="I1019" s="67">
        <f>(E1019-F1019)*C1019</f>
        <v>1769.9115044247787</v>
      </c>
      <c r="J1019" s="67">
        <v>0</v>
      </c>
      <c r="K1019" s="67">
        <v>0</v>
      </c>
      <c r="L1019" s="67">
        <f t="shared" si="153"/>
        <v>1769.9115044247787</v>
      </c>
      <c r="M1019" s="25"/>
      <c r="N1019" s="25"/>
    </row>
    <row r="1020" spans="1:14" ht="14.25" customHeight="1">
      <c r="A1020" s="73">
        <v>42696</v>
      </c>
      <c r="B1020" s="60" t="s">
        <v>164</v>
      </c>
      <c r="C1020" s="61">
        <f t="shared" si="150"/>
        <v>1680.672268907563</v>
      </c>
      <c r="D1020" s="62" t="s">
        <v>11</v>
      </c>
      <c r="E1020" s="63">
        <v>119</v>
      </c>
      <c r="F1020" s="63">
        <v>120</v>
      </c>
      <c r="G1020" s="63">
        <v>0</v>
      </c>
      <c r="H1020" s="63">
        <v>0</v>
      </c>
      <c r="I1020" s="39">
        <f>(F1020-E1020)*C1020</f>
        <v>1680.672268907563</v>
      </c>
      <c r="J1020" s="66">
        <v>0</v>
      </c>
      <c r="K1020" s="66">
        <f>(H1020-G1020)*C1020</f>
        <v>0</v>
      </c>
      <c r="L1020" s="39">
        <f t="shared" si="153"/>
        <v>1680.672268907563</v>
      </c>
      <c r="M1020" s="25"/>
      <c r="N1020" s="25"/>
    </row>
    <row r="1021" spans="1:14" ht="14.25" customHeight="1">
      <c r="A1021" s="73">
        <v>42696</v>
      </c>
      <c r="B1021" s="60" t="s">
        <v>1364</v>
      </c>
      <c r="C1021" s="61">
        <f t="shared" si="150"/>
        <v>2018.1634712411706</v>
      </c>
      <c r="D1021" s="62" t="s">
        <v>12</v>
      </c>
      <c r="E1021" s="63">
        <v>99.1</v>
      </c>
      <c r="F1021" s="63">
        <v>99.1</v>
      </c>
      <c r="G1021" s="63">
        <v>0</v>
      </c>
      <c r="H1021" s="63">
        <v>0</v>
      </c>
      <c r="I1021" s="67">
        <f t="shared" ref="I1021:I1025" si="154">(E1021-F1021)*C1021</f>
        <v>0</v>
      </c>
      <c r="J1021" s="67">
        <v>0</v>
      </c>
      <c r="K1021" s="67">
        <v>0</v>
      </c>
      <c r="L1021" s="67">
        <f t="shared" si="153"/>
        <v>0</v>
      </c>
      <c r="M1021" s="25"/>
      <c r="N1021" s="25"/>
    </row>
    <row r="1022" spans="1:14" ht="14.25" customHeight="1">
      <c r="A1022" s="73">
        <v>42696</v>
      </c>
      <c r="B1022" s="60" t="s">
        <v>500</v>
      </c>
      <c r="C1022" s="61">
        <f t="shared" si="150"/>
        <v>768.6395080707149</v>
      </c>
      <c r="D1022" s="62" t="s">
        <v>12</v>
      </c>
      <c r="E1022" s="63">
        <v>260.2</v>
      </c>
      <c r="F1022" s="63">
        <v>260.2</v>
      </c>
      <c r="G1022" s="63">
        <v>0</v>
      </c>
      <c r="H1022" s="63">
        <v>0</v>
      </c>
      <c r="I1022" s="67">
        <f t="shared" si="154"/>
        <v>0</v>
      </c>
      <c r="J1022" s="67">
        <v>0</v>
      </c>
      <c r="K1022" s="67">
        <v>0</v>
      </c>
      <c r="L1022" s="67">
        <f t="shared" si="153"/>
        <v>0</v>
      </c>
      <c r="M1022" s="25"/>
      <c r="N1022" s="25"/>
    </row>
    <row r="1023" spans="1:14" ht="14.25" customHeight="1">
      <c r="A1023" s="73">
        <v>42695</v>
      </c>
      <c r="B1023" s="60" t="s">
        <v>1480</v>
      </c>
      <c r="C1023" s="61">
        <f>(200000/E1023)</f>
        <v>3663.003663003663</v>
      </c>
      <c r="D1023" s="62" t="s">
        <v>12</v>
      </c>
      <c r="E1023" s="63">
        <v>54.6</v>
      </c>
      <c r="F1023" s="63">
        <v>54.1</v>
      </c>
      <c r="G1023" s="63">
        <v>53.6</v>
      </c>
      <c r="H1023" s="63">
        <v>53.1</v>
      </c>
      <c r="I1023" s="67">
        <f t="shared" si="154"/>
        <v>1831.5018315018315</v>
      </c>
      <c r="J1023" s="67">
        <f>(F1023-G1023)*C1023</f>
        <v>1831.5018315018315</v>
      </c>
      <c r="K1023" s="67">
        <v>0</v>
      </c>
      <c r="L1023" s="67">
        <f t="shared" si="153"/>
        <v>3663.003663003663</v>
      </c>
      <c r="M1023" s="25"/>
      <c r="N1023" s="25"/>
    </row>
    <row r="1024" spans="1:14" ht="14.25" customHeight="1">
      <c r="A1024" s="73">
        <v>42695</v>
      </c>
      <c r="B1024" s="60" t="s">
        <v>1458</v>
      </c>
      <c r="C1024" s="61">
        <f>(200000/E1024)</f>
        <v>1860.4651162790697</v>
      </c>
      <c r="D1024" s="62" t="s">
        <v>12</v>
      </c>
      <c r="E1024" s="63">
        <v>107.5</v>
      </c>
      <c r="F1024" s="63">
        <v>106</v>
      </c>
      <c r="G1024" s="63">
        <v>0</v>
      </c>
      <c r="H1024" s="63">
        <v>0</v>
      </c>
      <c r="I1024" s="67">
        <f t="shared" si="154"/>
        <v>2790.6976744186045</v>
      </c>
      <c r="J1024" s="67">
        <v>0</v>
      </c>
      <c r="K1024" s="67">
        <v>0</v>
      </c>
      <c r="L1024" s="67">
        <f t="shared" si="153"/>
        <v>2790.6976744186045</v>
      </c>
      <c r="M1024" s="25"/>
      <c r="N1024" s="25"/>
    </row>
    <row r="1025" spans="1:14" ht="14.25" customHeight="1">
      <c r="A1025" s="73">
        <v>42695</v>
      </c>
      <c r="B1025" s="60" t="s">
        <v>1691</v>
      </c>
      <c r="C1025" s="61">
        <f>(200000/E1025)</f>
        <v>1265.8227848101267</v>
      </c>
      <c r="D1025" s="62" t="s">
        <v>12</v>
      </c>
      <c r="E1025" s="63">
        <v>158</v>
      </c>
      <c r="F1025" s="63">
        <v>156.5</v>
      </c>
      <c r="G1025" s="63">
        <v>0</v>
      </c>
      <c r="H1025" s="63">
        <v>0</v>
      </c>
      <c r="I1025" s="67">
        <f t="shared" si="154"/>
        <v>1898.7341772151899</v>
      </c>
      <c r="J1025" s="67">
        <v>0</v>
      </c>
      <c r="K1025" s="67">
        <v>0</v>
      </c>
      <c r="L1025" s="67">
        <f t="shared" si="153"/>
        <v>1898.7341772151899</v>
      </c>
      <c r="M1025" s="25"/>
      <c r="N1025" s="25"/>
    </row>
    <row r="1026" spans="1:14" ht="14.25" customHeight="1">
      <c r="A1026" s="73">
        <v>42692</v>
      </c>
      <c r="B1026" s="60" t="s">
        <v>1461</v>
      </c>
      <c r="C1026" s="61">
        <f t="shared" ref="C1026:C1042" si="155">(200000/E1026)</f>
        <v>3669.7247706422017</v>
      </c>
      <c r="D1026" s="62" t="s">
        <v>12</v>
      </c>
      <c r="E1026" s="63">
        <v>54.5</v>
      </c>
      <c r="F1026" s="63">
        <v>54</v>
      </c>
      <c r="G1026" s="63">
        <v>53.5</v>
      </c>
      <c r="H1026" s="63">
        <v>0</v>
      </c>
      <c r="I1026" s="67">
        <f>(E1026-F1026)*C1026</f>
        <v>1834.8623853211009</v>
      </c>
      <c r="J1026" s="67">
        <f>(F1026-G1026)*C1026</f>
        <v>1834.8623853211009</v>
      </c>
      <c r="K1026" s="67">
        <v>0</v>
      </c>
      <c r="L1026" s="67">
        <f t="shared" ref="L1026:L1067" si="156">(I1026+J1026+K1026)</f>
        <v>3669.7247706422017</v>
      </c>
      <c r="M1026" s="25"/>
      <c r="N1026" s="25"/>
    </row>
    <row r="1027" spans="1:14" ht="14.25" customHeight="1">
      <c r="A1027" s="73">
        <v>42692</v>
      </c>
      <c r="B1027" s="60" t="s">
        <v>1371</v>
      </c>
      <c r="C1027" s="61">
        <f t="shared" si="155"/>
        <v>1923.0769230769231</v>
      </c>
      <c r="D1027" s="62" t="s">
        <v>12</v>
      </c>
      <c r="E1027" s="63">
        <v>104</v>
      </c>
      <c r="F1027" s="63">
        <v>103</v>
      </c>
      <c r="G1027" s="63">
        <v>0</v>
      </c>
      <c r="H1027" s="63">
        <v>0</v>
      </c>
      <c r="I1027" s="65">
        <f>-(F1027-E1027)*C1027</f>
        <v>1923.0769230769231</v>
      </c>
      <c r="J1027" s="65">
        <v>0</v>
      </c>
      <c r="K1027" s="65">
        <v>0</v>
      </c>
      <c r="L1027" s="65">
        <f t="shared" si="156"/>
        <v>1923.0769230769231</v>
      </c>
      <c r="M1027" s="25"/>
      <c r="N1027" s="25"/>
    </row>
    <row r="1028" spans="1:14" ht="14.25" customHeight="1">
      <c r="A1028" s="73">
        <v>42692</v>
      </c>
      <c r="B1028" s="60" t="s">
        <v>1458</v>
      </c>
      <c r="C1028" s="61">
        <f t="shared" si="155"/>
        <v>1754.3859649122808</v>
      </c>
      <c r="D1028" s="62" t="s">
        <v>11</v>
      </c>
      <c r="E1028" s="63">
        <v>114</v>
      </c>
      <c r="F1028" s="63">
        <v>115</v>
      </c>
      <c r="G1028" s="63">
        <v>0</v>
      </c>
      <c r="H1028" s="63">
        <v>0</v>
      </c>
      <c r="I1028" s="39">
        <f>(F1028-E1028)*C1028</f>
        <v>1754.3859649122808</v>
      </c>
      <c r="J1028" s="66">
        <v>0</v>
      </c>
      <c r="K1028" s="66">
        <f>(H1028-G1028)*C1028</f>
        <v>0</v>
      </c>
      <c r="L1028" s="39">
        <f t="shared" si="156"/>
        <v>1754.3859649122808</v>
      </c>
      <c r="M1028" s="25"/>
      <c r="N1028" s="25"/>
    </row>
    <row r="1029" spans="1:14" ht="14.25" customHeight="1">
      <c r="A1029" s="73">
        <v>42692</v>
      </c>
      <c r="B1029" s="60" t="s">
        <v>1603</v>
      </c>
      <c r="C1029" s="61">
        <f t="shared" si="155"/>
        <v>1751.3134851138354</v>
      </c>
      <c r="D1029" s="62" t="s">
        <v>12</v>
      </c>
      <c r="E1029" s="63">
        <v>114.2</v>
      </c>
      <c r="F1029" s="63">
        <v>114.2</v>
      </c>
      <c r="G1029" s="63">
        <v>0</v>
      </c>
      <c r="H1029" s="63">
        <v>0</v>
      </c>
      <c r="I1029" s="65">
        <f>-(F1029-E1029)*C1029</f>
        <v>0</v>
      </c>
      <c r="J1029" s="65">
        <v>0</v>
      </c>
      <c r="K1029" s="65">
        <v>0</v>
      </c>
      <c r="L1029" s="65">
        <f t="shared" si="156"/>
        <v>0</v>
      </c>
      <c r="M1029" s="25"/>
      <c r="N1029" s="25"/>
    </row>
    <row r="1030" spans="1:14" ht="14.25" customHeight="1">
      <c r="A1030" s="73">
        <v>42692</v>
      </c>
      <c r="B1030" s="60" t="s">
        <v>1427</v>
      </c>
      <c r="C1030" s="61">
        <f t="shared" si="155"/>
        <v>1694.9152542372881</v>
      </c>
      <c r="D1030" s="62" t="s">
        <v>11</v>
      </c>
      <c r="E1030" s="63">
        <v>118</v>
      </c>
      <c r="F1030" s="63">
        <v>118</v>
      </c>
      <c r="G1030" s="63">
        <v>0</v>
      </c>
      <c r="H1030" s="63">
        <v>0</v>
      </c>
      <c r="I1030" s="39">
        <f>(F1030-E1030)*C1030</f>
        <v>0</v>
      </c>
      <c r="J1030" s="66">
        <v>0</v>
      </c>
      <c r="K1030" s="66">
        <f>(H1030-G1030)*C1030</f>
        <v>0</v>
      </c>
      <c r="L1030" s="39">
        <f t="shared" si="156"/>
        <v>0</v>
      </c>
      <c r="M1030" s="25"/>
      <c r="N1030" s="25"/>
    </row>
    <row r="1031" spans="1:14" ht="14.25" customHeight="1">
      <c r="A1031" s="73">
        <v>42691</v>
      </c>
      <c r="B1031" s="60" t="s">
        <v>1461</v>
      </c>
      <c r="C1031" s="61">
        <f t="shared" si="155"/>
        <v>4000</v>
      </c>
      <c r="D1031" s="62" t="s">
        <v>12</v>
      </c>
      <c r="E1031" s="63">
        <v>50</v>
      </c>
      <c r="F1031" s="63">
        <v>49.5</v>
      </c>
      <c r="G1031" s="63">
        <v>0</v>
      </c>
      <c r="H1031" s="63">
        <v>0</v>
      </c>
      <c r="I1031" s="65">
        <f>-(F1031-E1031)*C1031</f>
        <v>2000</v>
      </c>
      <c r="J1031" s="65">
        <v>0</v>
      </c>
      <c r="K1031" s="65">
        <v>0</v>
      </c>
      <c r="L1031" s="65">
        <f t="shared" si="156"/>
        <v>2000</v>
      </c>
      <c r="M1031" s="25"/>
      <c r="N1031" s="25"/>
    </row>
    <row r="1032" spans="1:14" ht="14.25" customHeight="1">
      <c r="A1032" s="73">
        <v>42691</v>
      </c>
      <c r="B1032" s="60" t="s">
        <v>1604</v>
      </c>
      <c r="C1032" s="61">
        <f t="shared" si="155"/>
        <v>259.06735751295338</v>
      </c>
      <c r="D1032" s="62" t="s">
        <v>11</v>
      </c>
      <c r="E1032" s="63">
        <v>772</v>
      </c>
      <c r="F1032" s="63">
        <v>779</v>
      </c>
      <c r="G1032" s="63">
        <v>0</v>
      </c>
      <c r="H1032" s="63">
        <v>0</v>
      </c>
      <c r="I1032" s="39">
        <f>(F1032-E1032)*C1032</f>
        <v>1813.4715025906737</v>
      </c>
      <c r="J1032" s="66">
        <v>0</v>
      </c>
      <c r="K1032" s="66">
        <f>(H1032-G1032)*C1032</f>
        <v>0</v>
      </c>
      <c r="L1032" s="39">
        <f t="shared" si="156"/>
        <v>1813.4715025906737</v>
      </c>
      <c r="M1032" s="25"/>
      <c r="N1032" s="25"/>
    </row>
    <row r="1033" spans="1:14" ht="14.25" customHeight="1">
      <c r="A1033" s="73">
        <v>42691</v>
      </c>
      <c r="B1033" s="60" t="s">
        <v>125</v>
      </c>
      <c r="C1033" s="61">
        <f t="shared" si="155"/>
        <v>3448.2758620689656</v>
      </c>
      <c r="D1033" s="62" t="s">
        <v>12</v>
      </c>
      <c r="E1033" s="63">
        <v>58</v>
      </c>
      <c r="F1033" s="63">
        <v>58</v>
      </c>
      <c r="G1033" s="63">
        <v>0</v>
      </c>
      <c r="H1033" s="63">
        <v>0</v>
      </c>
      <c r="I1033" s="65">
        <f>-(F1033-E1033)*C1033</f>
        <v>0</v>
      </c>
      <c r="J1033" s="65">
        <v>0</v>
      </c>
      <c r="K1033" s="65">
        <v>0</v>
      </c>
      <c r="L1033" s="65">
        <f t="shared" si="156"/>
        <v>0</v>
      </c>
      <c r="M1033" s="25"/>
      <c r="N1033" s="25"/>
    </row>
    <row r="1034" spans="1:14" ht="14.25" customHeight="1">
      <c r="A1034" s="73">
        <v>42690</v>
      </c>
      <c r="B1034" s="60" t="s">
        <v>1493</v>
      </c>
      <c r="C1034" s="61">
        <f t="shared" si="155"/>
        <v>4618.9376443418014</v>
      </c>
      <c r="D1034" s="62" t="s">
        <v>12</v>
      </c>
      <c r="E1034" s="63">
        <v>43.3</v>
      </c>
      <c r="F1034" s="63">
        <v>42.9</v>
      </c>
      <c r="G1034" s="63">
        <v>42.5</v>
      </c>
      <c r="H1034" s="63">
        <v>42.1</v>
      </c>
      <c r="I1034" s="65">
        <f>(E1034-F1034)*C1034</f>
        <v>1847.5750577367139</v>
      </c>
      <c r="J1034" s="65">
        <f>(F1034-G1034)*C1034</f>
        <v>1847.5750577367139</v>
      </c>
      <c r="K1034" s="65">
        <f>(G1034-H1034)*C1034</f>
        <v>1847.5750577367139</v>
      </c>
      <c r="L1034" s="65">
        <f t="shared" si="156"/>
        <v>5542.7251732101413</v>
      </c>
      <c r="M1034" s="25"/>
      <c r="N1034" s="25"/>
    </row>
    <row r="1035" spans="1:14" ht="14.25" customHeight="1">
      <c r="A1035" s="73">
        <v>42690</v>
      </c>
      <c r="B1035" s="60" t="s">
        <v>1408</v>
      </c>
      <c r="C1035" s="61">
        <f t="shared" si="155"/>
        <v>1523.2292460015231</v>
      </c>
      <c r="D1035" s="62" t="s">
        <v>12</v>
      </c>
      <c r="E1035" s="63">
        <v>131.30000000000001</v>
      </c>
      <c r="F1035" s="63">
        <v>130</v>
      </c>
      <c r="G1035" s="63">
        <v>0</v>
      </c>
      <c r="H1035" s="63">
        <v>0</v>
      </c>
      <c r="I1035" s="65">
        <f>-(F1035-E1035)*C1035</f>
        <v>1980.1980198019974</v>
      </c>
      <c r="J1035" s="65">
        <v>0</v>
      </c>
      <c r="K1035" s="65">
        <v>0</v>
      </c>
      <c r="L1035" s="65">
        <f t="shared" si="156"/>
        <v>1980.1980198019974</v>
      </c>
      <c r="M1035" s="25"/>
      <c r="N1035" s="25"/>
    </row>
    <row r="1036" spans="1:14" ht="14.25" customHeight="1">
      <c r="A1036" s="73">
        <v>42690</v>
      </c>
      <c r="B1036" s="60" t="s">
        <v>1567</v>
      </c>
      <c r="C1036" s="61">
        <f t="shared" si="155"/>
        <v>2546.1489497135585</v>
      </c>
      <c r="D1036" s="62" t="s">
        <v>11</v>
      </c>
      <c r="E1036" s="63">
        <v>78.55</v>
      </c>
      <c r="F1036" s="63">
        <v>79.25</v>
      </c>
      <c r="G1036" s="63">
        <v>0</v>
      </c>
      <c r="H1036" s="63">
        <v>0</v>
      </c>
      <c r="I1036" s="39">
        <f>(F1036-E1036)*C1036</f>
        <v>1782.3042647994982</v>
      </c>
      <c r="J1036" s="66">
        <v>0</v>
      </c>
      <c r="K1036" s="66">
        <f>(H1036-G1036)*C1036</f>
        <v>0</v>
      </c>
      <c r="L1036" s="39">
        <f t="shared" si="156"/>
        <v>1782.3042647994982</v>
      </c>
      <c r="M1036" s="25"/>
      <c r="N1036" s="25"/>
    </row>
    <row r="1037" spans="1:14" ht="14.25" customHeight="1">
      <c r="A1037" s="73">
        <v>42689</v>
      </c>
      <c r="B1037" s="60" t="s">
        <v>1605</v>
      </c>
      <c r="C1037" s="61">
        <f t="shared" si="155"/>
        <v>2777.7777777777778</v>
      </c>
      <c r="D1037" s="62" t="s">
        <v>12</v>
      </c>
      <c r="E1037" s="63">
        <v>72</v>
      </c>
      <c r="F1037" s="63">
        <v>71.3</v>
      </c>
      <c r="G1037" s="63">
        <v>0</v>
      </c>
      <c r="H1037" s="63">
        <v>0</v>
      </c>
      <c r="I1037" s="65">
        <f>-(F1037-E1037)*C1037</f>
        <v>1944.4444444444523</v>
      </c>
      <c r="J1037" s="65">
        <v>0</v>
      </c>
      <c r="K1037" s="65">
        <v>0</v>
      </c>
      <c r="L1037" s="65">
        <f t="shared" si="156"/>
        <v>1944.4444444444523</v>
      </c>
      <c r="M1037" s="25"/>
      <c r="N1037" s="25"/>
    </row>
    <row r="1038" spans="1:14" ht="14.25" customHeight="1">
      <c r="A1038" s="73">
        <v>42689</v>
      </c>
      <c r="B1038" s="60" t="s">
        <v>1449</v>
      </c>
      <c r="C1038" s="61">
        <f>(200000/E1038)</f>
        <v>1606.4257028112449</v>
      </c>
      <c r="D1038" s="62" t="s">
        <v>12</v>
      </c>
      <c r="E1038" s="63">
        <v>124.5</v>
      </c>
      <c r="F1038" s="63">
        <v>123.3</v>
      </c>
      <c r="G1038" s="63">
        <v>0</v>
      </c>
      <c r="H1038" s="63">
        <v>0</v>
      </c>
      <c r="I1038" s="65">
        <f>-(F1038-E1038)*C1038</f>
        <v>1927.7108433734984</v>
      </c>
      <c r="J1038" s="65">
        <v>0</v>
      </c>
      <c r="K1038" s="65">
        <v>0</v>
      </c>
      <c r="L1038" s="65">
        <f>(I1038+J1038+K1038)</f>
        <v>1927.7108433734984</v>
      </c>
      <c r="M1038" s="25"/>
      <c r="N1038" s="25"/>
    </row>
    <row r="1039" spans="1:14" ht="14.25" customHeight="1">
      <c r="A1039" s="73">
        <v>42689</v>
      </c>
      <c r="B1039" s="60" t="s">
        <v>1369</v>
      </c>
      <c r="C1039" s="61">
        <f t="shared" si="155"/>
        <v>843.88185654008441</v>
      </c>
      <c r="D1039" s="62" t="s">
        <v>12</v>
      </c>
      <c r="E1039" s="63">
        <v>237</v>
      </c>
      <c r="F1039" s="63">
        <v>235.1</v>
      </c>
      <c r="G1039" s="63">
        <v>0</v>
      </c>
      <c r="H1039" s="63">
        <v>0</v>
      </c>
      <c r="I1039" s="65">
        <f>-(F1039-E1039)*C1039</f>
        <v>1603.3755274261653</v>
      </c>
      <c r="J1039" s="65">
        <v>0</v>
      </c>
      <c r="K1039" s="65">
        <v>0</v>
      </c>
      <c r="L1039" s="65">
        <f t="shared" si="156"/>
        <v>1603.3755274261653</v>
      </c>
      <c r="M1039" s="25"/>
      <c r="N1039" s="25"/>
    </row>
    <row r="1040" spans="1:14" ht="14.25" customHeight="1">
      <c r="A1040" s="73">
        <v>42689</v>
      </c>
      <c r="B1040" s="60" t="s">
        <v>174</v>
      </c>
      <c r="C1040" s="61">
        <f t="shared" si="155"/>
        <v>2739.7260273972602</v>
      </c>
      <c r="D1040" s="62" t="s">
        <v>12</v>
      </c>
      <c r="E1040" s="63">
        <v>73</v>
      </c>
      <c r="F1040" s="63">
        <v>73</v>
      </c>
      <c r="G1040" s="63">
        <v>0</v>
      </c>
      <c r="H1040" s="63">
        <v>0</v>
      </c>
      <c r="I1040" s="65">
        <f>-(F1040-E1040)*C1040</f>
        <v>0</v>
      </c>
      <c r="J1040" s="65">
        <v>0</v>
      </c>
      <c r="K1040" s="65">
        <v>0</v>
      </c>
      <c r="L1040" s="65">
        <f t="shared" si="156"/>
        <v>0</v>
      </c>
      <c r="M1040" s="25"/>
      <c r="N1040" s="25"/>
    </row>
    <row r="1041" spans="1:14" ht="14.25" customHeight="1">
      <c r="A1041" s="73">
        <v>42689</v>
      </c>
      <c r="B1041" s="60" t="s">
        <v>1606</v>
      </c>
      <c r="C1041" s="61">
        <f t="shared" si="155"/>
        <v>4210.5263157894733</v>
      </c>
      <c r="D1041" s="62" t="s">
        <v>11</v>
      </c>
      <c r="E1041" s="63">
        <v>47.5</v>
      </c>
      <c r="F1041" s="63">
        <v>47.5</v>
      </c>
      <c r="G1041" s="63">
        <v>0</v>
      </c>
      <c r="H1041" s="63">
        <v>0</v>
      </c>
      <c r="I1041" s="39">
        <f>(F1041-E1041)*C1041</f>
        <v>0</v>
      </c>
      <c r="J1041" s="66">
        <v>0</v>
      </c>
      <c r="K1041" s="66">
        <f>(H1041-G1041)*C1041</f>
        <v>0</v>
      </c>
      <c r="L1041" s="39">
        <f t="shared" si="156"/>
        <v>0</v>
      </c>
      <c r="M1041" s="25"/>
      <c r="N1041" s="25"/>
    </row>
    <row r="1042" spans="1:14" ht="14.25" customHeight="1">
      <c r="A1042" s="73">
        <v>42689</v>
      </c>
      <c r="B1042" s="60" t="s">
        <v>1491</v>
      </c>
      <c r="C1042" s="61">
        <f t="shared" si="155"/>
        <v>3508.7719298245615</v>
      </c>
      <c r="D1042" s="62" t="s">
        <v>11</v>
      </c>
      <c r="E1042" s="63">
        <v>57</v>
      </c>
      <c r="F1042" s="63">
        <v>55.5</v>
      </c>
      <c r="G1042" s="63">
        <v>0</v>
      </c>
      <c r="H1042" s="63">
        <v>0</v>
      </c>
      <c r="I1042" s="64">
        <f>(F1042-E1042)*C1042</f>
        <v>-5263.1578947368425</v>
      </c>
      <c r="J1042" s="65">
        <v>0</v>
      </c>
      <c r="K1042" s="65">
        <f>(H1042-G1042)*C1042</f>
        <v>0</v>
      </c>
      <c r="L1042" s="64">
        <f t="shared" si="156"/>
        <v>-5263.1578947368425</v>
      </c>
      <c r="M1042" s="25"/>
      <c r="N1042" s="25"/>
    </row>
    <row r="1043" spans="1:14" ht="14.25" customHeight="1">
      <c r="A1043" s="73">
        <v>42685</v>
      </c>
      <c r="B1043" s="60" t="s">
        <v>1483</v>
      </c>
      <c r="C1043" s="61">
        <f>(200000/E1043)</f>
        <v>1960.7843137254902</v>
      </c>
      <c r="D1043" s="62" t="s">
        <v>11</v>
      </c>
      <c r="E1043" s="63">
        <v>102</v>
      </c>
      <c r="F1043" s="63">
        <v>102.95</v>
      </c>
      <c r="G1043" s="63">
        <v>104</v>
      </c>
      <c r="H1043" s="63">
        <v>105</v>
      </c>
      <c r="I1043" s="39">
        <f>(F1043-E1043)*C1043</f>
        <v>1862.7450980392211</v>
      </c>
      <c r="J1043" s="39">
        <f>(G1043-F1043)*C1043</f>
        <v>2058.823529411759</v>
      </c>
      <c r="K1043" s="39">
        <f>(H1043-G1043)*C1043</f>
        <v>1960.7843137254902</v>
      </c>
      <c r="L1043" s="39">
        <f t="shared" si="156"/>
        <v>5882.3529411764703</v>
      </c>
      <c r="M1043" s="25"/>
      <c r="N1043" s="25"/>
    </row>
    <row r="1044" spans="1:14" ht="14.25" customHeight="1">
      <c r="A1044" s="73">
        <v>42685</v>
      </c>
      <c r="B1044" s="60" t="s">
        <v>1427</v>
      </c>
      <c r="C1044" s="61">
        <f>(200000/E1044)</f>
        <v>1785.7142857142858</v>
      </c>
      <c r="D1044" s="62" t="s">
        <v>12</v>
      </c>
      <c r="E1044" s="63">
        <v>112</v>
      </c>
      <c r="F1044" s="63">
        <v>111</v>
      </c>
      <c r="G1044" s="63">
        <v>110</v>
      </c>
      <c r="H1044" s="63">
        <v>109</v>
      </c>
      <c r="I1044" s="65">
        <f>(E1044-F1044)*C1044</f>
        <v>1785.7142857142858</v>
      </c>
      <c r="J1044" s="65">
        <f>(F1044-G1044)*C1044</f>
        <v>1785.7142857142858</v>
      </c>
      <c r="K1044" s="65">
        <f>(G1044-H1044)*C1044</f>
        <v>1785.7142857142858</v>
      </c>
      <c r="L1044" s="65">
        <f t="shared" si="156"/>
        <v>5357.1428571428569</v>
      </c>
      <c r="M1044" s="25"/>
      <c r="N1044" s="25"/>
    </row>
    <row r="1045" spans="1:14" ht="14.25" customHeight="1">
      <c r="A1045" s="73">
        <v>42685</v>
      </c>
      <c r="B1045" s="60" t="s">
        <v>1427</v>
      </c>
      <c r="C1045" s="61">
        <f>(200000/E1045)</f>
        <v>1834.8623853211009</v>
      </c>
      <c r="D1045" s="62" t="s">
        <v>12</v>
      </c>
      <c r="E1045" s="63">
        <v>109</v>
      </c>
      <c r="F1045" s="63">
        <v>108.05</v>
      </c>
      <c r="G1045" s="63">
        <v>107</v>
      </c>
      <c r="H1045" s="63">
        <v>0</v>
      </c>
      <c r="I1045" s="67">
        <f>(E1045-F1045)*C1045</f>
        <v>1743.119266055051</v>
      </c>
      <c r="J1045" s="67">
        <f>(F1045-G1045)*C1045</f>
        <v>1926.6055045871508</v>
      </c>
      <c r="K1045" s="67">
        <v>0</v>
      </c>
      <c r="L1045" s="67">
        <f t="shared" si="156"/>
        <v>3669.7247706422017</v>
      </c>
      <c r="M1045" s="25"/>
      <c r="N1045" s="25"/>
    </row>
    <row r="1046" spans="1:14" ht="14.25" customHeight="1">
      <c r="A1046" s="73">
        <v>42685</v>
      </c>
      <c r="B1046" s="60" t="s">
        <v>1369</v>
      </c>
      <c r="C1046" s="61">
        <f>(200000/E1046)</f>
        <v>704.47340612891867</v>
      </c>
      <c r="D1046" s="62" t="s">
        <v>12</v>
      </c>
      <c r="E1046" s="63">
        <v>283.89999999999998</v>
      </c>
      <c r="F1046" s="63">
        <v>281.10000000000002</v>
      </c>
      <c r="G1046" s="63">
        <v>0</v>
      </c>
      <c r="H1046" s="63">
        <v>0</v>
      </c>
      <c r="I1046" s="65">
        <f>-(F1046-E1046)*C1046</f>
        <v>1972.5255371609403</v>
      </c>
      <c r="J1046" s="65">
        <v>0</v>
      </c>
      <c r="K1046" s="65">
        <v>0</v>
      </c>
      <c r="L1046" s="65">
        <f t="shared" si="156"/>
        <v>1972.5255371609403</v>
      </c>
      <c r="M1046" s="25"/>
      <c r="N1046" s="25"/>
    </row>
    <row r="1047" spans="1:14" ht="14.25" customHeight="1">
      <c r="A1047" s="73">
        <v>42685</v>
      </c>
      <c r="B1047" s="60" t="s">
        <v>1483</v>
      </c>
      <c r="C1047" s="61">
        <f>(200000/E1047)</f>
        <v>1883.2391713747645</v>
      </c>
      <c r="D1047" s="62" t="s">
        <v>11</v>
      </c>
      <c r="E1047" s="63">
        <v>106.2</v>
      </c>
      <c r="F1047" s="63">
        <v>107.15</v>
      </c>
      <c r="G1047" s="63">
        <v>0</v>
      </c>
      <c r="H1047" s="63">
        <v>0</v>
      </c>
      <c r="I1047" s="39">
        <f>(F1047-E1047)*C1047</f>
        <v>1789.0772128060316</v>
      </c>
      <c r="J1047" s="66">
        <v>0</v>
      </c>
      <c r="K1047" s="66">
        <f>(H1047-G1047)*C1047</f>
        <v>0</v>
      </c>
      <c r="L1047" s="39">
        <f t="shared" si="156"/>
        <v>1789.0772128060316</v>
      </c>
      <c r="M1047" s="25"/>
      <c r="N1047" s="25"/>
    </row>
    <row r="1048" spans="1:14" ht="14.25" customHeight="1">
      <c r="A1048" s="73">
        <v>42684</v>
      </c>
      <c r="B1048" s="60" t="s">
        <v>1607</v>
      </c>
      <c r="C1048" s="61">
        <f t="shared" ref="C1048:C1111" si="157">(200000/E1048)</f>
        <v>4166.666666666667</v>
      </c>
      <c r="D1048" s="62" t="s">
        <v>11</v>
      </c>
      <c r="E1048" s="63">
        <v>48</v>
      </c>
      <c r="F1048" s="63">
        <v>48.4</v>
      </c>
      <c r="G1048" s="63">
        <v>48.8</v>
      </c>
      <c r="H1048" s="63">
        <v>49.2</v>
      </c>
      <c r="I1048" s="39">
        <f t="shared" ref="I1048:I1058" si="158">(F1048-E1048)*C1048</f>
        <v>1666.6666666666608</v>
      </c>
      <c r="J1048" s="39">
        <f>(G1048-F1048)*C1048</f>
        <v>1666.6666666666608</v>
      </c>
      <c r="K1048" s="39">
        <f t="shared" ref="K1048:K1058" si="159">(H1048-G1048)*C1048</f>
        <v>1666.6666666666904</v>
      </c>
      <c r="L1048" s="39">
        <f t="shared" si="156"/>
        <v>5000.0000000000118</v>
      </c>
      <c r="M1048" s="25"/>
      <c r="N1048" s="25"/>
    </row>
    <row r="1049" spans="1:14" ht="14.25" customHeight="1">
      <c r="A1049" s="73">
        <v>42684</v>
      </c>
      <c r="B1049" s="60" t="s">
        <v>1607</v>
      </c>
      <c r="C1049" s="61">
        <f t="shared" si="157"/>
        <v>4000</v>
      </c>
      <c r="D1049" s="62" t="s">
        <v>11</v>
      </c>
      <c r="E1049" s="63">
        <v>50</v>
      </c>
      <c r="F1049" s="63">
        <v>50.5</v>
      </c>
      <c r="G1049" s="63">
        <v>0</v>
      </c>
      <c r="H1049" s="63">
        <v>0</v>
      </c>
      <c r="I1049" s="39">
        <f t="shared" si="158"/>
        <v>2000</v>
      </c>
      <c r="J1049" s="66">
        <v>0</v>
      </c>
      <c r="K1049" s="66">
        <f t="shared" si="159"/>
        <v>0</v>
      </c>
      <c r="L1049" s="39">
        <f t="shared" si="156"/>
        <v>2000</v>
      </c>
      <c r="M1049" s="25"/>
      <c r="N1049" s="25"/>
    </row>
    <row r="1050" spans="1:14" ht="14.25" customHeight="1">
      <c r="A1050" s="73">
        <v>42684</v>
      </c>
      <c r="B1050" s="60" t="s">
        <v>172</v>
      </c>
      <c r="C1050" s="61">
        <f t="shared" si="157"/>
        <v>2197.802197802198</v>
      </c>
      <c r="D1050" s="62" t="s">
        <v>11</v>
      </c>
      <c r="E1050" s="63">
        <v>91</v>
      </c>
      <c r="F1050" s="63">
        <v>91</v>
      </c>
      <c r="G1050" s="63">
        <v>0</v>
      </c>
      <c r="H1050" s="63">
        <v>0</v>
      </c>
      <c r="I1050" s="39">
        <f t="shared" si="158"/>
        <v>0</v>
      </c>
      <c r="J1050" s="66">
        <v>0</v>
      </c>
      <c r="K1050" s="66">
        <f t="shared" si="159"/>
        <v>0</v>
      </c>
      <c r="L1050" s="39">
        <f t="shared" si="156"/>
        <v>0</v>
      </c>
      <c r="M1050" s="25"/>
      <c r="N1050" s="25"/>
    </row>
    <row r="1051" spans="1:14" ht="14.25" customHeight="1">
      <c r="A1051" s="73">
        <v>42683</v>
      </c>
      <c r="B1051" s="60" t="s">
        <v>125</v>
      </c>
      <c r="C1051" s="61">
        <f t="shared" si="157"/>
        <v>3225.8064516129034</v>
      </c>
      <c r="D1051" s="62" t="s">
        <v>11</v>
      </c>
      <c r="E1051" s="63">
        <v>62</v>
      </c>
      <c r="F1051" s="63">
        <v>62.6</v>
      </c>
      <c r="G1051" s="63">
        <v>63.2</v>
      </c>
      <c r="H1051" s="63">
        <v>63.8</v>
      </c>
      <c r="I1051" s="39">
        <f t="shared" si="158"/>
        <v>1935.4838709677467</v>
      </c>
      <c r="J1051" s="39">
        <f>(G1051-F1051)*C1051</f>
        <v>1935.4838709677467</v>
      </c>
      <c r="K1051" s="39">
        <f t="shared" si="159"/>
        <v>1935.4838709677238</v>
      </c>
      <c r="L1051" s="39">
        <f t="shared" si="156"/>
        <v>5806.4516129032172</v>
      </c>
      <c r="M1051" s="25"/>
      <c r="N1051" s="25"/>
    </row>
    <row r="1052" spans="1:14" ht="14.25" customHeight="1">
      <c r="A1052" s="73">
        <v>42683</v>
      </c>
      <c r="B1052" s="60" t="s">
        <v>1603</v>
      </c>
      <c r="C1052" s="61">
        <f t="shared" si="157"/>
        <v>1600</v>
      </c>
      <c r="D1052" s="62" t="s">
        <v>11</v>
      </c>
      <c r="E1052" s="63">
        <v>125</v>
      </c>
      <c r="F1052" s="63">
        <v>126.2</v>
      </c>
      <c r="G1052" s="63">
        <v>127.4</v>
      </c>
      <c r="H1052" s="63">
        <v>128.6</v>
      </c>
      <c r="I1052" s="39">
        <f t="shared" si="158"/>
        <v>1920.0000000000045</v>
      </c>
      <c r="J1052" s="39">
        <f>(G1052-F1052)*C1052</f>
        <v>1920.0000000000045</v>
      </c>
      <c r="K1052" s="39">
        <f t="shared" si="159"/>
        <v>1919.9999999999818</v>
      </c>
      <c r="L1052" s="39">
        <f t="shared" si="156"/>
        <v>5759.9999999999909</v>
      </c>
      <c r="M1052" s="25"/>
      <c r="N1052" s="25"/>
    </row>
    <row r="1053" spans="1:14" ht="14.25" customHeight="1">
      <c r="A1053" s="73">
        <v>42683</v>
      </c>
      <c r="B1053" s="60" t="s">
        <v>1608</v>
      </c>
      <c r="C1053" s="61">
        <f t="shared" si="157"/>
        <v>2127.6595744680849</v>
      </c>
      <c r="D1053" s="62" t="s">
        <v>11</v>
      </c>
      <c r="E1053" s="63">
        <v>94</v>
      </c>
      <c r="F1053" s="63">
        <v>94.9</v>
      </c>
      <c r="G1053" s="63">
        <v>95.8</v>
      </c>
      <c r="H1053" s="63">
        <v>96.7</v>
      </c>
      <c r="I1053" s="39">
        <f t="shared" si="158"/>
        <v>1914.8936170212885</v>
      </c>
      <c r="J1053" s="39">
        <f>(G1053-F1053)*C1053</f>
        <v>1914.8936170212583</v>
      </c>
      <c r="K1053" s="39">
        <f t="shared" si="159"/>
        <v>1914.8936170212885</v>
      </c>
      <c r="L1053" s="39">
        <f t="shared" si="156"/>
        <v>5744.6808510638348</v>
      </c>
      <c r="M1053" s="25"/>
      <c r="N1053" s="25"/>
    </row>
    <row r="1054" spans="1:14" ht="14.25" customHeight="1">
      <c r="A1054" s="73">
        <v>42683</v>
      </c>
      <c r="B1054" s="60" t="s">
        <v>1603</v>
      </c>
      <c r="C1054" s="61">
        <f t="shared" si="157"/>
        <v>1709.4017094017095</v>
      </c>
      <c r="D1054" s="62" t="s">
        <v>11</v>
      </c>
      <c r="E1054" s="63">
        <v>117</v>
      </c>
      <c r="F1054" s="63">
        <v>118</v>
      </c>
      <c r="G1054" s="63">
        <v>119</v>
      </c>
      <c r="H1054" s="63">
        <v>120</v>
      </c>
      <c r="I1054" s="39">
        <f t="shared" si="158"/>
        <v>1709.4017094017095</v>
      </c>
      <c r="J1054" s="39">
        <f>(G1054-F1054)*C1054</f>
        <v>1709.4017094017095</v>
      </c>
      <c r="K1054" s="39">
        <f t="shared" si="159"/>
        <v>1709.4017094017095</v>
      </c>
      <c r="L1054" s="39">
        <f t="shared" si="156"/>
        <v>5128.2051282051289</v>
      </c>
      <c r="M1054" s="25"/>
      <c r="N1054" s="25"/>
    </row>
    <row r="1055" spans="1:14" ht="14.25" customHeight="1">
      <c r="A1055" s="73">
        <v>42683</v>
      </c>
      <c r="B1055" s="60" t="s">
        <v>1385</v>
      </c>
      <c r="C1055" s="61">
        <f t="shared" si="157"/>
        <v>1212.121212121212</v>
      </c>
      <c r="D1055" s="62" t="s">
        <v>11</v>
      </c>
      <c r="E1055" s="63">
        <v>165</v>
      </c>
      <c r="F1055" s="63">
        <v>166.6</v>
      </c>
      <c r="G1055" s="63">
        <v>0</v>
      </c>
      <c r="H1055" s="63">
        <v>0</v>
      </c>
      <c r="I1055" s="39">
        <f t="shared" si="158"/>
        <v>1939.3939393939322</v>
      </c>
      <c r="J1055" s="66">
        <v>0</v>
      </c>
      <c r="K1055" s="66">
        <f t="shared" si="159"/>
        <v>0</v>
      </c>
      <c r="L1055" s="39">
        <f t="shared" si="156"/>
        <v>1939.3939393939322</v>
      </c>
      <c r="M1055" s="25"/>
      <c r="N1055" s="25"/>
    </row>
    <row r="1056" spans="1:14" ht="14.25" customHeight="1">
      <c r="A1056" s="73">
        <v>42683</v>
      </c>
      <c r="B1056" s="60" t="s">
        <v>1609</v>
      </c>
      <c r="C1056" s="61">
        <f t="shared" si="157"/>
        <v>1923.0769230769231</v>
      </c>
      <c r="D1056" s="62" t="s">
        <v>11</v>
      </c>
      <c r="E1056" s="63">
        <v>104</v>
      </c>
      <c r="F1056" s="63">
        <v>105</v>
      </c>
      <c r="G1056" s="63">
        <v>0</v>
      </c>
      <c r="H1056" s="63">
        <v>0</v>
      </c>
      <c r="I1056" s="39">
        <f t="shared" si="158"/>
        <v>1923.0769230769231</v>
      </c>
      <c r="J1056" s="66">
        <v>0</v>
      </c>
      <c r="K1056" s="66">
        <f t="shared" si="159"/>
        <v>0</v>
      </c>
      <c r="L1056" s="39">
        <f t="shared" si="156"/>
        <v>1923.0769230769231</v>
      </c>
      <c r="M1056" s="25"/>
      <c r="N1056" s="25"/>
    </row>
    <row r="1057" spans="1:14" ht="14.25" customHeight="1">
      <c r="A1057" s="73">
        <v>42683</v>
      </c>
      <c r="B1057" s="60" t="s">
        <v>1480</v>
      </c>
      <c r="C1057" s="61">
        <f t="shared" si="157"/>
        <v>2622.9508196721313</v>
      </c>
      <c r="D1057" s="62" t="s">
        <v>11</v>
      </c>
      <c r="E1057" s="63">
        <v>76.25</v>
      </c>
      <c r="F1057" s="63">
        <v>76.95</v>
      </c>
      <c r="G1057" s="63">
        <v>0</v>
      </c>
      <c r="H1057" s="63">
        <v>0</v>
      </c>
      <c r="I1057" s="39">
        <f t="shared" si="158"/>
        <v>1836.0655737704994</v>
      </c>
      <c r="J1057" s="66">
        <v>0</v>
      </c>
      <c r="K1057" s="66">
        <f t="shared" si="159"/>
        <v>0</v>
      </c>
      <c r="L1057" s="39">
        <f t="shared" si="156"/>
        <v>1836.0655737704994</v>
      </c>
      <c r="M1057" s="25"/>
      <c r="N1057" s="25"/>
    </row>
    <row r="1058" spans="1:14" ht="14.25" customHeight="1">
      <c r="A1058" s="73">
        <v>42682</v>
      </c>
      <c r="B1058" s="60" t="s">
        <v>1591</v>
      </c>
      <c r="C1058" s="61">
        <f t="shared" si="157"/>
        <v>4192.8721174004195</v>
      </c>
      <c r="D1058" s="62" t="s">
        <v>11</v>
      </c>
      <c r="E1058" s="63">
        <v>47.7</v>
      </c>
      <c r="F1058" s="63">
        <v>48.1</v>
      </c>
      <c r="G1058" s="63">
        <v>48.5</v>
      </c>
      <c r="H1058" s="63">
        <v>48.9</v>
      </c>
      <c r="I1058" s="39">
        <f t="shared" si="158"/>
        <v>1677.1488469601618</v>
      </c>
      <c r="J1058" s="39">
        <f>(G1058-F1058)*C1058</f>
        <v>1677.1488469601618</v>
      </c>
      <c r="K1058" s="39">
        <f t="shared" si="159"/>
        <v>1677.1488469601618</v>
      </c>
      <c r="L1058" s="39">
        <f t="shared" si="156"/>
        <v>5031.4465408804854</v>
      </c>
      <c r="M1058" s="25"/>
      <c r="N1058" s="25"/>
    </row>
    <row r="1059" spans="1:14" ht="14.25" customHeight="1">
      <c r="A1059" s="73">
        <v>42682</v>
      </c>
      <c r="B1059" s="60" t="s">
        <v>1603</v>
      </c>
      <c r="C1059" s="61">
        <f t="shared" si="157"/>
        <v>1739.1304347826087</v>
      </c>
      <c r="D1059" s="62" t="s">
        <v>12</v>
      </c>
      <c r="E1059" s="63">
        <v>115</v>
      </c>
      <c r="F1059" s="63">
        <v>114</v>
      </c>
      <c r="G1059" s="63">
        <v>113</v>
      </c>
      <c r="H1059" s="63">
        <v>0</v>
      </c>
      <c r="I1059" s="67">
        <f>(E1059-F1059)*C1059</f>
        <v>1739.1304347826087</v>
      </c>
      <c r="J1059" s="67">
        <f>(F1059-G1059)*C1059</f>
        <v>1739.1304347826087</v>
      </c>
      <c r="K1059" s="67">
        <v>0</v>
      </c>
      <c r="L1059" s="67">
        <f t="shared" si="156"/>
        <v>3478.2608695652175</v>
      </c>
      <c r="M1059" s="25"/>
      <c r="N1059" s="25"/>
    </row>
    <row r="1060" spans="1:14" ht="14.25" customHeight="1">
      <c r="A1060" s="73">
        <v>42682</v>
      </c>
      <c r="B1060" s="60" t="s">
        <v>1302</v>
      </c>
      <c r="C1060" s="61">
        <f t="shared" si="157"/>
        <v>1515.1515151515152</v>
      </c>
      <c r="D1060" s="62" t="s">
        <v>11</v>
      </c>
      <c r="E1060" s="63">
        <v>132</v>
      </c>
      <c r="F1060" s="63">
        <v>133.30000000000001</v>
      </c>
      <c r="G1060" s="63">
        <v>0</v>
      </c>
      <c r="H1060" s="63">
        <v>0</v>
      </c>
      <c r="I1060" s="39">
        <f>(F1060-E1060)*C1060</f>
        <v>1969.696969696987</v>
      </c>
      <c r="J1060" s="66">
        <v>0</v>
      </c>
      <c r="K1060" s="66">
        <f>(H1060-G1060)*C1060</f>
        <v>0</v>
      </c>
      <c r="L1060" s="39">
        <f t="shared" si="156"/>
        <v>1969.696969696987</v>
      </c>
      <c r="M1060" s="25"/>
      <c r="N1060" s="25"/>
    </row>
    <row r="1061" spans="1:14" ht="14.25" customHeight="1">
      <c r="A1061" s="73">
        <v>42682</v>
      </c>
      <c r="B1061" s="60" t="s">
        <v>1610</v>
      </c>
      <c r="C1061" s="61">
        <f t="shared" si="157"/>
        <v>1470.5882352941176</v>
      </c>
      <c r="D1061" s="62" t="s">
        <v>11</v>
      </c>
      <c r="E1061" s="63">
        <v>136</v>
      </c>
      <c r="F1061" s="63">
        <v>136</v>
      </c>
      <c r="G1061" s="63">
        <v>0</v>
      </c>
      <c r="H1061" s="63">
        <v>0</v>
      </c>
      <c r="I1061" s="39">
        <f>(F1061-E1061)*C1061</f>
        <v>0</v>
      </c>
      <c r="J1061" s="66">
        <v>0</v>
      </c>
      <c r="K1061" s="66">
        <f>(H1061-G1061)*C1061</f>
        <v>0</v>
      </c>
      <c r="L1061" s="39">
        <f t="shared" si="156"/>
        <v>0</v>
      </c>
      <c r="M1061" s="25"/>
      <c r="N1061" s="25"/>
    </row>
    <row r="1062" spans="1:14" ht="14.25" customHeight="1">
      <c r="A1062" s="73">
        <v>42681</v>
      </c>
      <c r="B1062" s="60" t="s">
        <v>1610</v>
      </c>
      <c r="C1062" s="61">
        <f t="shared" si="157"/>
        <v>1739.1304347826087</v>
      </c>
      <c r="D1062" s="62" t="s">
        <v>11</v>
      </c>
      <c r="E1062" s="63">
        <v>115</v>
      </c>
      <c r="F1062" s="63">
        <v>116</v>
      </c>
      <c r="G1062" s="63">
        <v>117</v>
      </c>
      <c r="H1062" s="63">
        <v>118</v>
      </c>
      <c r="I1062" s="39">
        <f>(F1062-E1062)*C1062</f>
        <v>1739.1304347826087</v>
      </c>
      <c r="J1062" s="39">
        <f>(G1062-F1062)*C1062</f>
        <v>1739.1304347826087</v>
      </c>
      <c r="K1062" s="39">
        <f>(H1062-G1062)*C1062</f>
        <v>1739.1304347826087</v>
      </c>
      <c r="L1062" s="39">
        <f t="shared" si="156"/>
        <v>5217.391304347826</v>
      </c>
      <c r="M1062" s="25"/>
      <c r="N1062" s="25"/>
    </row>
    <row r="1063" spans="1:14" ht="14.25" customHeight="1">
      <c r="A1063" s="73">
        <v>42681</v>
      </c>
      <c r="B1063" s="60" t="s">
        <v>1611</v>
      </c>
      <c r="C1063" s="61">
        <f t="shared" si="157"/>
        <v>255.7544757033248</v>
      </c>
      <c r="D1063" s="62" t="s">
        <v>12</v>
      </c>
      <c r="E1063" s="63">
        <v>782</v>
      </c>
      <c r="F1063" s="63">
        <v>774</v>
      </c>
      <c r="G1063" s="63">
        <v>0</v>
      </c>
      <c r="H1063" s="63">
        <v>0</v>
      </c>
      <c r="I1063" s="65">
        <f>-(F1063-E1063)*C1063</f>
        <v>2046.0358056265984</v>
      </c>
      <c r="J1063" s="65">
        <v>0</v>
      </c>
      <c r="K1063" s="65">
        <v>0</v>
      </c>
      <c r="L1063" s="65">
        <f t="shared" si="156"/>
        <v>2046.0358056265984</v>
      </c>
      <c r="M1063" s="25"/>
      <c r="N1063" s="25"/>
    </row>
    <row r="1064" spans="1:14" ht="14.25" customHeight="1">
      <c r="A1064" s="73">
        <v>42681</v>
      </c>
      <c r="B1064" s="60" t="s">
        <v>1506</v>
      </c>
      <c r="C1064" s="61">
        <f t="shared" si="157"/>
        <v>1550.3875968992247</v>
      </c>
      <c r="D1064" s="62" t="s">
        <v>11</v>
      </c>
      <c r="E1064" s="63">
        <v>129</v>
      </c>
      <c r="F1064" s="63">
        <v>130.30000000000001</v>
      </c>
      <c r="G1064" s="63">
        <v>0</v>
      </c>
      <c r="H1064" s="63">
        <v>0</v>
      </c>
      <c r="I1064" s="39">
        <f>(F1064-E1064)*C1064</f>
        <v>2015.5038759690099</v>
      </c>
      <c r="J1064" s="66">
        <v>0</v>
      </c>
      <c r="K1064" s="66">
        <f>(H1064-G1064)*C1064</f>
        <v>0</v>
      </c>
      <c r="L1064" s="39">
        <f t="shared" si="156"/>
        <v>2015.5038759690099</v>
      </c>
      <c r="M1064" s="25"/>
      <c r="N1064" s="25"/>
    </row>
    <row r="1065" spans="1:14" ht="14.25" customHeight="1">
      <c r="A1065" s="73">
        <v>42681</v>
      </c>
      <c r="B1065" s="60" t="s">
        <v>1612</v>
      </c>
      <c r="C1065" s="61">
        <f t="shared" si="157"/>
        <v>1818.1818181818182</v>
      </c>
      <c r="D1065" s="62" t="s">
        <v>12</v>
      </c>
      <c r="E1065" s="63">
        <v>110</v>
      </c>
      <c r="F1065" s="63">
        <v>109</v>
      </c>
      <c r="G1065" s="63">
        <v>0</v>
      </c>
      <c r="H1065" s="63">
        <v>0</v>
      </c>
      <c r="I1065" s="65">
        <f>-(F1065-E1065)*C1065</f>
        <v>1818.1818181818182</v>
      </c>
      <c r="J1065" s="65">
        <v>0</v>
      </c>
      <c r="K1065" s="65">
        <v>0</v>
      </c>
      <c r="L1065" s="65">
        <f t="shared" si="156"/>
        <v>1818.1818181818182</v>
      </c>
      <c r="M1065" s="25"/>
      <c r="N1065" s="25"/>
    </row>
    <row r="1066" spans="1:14" ht="14.25" customHeight="1">
      <c r="A1066" s="73">
        <v>42678</v>
      </c>
      <c r="B1066" s="60" t="s">
        <v>1613</v>
      </c>
      <c r="C1066" s="61">
        <f t="shared" si="157"/>
        <v>1904.7619047619048</v>
      </c>
      <c r="D1066" s="62" t="s">
        <v>12</v>
      </c>
      <c r="E1066" s="63">
        <v>105</v>
      </c>
      <c r="F1066" s="63">
        <v>104</v>
      </c>
      <c r="G1066" s="63">
        <v>103</v>
      </c>
      <c r="H1066" s="63">
        <v>102</v>
      </c>
      <c r="I1066" s="65">
        <f>(E1066-F1066)*C1066</f>
        <v>1904.7619047619048</v>
      </c>
      <c r="J1066" s="65">
        <f>(F1066-G1066)*C1066</f>
        <v>1904.7619047619048</v>
      </c>
      <c r="K1066" s="65">
        <f>(G1066-H1066)*C1066</f>
        <v>1904.7619047619048</v>
      </c>
      <c r="L1066" s="65">
        <f t="shared" si="156"/>
        <v>5714.2857142857147</v>
      </c>
      <c r="M1066" s="25"/>
      <c r="N1066" s="25"/>
    </row>
    <row r="1067" spans="1:14" ht="14.25" customHeight="1">
      <c r="A1067" s="73">
        <v>42678</v>
      </c>
      <c r="B1067" s="60" t="s">
        <v>1613</v>
      </c>
      <c r="C1067" s="61">
        <f t="shared" si="157"/>
        <v>2020.2020202020201</v>
      </c>
      <c r="D1067" s="62" t="s">
        <v>12</v>
      </c>
      <c r="E1067" s="63">
        <v>99</v>
      </c>
      <c r="F1067" s="63">
        <v>98.1</v>
      </c>
      <c r="G1067" s="63">
        <v>97.2</v>
      </c>
      <c r="H1067" s="63">
        <v>96.3</v>
      </c>
      <c r="I1067" s="65">
        <f>(E1067-F1067)*C1067</f>
        <v>1818.1818181818296</v>
      </c>
      <c r="J1067" s="65">
        <f>(F1067-G1067)*C1067</f>
        <v>1818.181818181801</v>
      </c>
      <c r="K1067" s="65">
        <f>(G1067-H1067)*C1067</f>
        <v>1818.1818181818296</v>
      </c>
      <c r="L1067" s="65">
        <f t="shared" si="156"/>
        <v>5454.5454545454604</v>
      </c>
      <c r="M1067" s="25"/>
      <c r="N1067" s="25"/>
    </row>
    <row r="1068" spans="1:14" ht="14.25" customHeight="1">
      <c r="A1068" s="73">
        <v>42678</v>
      </c>
      <c r="B1068" s="60" t="s">
        <v>1338</v>
      </c>
      <c r="C1068" s="61">
        <f t="shared" si="157"/>
        <v>1084.010840108401</v>
      </c>
      <c r="D1068" s="62" t="s">
        <v>11</v>
      </c>
      <c r="E1068" s="63">
        <v>184.5</v>
      </c>
      <c r="F1068" s="63">
        <v>186.3</v>
      </c>
      <c r="G1068" s="63">
        <v>188.1</v>
      </c>
      <c r="H1068" s="63">
        <v>0</v>
      </c>
      <c r="I1068" s="39">
        <f>+(F1068-E1068)*C1068</f>
        <v>1951.219512195134</v>
      </c>
      <c r="J1068" s="39">
        <f>+(G1068-F1068)*C1068</f>
        <v>1951.2195121951033</v>
      </c>
      <c r="K1068" s="39">
        <v>0</v>
      </c>
      <c r="L1068" s="39">
        <f>SUM(I1068:K1068)</f>
        <v>3902.4390243902371</v>
      </c>
      <c r="M1068" s="25"/>
      <c r="N1068" s="25"/>
    </row>
    <row r="1069" spans="1:14" ht="14.25" customHeight="1">
      <c r="A1069" s="73">
        <v>42678</v>
      </c>
      <c r="B1069" s="60" t="s">
        <v>1614</v>
      </c>
      <c r="C1069" s="61">
        <f t="shared" si="157"/>
        <v>2173.913043478261</v>
      </c>
      <c r="D1069" s="62" t="s">
        <v>11</v>
      </c>
      <c r="E1069" s="63">
        <v>92</v>
      </c>
      <c r="F1069" s="63">
        <v>92.9</v>
      </c>
      <c r="G1069" s="63">
        <v>0</v>
      </c>
      <c r="H1069" s="63">
        <v>0</v>
      </c>
      <c r="I1069" s="39">
        <f>(F1069-E1069)*C1069</f>
        <v>1956.5217391304473</v>
      </c>
      <c r="J1069" s="66">
        <v>0</v>
      </c>
      <c r="K1069" s="66">
        <f>(H1069-G1069)*C1069</f>
        <v>0</v>
      </c>
      <c r="L1069" s="39">
        <f>(I1069+J1069+K1069)</f>
        <v>1956.5217391304473</v>
      </c>
      <c r="M1069" s="25"/>
      <c r="N1069" s="25"/>
    </row>
    <row r="1070" spans="1:14" ht="14.25" customHeight="1">
      <c r="A1070" s="73">
        <v>42678</v>
      </c>
      <c r="B1070" s="60" t="s">
        <v>1594</v>
      </c>
      <c r="C1070" s="61">
        <f t="shared" si="157"/>
        <v>2564.102564102564</v>
      </c>
      <c r="D1070" s="62" t="s">
        <v>11</v>
      </c>
      <c r="E1070" s="63">
        <v>78</v>
      </c>
      <c r="F1070" s="63">
        <v>78.7</v>
      </c>
      <c r="G1070" s="63">
        <v>0</v>
      </c>
      <c r="H1070" s="63">
        <v>0</v>
      </c>
      <c r="I1070" s="39">
        <f>(F1070-E1070)*C1070</f>
        <v>1794.871794871802</v>
      </c>
      <c r="J1070" s="66">
        <v>0</v>
      </c>
      <c r="K1070" s="66">
        <f>(H1070-G1070)*C1070</f>
        <v>0</v>
      </c>
      <c r="L1070" s="39">
        <f>(I1070+J1070+K1070)</f>
        <v>1794.871794871802</v>
      </c>
      <c r="M1070" s="25"/>
      <c r="N1070" s="25"/>
    </row>
    <row r="1071" spans="1:14" ht="14.25" customHeight="1">
      <c r="A1071" s="73">
        <v>42677</v>
      </c>
      <c r="B1071" s="60" t="s">
        <v>1555</v>
      </c>
      <c r="C1071" s="61">
        <f t="shared" si="157"/>
        <v>1166.1807580174927</v>
      </c>
      <c r="D1071" s="62" t="s">
        <v>11</v>
      </c>
      <c r="E1071" s="63">
        <v>171.5</v>
      </c>
      <c r="F1071" s="63">
        <v>173.2</v>
      </c>
      <c r="G1071" s="63">
        <v>174.9</v>
      </c>
      <c r="H1071" s="63">
        <v>176.6</v>
      </c>
      <c r="I1071" s="39">
        <f>(F1071-E1071)*C1071</f>
        <v>1982.5072886297244</v>
      </c>
      <c r="J1071" s="39">
        <f>(G1071-F1071)*C1071</f>
        <v>1982.5072886297576</v>
      </c>
      <c r="K1071" s="39">
        <f>(H1071-G1071)*C1071</f>
        <v>1982.5072886297244</v>
      </c>
      <c r="L1071" s="39">
        <f>(I1071+J1071+K1071)</f>
        <v>5947.5218658892063</v>
      </c>
      <c r="M1071" s="25"/>
      <c r="N1071" s="25"/>
    </row>
    <row r="1072" spans="1:14" ht="14.25" customHeight="1">
      <c r="A1072" s="73">
        <v>42677</v>
      </c>
      <c r="B1072" s="60" t="s">
        <v>1471</v>
      </c>
      <c r="C1072" s="61">
        <f t="shared" si="157"/>
        <v>1066.6666666666667</v>
      </c>
      <c r="D1072" s="62" t="s">
        <v>11</v>
      </c>
      <c r="E1072" s="63">
        <v>187.5</v>
      </c>
      <c r="F1072" s="63">
        <v>189.3</v>
      </c>
      <c r="G1072" s="63">
        <v>191.1</v>
      </c>
      <c r="H1072" s="63">
        <v>192.9</v>
      </c>
      <c r="I1072" s="39">
        <f>(F1072-E1072)*C1072</f>
        <v>1920.0000000000123</v>
      </c>
      <c r="J1072" s="39">
        <f>(G1072-F1072)*C1072</f>
        <v>1919.999999999982</v>
      </c>
      <c r="K1072" s="39">
        <f>(H1072-G1072)*C1072</f>
        <v>1920.0000000000123</v>
      </c>
      <c r="L1072" s="39">
        <f>(I1072+J1072+K1072)</f>
        <v>5760.0000000000073</v>
      </c>
      <c r="M1072" s="25"/>
      <c r="N1072" s="25"/>
    </row>
    <row r="1073" spans="1:14" ht="14.25" customHeight="1">
      <c r="A1073" s="73">
        <v>42677</v>
      </c>
      <c r="B1073" s="60" t="s">
        <v>1560</v>
      </c>
      <c r="C1073" s="61">
        <f t="shared" si="157"/>
        <v>2150.5376344086021</v>
      </c>
      <c r="D1073" s="62" t="s">
        <v>11</v>
      </c>
      <c r="E1073" s="63">
        <v>93</v>
      </c>
      <c r="F1073" s="63">
        <v>93.9</v>
      </c>
      <c r="G1073" s="63">
        <v>94.8</v>
      </c>
      <c r="H1073" s="63">
        <v>0</v>
      </c>
      <c r="I1073" s="39">
        <f>+(F1073-E1073)*C1073</f>
        <v>1935.4838709677542</v>
      </c>
      <c r="J1073" s="39">
        <f>+(G1073-F1073)*C1073</f>
        <v>1935.4838709677235</v>
      </c>
      <c r="K1073" s="39">
        <v>0</v>
      </c>
      <c r="L1073" s="39">
        <f>SUM(I1073:K1073)</f>
        <v>3870.9677419354775</v>
      </c>
      <c r="M1073" s="25"/>
      <c r="N1073" s="25"/>
    </row>
    <row r="1074" spans="1:14" ht="14.25" customHeight="1">
      <c r="A1074" s="73">
        <v>42677</v>
      </c>
      <c r="B1074" s="60" t="s">
        <v>1450</v>
      </c>
      <c r="C1074" s="61">
        <f t="shared" si="157"/>
        <v>2702.7027027027025</v>
      </c>
      <c r="D1074" s="62" t="s">
        <v>11</v>
      </c>
      <c r="E1074" s="63">
        <v>74</v>
      </c>
      <c r="F1074" s="63">
        <v>74.7</v>
      </c>
      <c r="G1074" s="63">
        <v>75.400000000000006</v>
      </c>
      <c r="H1074" s="63">
        <v>0</v>
      </c>
      <c r="I1074" s="39">
        <f>+(F1074-E1074)*C1074</f>
        <v>1891.8918918918994</v>
      </c>
      <c r="J1074" s="39">
        <f>+(G1074-F1074)*C1074</f>
        <v>1891.8918918918994</v>
      </c>
      <c r="K1074" s="39">
        <v>0</v>
      </c>
      <c r="L1074" s="39">
        <f>SUM(I1074:K1074)</f>
        <v>3783.7837837837988</v>
      </c>
      <c r="M1074" s="25"/>
      <c r="N1074" s="25"/>
    </row>
    <row r="1075" spans="1:14" ht="14.25" customHeight="1">
      <c r="A1075" s="73">
        <v>42676</v>
      </c>
      <c r="B1075" s="60" t="s">
        <v>434</v>
      </c>
      <c r="C1075" s="61">
        <f t="shared" si="157"/>
        <v>778.21011673151747</v>
      </c>
      <c r="D1075" s="62" t="s">
        <v>11</v>
      </c>
      <c r="E1075" s="63">
        <v>257</v>
      </c>
      <c r="F1075" s="63">
        <v>259.39999999999998</v>
      </c>
      <c r="G1075" s="63">
        <v>262</v>
      </c>
      <c r="H1075" s="63">
        <v>264.5</v>
      </c>
      <c r="I1075" s="39">
        <f>(F1075-E1075)*C1075</f>
        <v>1867.7042801556242</v>
      </c>
      <c r="J1075" s="39">
        <f>(G1075-F1075)*C1075</f>
        <v>2023.3463035019631</v>
      </c>
      <c r="K1075" s="39">
        <f>(H1075-G1075)*C1075</f>
        <v>1945.5252918287938</v>
      </c>
      <c r="L1075" s="39">
        <f>(I1075+J1075+K1075)</f>
        <v>5836.5758754863818</v>
      </c>
      <c r="M1075" s="25"/>
      <c r="N1075" s="25"/>
    </row>
    <row r="1076" spans="1:14" ht="14.25" customHeight="1">
      <c r="A1076" s="73">
        <v>42676</v>
      </c>
      <c r="B1076" s="60" t="s">
        <v>1555</v>
      </c>
      <c r="C1076" s="61">
        <f t="shared" si="157"/>
        <v>1276.3241863433313</v>
      </c>
      <c r="D1076" s="62" t="s">
        <v>11</v>
      </c>
      <c r="E1076" s="63">
        <v>156.69999999999999</v>
      </c>
      <c r="F1076" s="63">
        <v>158.19999999999999</v>
      </c>
      <c r="G1076" s="63">
        <v>159.69999999999999</v>
      </c>
      <c r="H1076" s="63">
        <v>161.19999999999999</v>
      </c>
      <c r="I1076" s="39">
        <f>(F1076-E1076)*C1076</f>
        <v>1914.486279514997</v>
      </c>
      <c r="J1076" s="39">
        <f>(G1076-F1076)*C1076</f>
        <v>1914.486279514997</v>
      </c>
      <c r="K1076" s="39">
        <f>(H1076-G1076)*C1076</f>
        <v>1914.486279514997</v>
      </c>
      <c r="L1076" s="39">
        <f>(I1076+J1076+K1076)</f>
        <v>5743.4588385449915</v>
      </c>
      <c r="M1076" s="25"/>
      <c r="N1076" s="25"/>
    </row>
    <row r="1077" spans="1:14" ht="14.25" customHeight="1">
      <c r="A1077" s="73">
        <v>42676</v>
      </c>
      <c r="B1077" s="60" t="s">
        <v>1373</v>
      </c>
      <c r="C1077" s="61">
        <f t="shared" si="157"/>
        <v>1671.541997492687</v>
      </c>
      <c r="D1077" s="62" t="s">
        <v>11</v>
      </c>
      <c r="E1077" s="63">
        <v>119.65</v>
      </c>
      <c r="F1077" s="63">
        <v>120.65</v>
      </c>
      <c r="G1077" s="63">
        <v>121.65</v>
      </c>
      <c r="H1077" s="63">
        <v>122.65</v>
      </c>
      <c r="I1077" s="39">
        <f>(F1077-E1077)*C1077</f>
        <v>1671.541997492687</v>
      </c>
      <c r="J1077" s="39">
        <f>(G1077-F1077)*C1077</f>
        <v>1671.541997492687</v>
      </c>
      <c r="K1077" s="39">
        <f>(H1077-G1077)*C1077</f>
        <v>1671.541997492687</v>
      </c>
      <c r="L1077" s="39">
        <f>(I1077+J1077+K1077)</f>
        <v>5014.6259924780607</v>
      </c>
      <c r="M1077" s="25"/>
      <c r="N1077" s="25"/>
    </row>
    <row r="1078" spans="1:14" ht="14.25" customHeight="1">
      <c r="A1078" s="73">
        <v>42676</v>
      </c>
      <c r="B1078" s="60" t="s">
        <v>434</v>
      </c>
      <c r="C1078" s="61">
        <f t="shared" si="157"/>
        <v>755.57234605213455</v>
      </c>
      <c r="D1078" s="62" t="s">
        <v>11</v>
      </c>
      <c r="E1078" s="63">
        <v>264.7</v>
      </c>
      <c r="F1078" s="63">
        <v>267.3</v>
      </c>
      <c r="G1078" s="63">
        <v>269.89999999999998</v>
      </c>
      <c r="H1078" s="63">
        <v>0</v>
      </c>
      <c r="I1078" s="39">
        <f>+(F1078-E1078)*C1078</f>
        <v>1964.4880997355669</v>
      </c>
      <c r="J1078" s="39">
        <f>+(G1078-F1078)*C1078</f>
        <v>1964.488099735524</v>
      </c>
      <c r="K1078" s="39">
        <v>0</v>
      </c>
      <c r="L1078" s="39">
        <f>SUM(I1078:K1078)</f>
        <v>3928.9761994710907</v>
      </c>
      <c r="M1078" s="25"/>
      <c r="N1078" s="25"/>
    </row>
    <row r="1079" spans="1:14" ht="14.25" customHeight="1">
      <c r="A1079" s="73">
        <v>42676</v>
      </c>
      <c r="B1079" s="60" t="s">
        <v>1373</v>
      </c>
      <c r="C1079" s="61">
        <f t="shared" si="157"/>
        <v>1593.6254980079682</v>
      </c>
      <c r="D1079" s="62" t="s">
        <v>11</v>
      </c>
      <c r="E1079" s="63">
        <v>125.5</v>
      </c>
      <c r="F1079" s="63">
        <v>126.7</v>
      </c>
      <c r="G1079" s="63">
        <v>0</v>
      </c>
      <c r="H1079" s="63">
        <v>0</v>
      </c>
      <c r="I1079" s="39">
        <f>(F1079-E1079)*C1079</f>
        <v>1912.3505976095664</v>
      </c>
      <c r="J1079" s="66">
        <v>0</v>
      </c>
      <c r="K1079" s="66">
        <f>(H1079-G1079)*C1079</f>
        <v>0</v>
      </c>
      <c r="L1079" s="39">
        <f>(I1079+J1079+K1079)</f>
        <v>1912.3505976095664</v>
      </c>
      <c r="M1079" s="25"/>
      <c r="N1079" s="25"/>
    </row>
    <row r="1080" spans="1:14" ht="14.25" customHeight="1">
      <c r="A1080" s="73">
        <v>42675</v>
      </c>
      <c r="B1080" s="60" t="s">
        <v>159</v>
      </c>
      <c r="C1080" s="61">
        <f t="shared" si="157"/>
        <v>2344.6658851113716</v>
      </c>
      <c r="D1080" s="62" t="s">
        <v>11</v>
      </c>
      <c r="E1080" s="63">
        <v>85.3</v>
      </c>
      <c r="F1080" s="63">
        <v>86.1</v>
      </c>
      <c r="G1080" s="63">
        <v>86.9</v>
      </c>
      <c r="H1080" s="63">
        <v>87.7</v>
      </c>
      <c r="I1080" s="39">
        <f>(F1080-E1080)*C1080</f>
        <v>1875.7327080890907</v>
      </c>
      <c r="J1080" s="39">
        <f>(G1080-F1080)*C1080</f>
        <v>1875.7327080891239</v>
      </c>
      <c r="K1080" s="39">
        <f>(H1080-G1080)*C1080</f>
        <v>1875.7327080890907</v>
      </c>
      <c r="L1080" s="39">
        <f>(I1080+J1080+K1080)</f>
        <v>5627.1981242673055</v>
      </c>
      <c r="M1080" s="25"/>
      <c r="N1080" s="25"/>
    </row>
    <row r="1081" spans="1:14" ht="14.25" customHeight="1">
      <c r="A1081" s="73">
        <v>42675</v>
      </c>
      <c r="B1081" s="60" t="s">
        <v>1373</v>
      </c>
      <c r="C1081" s="61">
        <f t="shared" si="157"/>
        <v>1713.796058269066</v>
      </c>
      <c r="D1081" s="62" t="s">
        <v>11</v>
      </c>
      <c r="E1081" s="63">
        <v>116.7</v>
      </c>
      <c r="F1081" s="63">
        <v>117.7</v>
      </c>
      <c r="G1081" s="63">
        <v>118.7</v>
      </c>
      <c r="H1081" s="63">
        <v>119.7</v>
      </c>
      <c r="I1081" s="39">
        <f>(F1081-E1081)*C1081</f>
        <v>1713.796058269066</v>
      </c>
      <c r="J1081" s="39">
        <f>(G1081-F1081)*C1081</f>
        <v>1713.796058269066</v>
      </c>
      <c r="K1081" s="39">
        <f>(H1081-G1081)*C1081</f>
        <v>1713.796058269066</v>
      </c>
      <c r="L1081" s="39">
        <f>(I1081+J1081+K1081)</f>
        <v>5141.3881748071981</v>
      </c>
      <c r="M1081" s="25"/>
      <c r="N1081" s="25"/>
    </row>
    <row r="1082" spans="1:14" ht="14.25" customHeight="1">
      <c r="A1082" s="73">
        <v>42675</v>
      </c>
      <c r="B1082" s="60" t="s">
        <v>1498</v>
      </c>
      <c r="C1082" s="61">
        <f t="shared" si="157"/>
        <v>625</v>
      </c>
      <c r="D1082" s="62" t="s">
        <v>11</v>
      </c>
      <c r="E1082" s="63">
        <v>320</v>
      </c>
      <c r="F1082" s="63">
        <v>322.89999999999998</v>
      </c>
      <c r="G1082" s="63">
        <v>326</v>
      </c>
      <c r="H1082" s="63">
        <v>0</v>
      </c>
      <c r="I1082" s="39">
        <f>+(F1082-E1082)*C1082</f>
        <v>1812.4999999999859</v>
      </c>
      <c r="J1082" s="39">
        <f>+(G1082-F1082)*C1082</f>
        <v>1937.5000000000141</v>
      </c>
      <c r="K1082" s="39">
        <v>0</v>
      </c>
      <c r="L1082" s="39">
        <f>SUM(I1082:K1082)</f>
        <v>3750</v>
      </c>
      <c r="M1082" s="25"/>
      <c r="N1082" s="25"/>
    </row>
    <row r="1083" spans="1:14" ht="14.25" customHeight="1">
      <c r="A1083" s="73">
        <v>42675</v>
      </c>
      <c r="B1083" s="60" t="s">
        <v>1615</v>
      </c>
      <c r="C1083" s="61">
        <f t="shared" si="157"/>
        <v>3018.867924528302</v>
      </c>
      <c r="D1083" s="62" t="s">
        <v>11</v>
      </c>
      <c r="E1083" s="63">
        <v>66.25</v>
      </c>
      <c r="F1083" s="63">
        <v>66.8</v>
      </c>
      <c r="G1083" s="63">
        <v>67.45</v>
      </c>
      <c r="H1083" s="63">
        <v>0</v>
      </c>
      <c r="I1083" s="39">
        <f>+(F1083-E1083)*C1083</f>
        <v>1660.3773584905575</v>
      </c>
      <c r="J1083" s="39">
        <f>+(G1083-F1083)*C1083</f>
        <v>1962.2641509434134</v>
      </c>
      <c r="K1083" s="39">
        <v>0</v>
      </c>
      <c r="L1083" s="39">
        <f>SUM(I1083:K1083)</f>
        <v>3622.6415094339709</v>
      </c>
      <c r="M1083" s="25"/>
      <c r="N1083" s="25"/>
    </row>
    <row r="1084" spans="1:14" ht="14.25" customHeight="1">
      <c r="A1084" s="73">
        <v>42675</v>
      </c>
      <c r="B1084" s="60" t="s">
        <v>1616</v>
      </c>
      <c r="C1084" s="61">
        <f t="shared" si="157"/>
        <v>3921.5686274509803</v>
      </c>
      <c r="D1084" s="62" t="s">
        <v>11</v>
      </c>
      <c r="E1084" s="63">
        <v>51</v>
      </c>
      <c r="F1084" s="63">
        <v>51.45</v>
      </c>
      <c r="G1084" s="63">
        <v>0</v>
      </c>
      <c r="H1084" s="63">
        <v>0</v>
      </c>
      <c r="I1084" s="39">
        <f t="shared" ref="I1084:I1092" si="160">(F1084-E1084)*C1084</f>
        <v>1764.7058823529524</v>
      </c>
      <c r="J1084" s="66">
        <v>0</v>
      </c>
      <c r="K1084" s="66">
        <f t="shared" ref="K1084:K1092" si="161">(H1084-G1084)*C1084</f>
        <v>0</v>
      </c>
      <c r="L1084" s="39">
        <f t="shared" ref="L1084:L1092" si="162">(I1084+J1084+K1084)</f>
        <v>1764.7058823529524</v>
      </c>
      <c r="M1084" s="25"/>
      <c r="N1084" s="25"/>
    </row>
    <row r="1085" spans="1:14" ht="14.25" customHeight="1">
      <c r="A1085" s="73">
        <v>42671</v>
      </c>
      <c r="B1085" s="60" t="s">
        <v>1526</v>
      </c>
      <c r="C1085" s="61">
        <f t="shared" si="157"/>
        <v>2155.1724137931037</v>
      </c>
      <c r="D1085" s="62" t="s">
        <v>11</v>
      </c>
      <c r="E1085" s="63">
        <v>92.8</v>
      </c>
      <c r="F1085" s="63">
        <v>93.7</v>
      </c>
      <c r="G1085" s="63">
        <v>0</v>
      </c>
      <c r="H1085" s="63">
        <v>0</v>
      </c>
      <c r="I1085" s="39">
        <f t="shared" si="160"/>
        <v>1939.6551724138055</v>
      </c>
      <c r="J1085" s="66">
        <v>0</v>
      </c>
      <c r="K1085" s="66">
        <f t="shared" si="161"/>
        <v>0</v>
      </c>
      <c r="L1085" s="39">
        <f t="shared" si="162"/>
        <v>1939.6551724138055</v>
      </c>
      <c r="M1085" s="25"/>
      <c r="N1085" s="25"/>
    </row>
    <row r="1086" spans="1:14" ht="14.25" customHeight="1">
      <c r="A1086" s="73">
        <v>42671</v>
      </c>
      <c r="B1086" s="60" t="s">
        <v>1492</v>
      </c>
      <c r="C1086" s="61">
        <f t="shared" si="157"/>
        <v>2380.9523809523807</v>
      </c>
      <c r="D1086" s="62" t="s">
        <v>11</v>
      </c>
      <c r="E1086" s="63">
        <v>84</v>
      </c>
      <c r="F1086" s="63">
        <v>84</v>
      </c>
      <c r="G1086" s="63">
        <v>0</v>
      </c>
      <c r="H1086" s="63">
        <v>0</v>
      </c>
      <c r="I1086" s="39">
        <f t="shared" si="160"/>
        <v>0</v>
      </c>
      <c r="J1086" s="66">
        <v>0</v>
      </c>
      <c r="K1086" s="66">
        <f t="shared" si="161"/>
        <v>0</v>
      </c>
      <c r="L1086" s="39">
        <f t="shared" si="162"/>
        <v>0</v>
      </c>
      <c r="M1086" s="25"/>
      <c r="N1086" s="25"/>
    </row>
    <row r="1087" spans="1:14" ht="14.25" customHeight="1">
      <c r="A1087" s="73">
        <v>42670</v>
      </c>
      <c r="B1087" s="60" t="s">
        <v>177</v>
      </c>
      <c r="C1087" s="61">
        <f t="shared" si="157"/>
        <v>1066.6666666666667</v>
      </c>
      <c r="D1087" s="62" t="s">
        <v>11</v>
      </c>
      <c r="E1087" s="63">
        <v>187.5</v>
      </c>
      <c r="F1087" s="63">
        <v>189.3</v>
      </c>
      <c r="G1087" s="63">
        <v>0</v>
      </c>
      <c r="H1087" s="63">
        <v>0</v>
      </c>
      <c r="I1087" s="39">
        <f t="shared" si="160"/>
        <v>1920.0000000000123</v>
      </c>
      <c r="J1087" s="66">
        <v>0</v>
      </c>
      <c r="K1087" s="66">
        <f t="shared" si="161"/>
        <v>0</v>
      </c>
      <c r="L1087" s="39">
        <f t="shared" si="162"/>
        <v>1920.0000000000123</v>
      </c>
      <c r="M1087" s="25"/>
      <c r="N1087" s="25"/>
    </row>
    <row r="1088" spans="1:14" ht="14.25" customHeight="1">
      <c r="A1088" s="73">
        <v>42670</v>
      </c>
      <c r="B1088" s="60" t="s">
        <v>1412</v>
      </c>
      <c r="C1088" s="61">
        <f t="shared" si="157"/>
        <v>1846.7220683287167</v>
      </c>
      <c r="D1088" s="62" t="s">
        <v>11</v>
      </c>
      <c r="E1088" s="63">
        <v>108.3</v>
      </c>
      <c r="F1088" s="63">
        <v>109.3</v>
      </c>
      <c r="G1088" s="63">
        <v>0</v>
      </c>
      <c r="H1088" s="63">
        <v>0</v>
      </c>
      <c r="I1088" s="39">
        <f t="shared" si="160"/>
        <v>1846.7220683287167</v>
      </c>
      <c r="J1088" s="66">
        <v>0</v>
      </c>
      <c r="K1088" s="66">
        <f t="shared" si="161"/>
        <v>0</v>
      </c>
      <c r="L1088" s="39">
        <f t="shared" si="162"/>
        <v>1846.7220683287167</v>
      </c>
      <c r="M1088" s="25"/>
      <c r="N1088" s="25"/>
    </row>
    <row r="1089" spans="1:14" ht="14.25" customHeight="1">
      <c r="A1089" s="73">
        <v>42670</v>
      </c>
      <c r="B1089" s="60" t="s">
        <v>1617</v>
      </c>
      <c r="C1089" s="61">
        <f t="shared" si="157"/>
        <v>2012.0724346076458</v>
      </c>
      <c r="D1089" s="62" t="s">
        <v>11</v>
      </c>
      <c r="E1089" s="63">
        <v>99.4</v>
      </c>
      <c r="F1089" s="63">
        <v>100.3</v>
      </c>
      <c r="G1089" s="63">
        <v>0</v>
      </c>
      <c r="H1089" s="63">
        <v>0</v>
      </c>
      <c r="I1089" s="39">
        <f t="shared" si="160"/>
        <v>1810.8651911468642</v>
      </c>
      <c r="J1089" s="66">
        <v>0</v>
      </c>
      <c r="K1089" s="66">
        <f t="shared" si="161"/>
        <v>0</v>
      </c>
      <c r="L1089" s="39">
        <f t="shared" si="162"/>
        <v>1810.8651911468642</v>
      </c>
      <c r="M1089" s="25"/>
      <c r="N1089" s="25"/>
    </row>
    <row r="1090" spans="1:14" ht="14.25" customHeight="1">
      <c r="A1090" s="73">
        <v>42670</v>
      </c>
      <c r="B1090" s="60" t="s">
        <v>1618</v>
      </c>
      <c r="C1090" s="61">
        <f t="shared" si="157"/>
        <v>1739.1304347826087</v>
      </c>
      <c r="D1090" s="62" t="s">
        <v>11</v>
      </c>
      <c r="E1090" s="63">
        <v>115</v>
      </c>
      <c r="F1090" s="63">
        <v>116</v>
      </c>
      <c r="G1090" s="63">
        <v>0</v>
      </c>
      <c r="H1090" s="63">
        <v>0</v>
      </c>
      <c r="I1090" s="39">
        <f t="shared" si="160"/>
        <v>1739.1304347826087</v>
      </c>
      <c r="J1090" s="66">
        <v>0</v>
      </c>
      <c r="K1090" s="66">
        <f t="shared" si="161"/>
        <v>0</v>
      </c>
      <c r="L1090" s="39">
        <f t="shared" si="162"/>
        <v>1739.1304347826087</v>
      </c>
      <c r="M1090" s="25"/>
      <c r="N1090" s="25"/>
    </row>
    <row r="1091" spans="1:14" ht="14.25" customHeight="1">
      <c r="A1091" s="73">
        <v>42670</v>
      </c>
      <c r="B1091" s="60" t="s">
        <v>1619</v>
      </c>
      <c r="C1091" s="61">
        <f t="shared" si="157"/>
        <v>641.02564102564099</v>
      </c>
      <c r="D1091" s="62" t="s">
        <v>11</v>
      </c>
      <c r="E1091" s="63">
        <v>312</v>
      </c>
      <c r="F1091" s="63">
        <v>312</v>
      </c>
      <c r="G1091" s="63">
        <v>0</v>
      </c>
      <c r="H1091" s="63">
        <v>0</v>
      </c>
      <c r="I1091" s="39">
        <f t="shared" si="160"/>
        <v>0</v>
      </c>
      <c r="J1091" s="66">
        <v>0</v>
      </c>
      <c r="K1091" s="66">
        <f t="shared" si="161"/>
        <v>0</v>
      </c>
      <c r="L1091" s="39">
        <f t="shared" si="162"/>
        <v>0</v>
      </c>
      <c r="M1091" s="25"/>
      <c r="N1091" s="25"/>
    </row>
    <row r="1092" spans="1:14" ht="14.25" customHeight="1">
      <c r="A1092" s="73">
        <v>42669</v>
      </c>
      <c r="B1092" s="60" t="s">
        <v>1571</v>
      </c>
      <c r="C1092" s="61">
        <f t="shared" si="157"/>
        <v>488.16206980717601</v>
      </c>
      <c r="D1092" s="62" t="s">
        <v>11</v>
      </c>
      <c r="E1092" s="63">
        <v>409.7</v>
      </c>
      <c r="F1092" s="63">
        <v>413.7</v>
      </c>
      <c r="G1092" s="63">
        <v>417.7</v>
      </c>
      <c r="H1092" s="63">
        <v>421.7</v>
      </c>
      <c r="I1092" s="39">
        <f t="shared" si="160"/>
        <v>1952.648279228704</v>
      </c>
      <c r="J1092" s="39">
        <f>(G1092-F1092)*C1092</f>
        <v>1952.648279228704</v>
      </c>
      <c r="K1092" s="39">
        <f t="shared" si="161"/>
        <v>1952.648279228704</v>
      </c>
      <c r="L1092" s="39">
        <f t="shared" si="162"/>
        <v>5857.9448376861119</v>
      </c>
      <c r="M1092" s="25"/>
      <c r="N1092" s="25"/>
    </row>
    <row r="1093" spans="1:14" ht="14.25" customHeight="1">
      <c r="A1093" s="73">
        <v>42669</v>
      </c>
      <c r="B1093" s="60" t="s">
        <v>1547</v>
      </c>
      <c r="C1093" s="61">
        <f t="shared" si="157"/>
        <v>588.75478363261709</v>
      </c>
      <c r="D1093" s="62" t="s">
        <v>11</v>
      </c>
      <c r="E1093" s="63">
        <v>339.7</v>
      </c>
      <c r="F1093" s="63">
        <v>343</v>
      </c>
      <c r="G1093" s="63">
        <v>346.3</v>
      </c>
      <c r="H1093" s="63">
        <v>0</v>
      </c>
      <c r="I1093" s="39">
        <f>+(F1093-E1093)*C1093</f>
        <v>1942.8907859876431</v>
      </c>
      <c r="J1093" s="39">
        <f>+(G1093-F1093)*C1093</f>
        <v>1942.8907859876431</v>
      </c>
      <c r="K1093" s="39">
        <v>0</v>
      </c>
      <c r="L1093" s="39">
        <f>SUM(I1093:K1093)</f>
        <v>3885.7815719752862</v>
      </c>
      <c r="M1093" s="25"/>
      <c r="N1093" s="25"/>
    </row>
    <row r="1094" spans="1:14" ht="14.25" customHeight="1">
      <c r="A1094" s="73">
        <v>42669</v>
      </c>
      <c r="B1094" s="60" t="s">
        <v>1571</v>
      </c>
      <c r="C1094" s="61">
        <f t="shared" si="157"/>
        <v>474.15836889521097</v>
      </c>
      <c r="D1094" s="62" t="s">
        <v>11</v>
      </c>
      <c r="E1094" s="63">
        <v>421.8</v>
      </c>
      <c r="F1094" s="63">
        <v>421.8</v>
      </c>
      <c r="G1094" s="63">
        <v>0</v>
      </c>
      <c r="H1094" s="63">
        <v>0</v>
      </c>
      <c r="I1094" s="39">
        <f>(F1094-E1094)*C1094</f>
        <v>0</v>
      </c>
      <c r="J1094" s="66">
        <v>0</v>
      </c>
      <c r="K1094" s="66">
        <f>(H1094-G1094)*C1094</f>
        <v>0</v>
      </c>
      <c r="L1094" s="39">
        <f t="shared" ref="L1094:L1115" si="163">(I1094+J1094+K1094)</f>
        <v>0</v>
      </c>
      <c r="M1094" s="25"/>
      <c r="N1094" s="25"/>
    </row>
    <row r="1095" spans="1:14" ht="14.25" customHeight="1">
      <c r="A1095" s="73">
        <v>42669</v>
      </c>
      <c r="B1095" s="60" t="s">
        <v>1620</v>
      </c>
      <c r="C1095" s="61">
        <f t="shared" si="157"/>
        <v>719.42446043165467</v>
      </c>
      <c r="D1095" s="62" t="s">
        <v>11</v>
      </c>
      <c r="E1095" s="63">
        <v>278</v>
      </c>
      <c r="F1095" s="63">
        <v>278</v>
      </c>
      <c r="G1095" s="63">
        <v>0</v>
      </c>
      <c r="H1095" s="63">
        <v>0</v>
      </c>
      <c r="I1095" s="39">
        <f>(F1095-E1095)*C1095</f>
        <v>0</v>
      </c>
      <c r="J1095" s="66">
        <v>0</v>
      </c>
      <c r="K1095" s="66">
        <f>(H1095-G1095)*C1095</f>
        <v>0</v>
      </c>
      <c r="L1095" s="39">
        <f t="shared" si="163"/>
        <v>0</v>
      </c>
      <c r="M1095" s="25"/>
      <c r="N1095" s="25"/>
    </row>
    <row r="1096" spans="1:14" ht="14.25" customHeight="1">
      <c r="A1096" s="73">
        <v>42668</v>
      </c>
      <c r="B1096" s="60" t="s">
        <v>1621</v>
      </c>
      <c r="C1096" s="61">
        <f t="shared" si="157"/>
        <v>645.78624475298682</v>
      </c>
      <c r="D1096" s="62" t="s">
        <v>11</v>
      </c>
      <c r="E1096" s="63">
        <v>309.7</v>
      </c>
      <c r="F1096" s="63">
        <v>312.7</v>
      </c>
      <c r="G1096" s="63">
        <v>315.7</v>
      </c>
      <c r="H1096" s="63">
        <v>318.7</v>
      </c>
      <c r="I1096" s="39">
        <f>(F1096-E1096)*C1096</f>
        <v>1937.3587342589603</v>
      </c>
      <c r="J1096" s="39">
        <f>(G1096-F1096)*C1096</f>
        <v>1937.3587342589603</v>
      </c>
      <c r="K1096" s="39">
        <f>(H1096-G1096)*C1096</f>
        <v>1937.3587342589603</v>
      </c>
      <c r="L1096" s="39">
        <f t="shared" si="163"/>
        <v>5812.0762027768815</v>
      </c>
      <c r="M1096" s="25"/>
      <c r="N1096" s="25"/>
    </row>
    <row r="1097" spans="1:14" ht="14.25" customHeight="1">
      <c r="A1097" s="73">
        <v>42668</v>
      </c>
      <c r="B1097" s="60" t="s">
        <v>1597</v>
      </c>
      <c r="C1097" s="61">
        <f t="shared" si="157"/>
        <v>2366.8639053254437</v>
      </c>
      <c r="D1097" s="62" t="s">
        <v>11</v>
      </c>
      <c r="E1097" s="63">
        <v>84.5</v>
      </c>
      <c r="F1097" s="63">
        <v>85.3</v>
      </c>
      <c r="G1097" s="63">
        <v>0</v>
      </c>
      <c r="H1097" s="63">
        <v>0</v>
      </c>
      <c r="I1097" s="39">
        <f>(F1097-E1097)*C1097</f>
        <v>1893.4911242603482</v>
      </c>
      <c r="J1097" s="66">
        <v>0</v>
      </c>
      <c r="K1097" s="66">
        <f>(H1097-G1097)*C1097</f>
        <v>0</v>
      </c>
      <c r="L1097" s="39">
        <f t="shared" si="163"/>
        <v>1893.4911242603482</v>
      </c>
      <c r="M1097" s="25"/>
      <c r="N1097" s="25"/>
    </row>
    <row r="1098" spans="1:14" ht="14.25" customHeight="1">
      <c r="A1098" s="73">
        <v>42668</v>
      </c>
      <c r="B1098" s="60" t="s">
        <v>1622</v>
      </c>
      <c r="C1098" s="61">
        <f t="shared" si="157"/>
        <v>613.49693251533745</v>
      </c>
      <c r="D1098" s="62" t="s">
        <v>12</v>
      </c>
      <c r="E1098" s="63">
        <v>326</v>
      </c>
      <c r="F1098" s="63">
        <v>326</v>
      </c>
      <c r="G1098" s="63">
        <v>0</v>
      </c>
      <c r="H1098" s="63">
        <v>0</v>
      </c>
      <c r="I1098" s="65">
        <f>-(F1098-E1098)*C1098</f>
        <v>0</v>
      </c>
      <c r="J1098" s="65">
        <v>0</v>
      </c>
      <c r="K1098" s="65">
        <v>0</v>
      </c>
      <c r="L1098" s="65">
        <f t="shared" si="163"/>
        <v>0</v>
      </c>
      <c r="M1098" s="25"/>
      <c r="N1098" s="25"/>
    </row>
    <row r="1099" spans="1:14" ht="14.25" customHeight="1">
      <c r="A1099" s="73">
        <v>42667</v>
      </c>
      <c r="B1099" s="60" t="s">
        <v>1623</v>
      </c>
      <c r="C1099" s="61">
        <f t="shared" si="157"/>
        <v>3703.7037037037039</v>
      </c>
      <c r="D1099" s="62" t="s">
        <v>11</v>
      </c>
      <c r="E1099" s="63">
        <v>54</v>
      </c>
      <c r="F1099" s="63">
        <v>54.5</v>
      </c>
      <c r="G1099" s="63">
        <v>55</v>
      </c>
      <c r="H1099" s="63">
        <v>55.5</v>
      </c>
      <c r="I1099" s="39">
        <f t="shared" ref="I1099:I1110" si="164">(F1099-E1099)*C1099</f>
        <v>1851.851851851852</v>
      </c>
      <c r="J1099" s="39">
        <f>(G1099-F1099)*C1099</f>
        <v>1851.851851851852</v>
      </c>
      <c r="K1099" s="39">
        <f t="shared" ref="K1099:K1110" si="165">(H1099-G1099)*C1099</f>
        <v>1851.851851851852</v>
      </c>
      <c r="L1099" s="39">
        <f t="shared" si="163"/>
        <v>5555.5555555555557</v>
      </c>
      <c r="M1099" s="25"/>
      <c r="N1099" s="25"/>
    </row>
    <row r="1100" spans="1:14" ht="14.25" customHeight="1">
      <c r="A1100" s="73">
        <v>42667</v>
      </c>
      <c r="B1100" s="60" t="s">
        <v>1408</v>
      </c>
      <c r="C1100" s="61">
        <f t="shared" si="157"/>
        <v>1086.9565217391305</v>
      </c>
      <c r="D1100" s="62" t="s">
        <v>11</v>
      </c>
      <c r="E1100" s="63">
        <v>184</v>
      </c>
      <c r="F1100" s="63">
        <v>185.8</v>
      </c>
      <c r="G1100" s="63">
        <v>0</v>
      </c>
      <c r="H1100" s="63">
        <v>0</v>
      </c>
      <c r="I1100" s="39">
        <f t="shared" si="164"/>
        <v>1956.5217391304473</v>
      </c>
      <c r="J1100" s="66">
        <v>0</v>
      </c>
      <c r="K1100" s="66">
        <f t="shared" si="165"/>
        <v>0</v>
      </c>
      <c r="L1100" s="39">
        <f t="shared" si="163"/>
        <v>1956.5217391304473</v>
      </c>
      <c r="M1100" s="25"/>
      <c r="N1100" s="25"/>
    </row>
    <row r="1101" spans="1:14" ht="14.25" customHeight="1">
      <c r="A1101" s="73">
        <v>42667</v>
      </c>
      <c r="B1101" s="60" t="s">
        <v>1597</v>
      </c>
      <c r="C1101" s="61">
        <f t="shared" si="157"/>
        <v>2409.6385542168673</v>
      </c>
      <c r="D1101" s="62" t="s">
        <v>11</v>
      </c>
      <c r="E1101" s="63">
        <v>83</v>
      </c>
      <c r="F1101" s="63">
        <v>83.8</v>
      </c>
      <c r="G1101" s="63">
        <v>0</v>
      </c>
      <c r="H1101" s="63">
        <v>0</v>
      </c>
      <c r="I1101" s="39">
        <f t="shared" si="164"/>
        <v>1927.710843373487</v>
      </c>
      <c r="J1101" s="66">
        <v>0</v>
      </c>
      <c r="K1101" s="66">
        <f t="shared" si="165"/>
        <v>0</v>
      </c>
      <c r="L1101" s="39">
        <f t="shared" si="163"/>
        <v>1927.710843373487</v>
      </c>
      <c r="M1101" s="25"/>
      <c r="N1101" s="25"/>
    </row>
    <row r="1102" spans="1:14" ht="14.25" customHeight="1">
      <c r="A1102" s="73">
        <v>42667</v>
      </c>
      <c r="B1102" s="60" t="s">
        <v>1527</v>
      </c>
      <c r="C1102" s="61">
        <f t="shared" si="157"/>
        <v>1342.2818791946308</v>
      </c>
      <c r="D1102" s="62" t="s">
        <v>11</v>
      </c>
      <c r="E1102" s="63">
        <v>149</v>
      </c>
      <c r="F1102" s="63">
        <v>150.4</v>
      </c>
      <c r="G1102" s="63">
        <v>0</v>
      </c>
      <c r="H1102" s="63">
        <v>0</v>
      </c>
      <c r="I1102" s="39">
        <f t="shared" si="164"/>
        <v>1879.1946308724907</v>
      </c>
      <c r="J1102" s="66">
        <v>0</v>
      </c>
      <c r="K1102" s="66">
        <f t="shared" si="165"/>
        <v>0</v>
      </c>
      <c r="L1102" s="39">
        <f t="shared" si="163"/>
        <v>1879.1946308724907</v>
      </c>
      <c r="M1102" s="25"/>
      <c r="N1102" s="25"/>
    </row>
    <row r="1103" spans="1:14" ht="14.25" customHeight="1">
      <c r="A1103" s="73">
        <v>42667</v>
      </c>
      <c r="B1103" s="60" t="s">
        <v>1623</v>
      </c>
      <c r="C1103" s="61">
        <f t="shared" si="157"/>
        <v>3603.6036036036035</v>
      </c>
      <c r="D1103" s="62" t="s">
        <v>11</v>
      </c>
      <c r="E1103" s="63">
        <v>55.5</v>
      </c>
      <c r="F1103" s="63">
        <v>55.95</v>
      </c>
      <c r="G1103" s="63">
        <v>0</v>
      </c>
      <c r="H1103" s="63">
        <v>0</v>
      </c>
      <c r="I1103" s="39">
        <f t="shared" si="164"/>
        <v>1621.6216216216319</v>
      </c>
      <c r="J1103" s="66">
        <v>0</v>
      </c>
      <c r="K1103" s="66">
        <f t="shared" si="165"/>
        <v>0</v>
      </c>
      <c r="L1103" s="39">
        <f t="shared" si="163"/>
        <v>1621.6216216216319</v>
      </c>
      <c r="M1103" s="25"/>
      <c r="N1103" s="25"/>
    </row>
    <row r="1104" spans="1:14" ht="14.25" customHeight="1">
      <c r="A1104" s="73">
        <v>42667</v>
      </c>
      <c r="B1104" s="60" t="s">
        <v>1484</v>
      </c>
      <c r="C1104" s="61">
        <f t="shared" si="157"/>
        <v>2941.1764705882351</v>
      </c>
      <c r="D1104" s="62" t="s">
        <v>11</v>
      </c>
      <c r="E1104" s="63">
        <v>68</v>
      </c>
      <c r="F1104" s="63">
        <v>68.5</v>
      </c>
      <c r="G1104" s="63">
        <v>0</v>
      </c>
      <c r="H1104" s="63">
        <v>0</v>
      </c>
      <c r="I1104" s="39">
        <f t="shared" si="164"/>
        <v>1470.5882352941176</v>
      </c>
      <c r="J1104" s="66">
        <v>0</v>
      </c>
      <c r="K1104" s="66">
        <f t="shared" si="165"/>
        <v>0</v>
      </c>
      <c r="L1104" s="39">
        <f t="shared" si="163"/>
        <v>1470.5882352941176</v>
      </c>
      <c r="M1104" s="25"/>
      <c r="N1104" s="25"/>
    </row>
    <row r="1105" spans="1:14" ht="14.25" customHeight="1">
      <c r="A1105" s="73">
        <v>42667</v>
      </c>
      <c r="B1105" s="60" t="s">
        <v>1498</v>
      </c>
      <c r="C1105" s="61">
        <f t="shared" si="157"/>
        <v>643.08681672025727</v>
      </c>
      <c r="D1105" s="62" t="s">
        <v>11</v>
      </c>
      <c r="E1105" s="63">
        <v>311</v>
      </c>
      <c r="F1105" s="63">
        <v>302</v>
      </c>
      <c r="G1105" s="63">
        <v>0</v>
      </c>
      <c r="H1105" s="63">
        <v>0</v>
      </c>
      <c r="I1105" s="64">
        <f t="shared" si="164"/>
        <v>-5787.7813504823152</v>
      </c>
      <c r="J1105" s="65">
        <v>0</v>
      </c>
      <c r="K1105" s="65">
        <f t="shared" si="165"/>
        <v>0</v>
      </c>
      <c r="L1105" s="64">
        <f t="shared" si="163"/>
        <v>-5787.7813504823152</v>
      </c>
      <c r="M1105" s="25"/>
      <c r="N1105" s="25"/>
    </row>
    <row r="1106" spans="1:14" ht="14.25" customHeight="1">
      <c r="A1106" s="73">
        <v>42664</v>
      </c>
      <c r="B1106" s="60" t="s">
        <v>160</v>
      </c>
      <c r="C1106" s="61">
        <f t="shared" si="157"/>
        <v>1311.4754098360656</v>
      </c>
      <c r="D1106" s="62" t="s">
        <v>11</v>
      </c>
      <c r="E1106" s="63">
        <v>152.5</v>
      </c>
      <c r="F1106" s="63">
        <v>154</v>
      </c>
      <c r="G1106" s="63">
        <v>155.5</v>
      </c>
      <c r="H1106" s="63">
        <v>157</v>
      </c>
      <c r="I1106" s="39">
        <f t="shared" si="164"/>
        <v>1967.2131147540986</v>
      </c>
      <c r="J1106" s="39">
        <f>(G1106-F1106)*C1106</f>
        <v>1967.2131147540986</v>
      </c>
      <c r="K1106" s="39">
        <f t="shared" si="165"/>
        <v>1967.2131147540986</v>
      </c>
      <c r="L1106" s="39">
        <f t="shared" si="163"/>
        <v>5901.6393442622957</v>
      </c>
      <c r="M1106" s="25"/>
      <c r="N1106" s="25"/>
    </row>
    <row r="1107" spans="1:14" ht="14.25" customHeight="1">
      <c r="A1107" s="73">
        <v>42664</v>
      </c>
      <c r="B1107" s="60" t="s">
        <v>1599</v>
      </c>
      <c r="C1107" s="61">
        <f t="shared" si="157"/>
        <v>699.0562740300594</v>
      </c>
      <c r="D1107" s="62" t="s">
        <v>11</v>
      </c>
      <c r="E1107" s="63">
        <v>286.10000000000002</v>
      </c>
      <c r="F1107" s="63">
        <v>288.89999999999998</v>
      </c>
      <c r="G1107" s="63">
        <v>291.7</v>
      </c>
      <c r="H1107" s="63">
        <v>294.5</v>
      </c>
      <c r="I1107" s="39">
        <f t="shared" si="164"/>
        <v>1957.3575672841346</v>
      </c>
      <c r="J1107" s="39">
        <f>(G1107-F1107)*C1107</f>
        <v>1957.3575672841744</v>
      </c>
      <c r="K1107" s="39">
        <f t="shared" si="165"/>
        <v>1957.3575672841744</v>
      </c>
      <c r="L1107" s="39">
        <f t="shared" si="163"/>
        <v>5872.0727018524831</v>
      </c>
      <c r="M1107" s="25"/>
      <c r="N1107" s="25"/>
    </row>
    <row r="1108" spans="1:14" ht="14.25" customHeight="1">
      <c r="A1108" s="73">
        <v>42664</v>
      </c>
      <c r="B1108" s="60" t="s">
        <v>1587</v>
      </c>
      <c r="C1108" s="61">
        <f t="shared" si="157"/>
        <v>2183.406113537118</v>
      </c>
      <c r="D1108" s="62" t="s">
        <v>11</v>
      </c>
      <c r="E1108" s="63">
        <v>91.6</v>
      </c>
      <c r="F1108" s="63">
        <v>92.5</v>
      </c>
      <c r="G1108" s="63">
        <v>0</v>
      </c>
      <c r="H1108" s="63">
        <v>0</v>
      </c>
      <c r="I1108" s="39">
        <f t="shared" si="164"/>
        <v>1965.0655021834186</v>
      </c>
      <c r="J1108" s="66">
        <v>0</v>
      </c>
      <c r="K1108" s="66">
        <f t="shared" si="165"/>
        <v>0</v>
      </c>
      <c r="L1108" s="39">
        <f t="shared" si="163"/>
        <v>1965.0655021834186</v>
      </c>
      <c r="M1108" s="25"/>
      <c r="N1108" s="25"/>
    </row>
    <row r="1109" spans="1:14" ht="14.25" customHeight="1">
      <c r="A1109" s="73">
        <v>42664</v>
      </c>
      <c r="B1109" s="60" t="s">
        <v>1624</v>
      </c>
      <c r="C1109" s="61">
        <f t="shared" si="157"/>
        <v>1941.7475728155339</v>
      </c>
      <c r="D1109" s="62" t="s">
        <v>11</v>
      </c>
      <c r="E1109" s="63">
        <v>103</v>
      </c>
      <c r="F1109" s="63">
        <v>104</v>
      </c>
      <c r="G1109" s="63">
        <v>0</v>
      </c>
      <c r="H1109" s="63">
        <v>0</v>
      </c>
      <c r="I1109" s="39">
        <f t="shared" si="164"/>
        <v>1941.7475728155339</v>
      </c>
      <c r="J1109" s="66">
        <v>0</v>
      </c>
      <c r="K1109" s="66">
        <f t="shared" si="165"/>
        <v>0</v>
      </c>
      <c r="L1109" s="39">
        <f t="shared" si="163"/>
        <v>1941.7475728155339</v>
      </c>
      <c r="M1109" s="25"/>
      <c r="N1109" s="25"/>
    </row>
    <row r="1110" spans="1:14" ht="14.25" customHeight="1">
      <c r="A1110" s="73">
        <v>42664</v>
      </c>
      <c r="B1110" s="60" t="s">
        <v>1625</v>
      </c>
      <c r="C1110" s="61">
        <f t="shared" si="157"/>
        <v>3076.9230769230771</v>
      </c>
      <c r="D1110" s="62" t="s">
        <v>11</v>
      </c>
      <c r="E1110" s="63">
        <v>65</v>
      </c>
      <c r="F1110" s="63">
        <v>65.599999999999994</v>
      </c>
      <c r="G1110" s="63">
        <v>0</v>
      </c>
      <c r="H1110" s="63">
        <v>0</v>
      </c>
      <c r="I1110" s="39">
        <f t="shared" si="164"/>
        <v>1846.1538461538287</v>
      </c>
      <c r="J1110" s="66">
        <v>0</v>
      </c>
      <c r="K1110" s="66">
        <f t="shared" si="165"/>
        <v>0</v>
      </c>
      <c r="L1110" s="39">
        <f t="shared" si="163"/>
        <v>1846.1538461538287</v>
      </c>
      <c r="M1110" s="25"/>
      <c r="N1110" s="25"/>
    </row>
    <row r="1111" spans="1:14" ht="14.25" customHeight="1">
      <c r="A1111" s="73">
        <v>42664</v>
      </c>
      <c r="B1111" s="60" t="s">
        <v>1474</v>
      </c>
      <c r="C1111" s="61">
        <f t="shared" si="157"/>
        <v>454.54545454545456</v>
      </c>
      <c r="D1111" s="62" t="s">
        <v>12</v>
      </c>
      <c r="E1111" s="63">
        <v>440</v>
      </c>
      <c r="F1111" s="63">
        <v>436</v>
      </c>
      <c r="G1111" s="63">
        <v>0</v>
      </c>
      <c r="H1111" s="63">
        <v>0</v>
      </c>
      <c r="I1111" s="65">
        <f>-(F1111-E1111)*C1111</f>
        <v>1818.1818181818182</v>
      </c>
      <c r="J1111" s="65">
        <v>0</v>
      </c>
      <c r="K1111" s="65">
        <v>0</v>
      </c>
      <c r="L1111" s="65">
        <f t="shared" si="163"/>
        <v>1818.1818181818182</v>
      </c>
      <c r="M1111" s="25"/>
      <c r="N1111" s="25"/>
    </row>
    <row r="1112" spans="1:14" ht="14.25" customHeight="1">
      <c r="A1112" s="73">
        <v>42663</v>
      </c>
      <c r="B1112" s="60" t="s">
        <v>1626</v>
      </c>
      <c r="C1112" s="61">
        <f t="shared" ref="C1112:C1175" si="166">(200000/E1112)</f>
        <v>588.23529411764707</v>
      </c>
      <c r="D1112" s="62" t="s">
        <v>11</v>
      </c>
      <c r="E1112" s="63">
        <v>340</v>
      </c>
      <c r="F1112" s="63">
        <v>343.3</v>
      </c>
      <c r="G1112" s="63">
        <v>346.6</v>
      </c>
      <c r="H1112" s="63">
        <v>349.9</v>
      </c>
      <c r="I1112" s="39">
        <f>(F1112-E1112)*C1112</f>
        <v>1941.176470588242</v>
      </c>
      <c r="J1112" s="39">
        <f>(G1112-F1112)*C1112</f>
        <v>1941.176470588242</v>
      </c>
      <c r="K1112" s="39">
        <f>(H1112-G1112)*C1112</f>
        <v>1941.1764705882085</v>
      </c>
      <c r="L1112" s="39">
        <f t="shared" si="163"/>
        <v>5823.5294117646927</v>
      </c>
      <c r="M1112" s="25"/>
      <c r="N1112" s="25"/>
    </row>
    <row r="1113" spans="1:14" ht="14.25" customHeight="1">
      <c r="A1113" s="73">
        <v>42663</v>
      </c>
      <c r="B1113" s="60" t="s">
        <v>1587</v>
      </c>
      <c r="C1113" s="61">
        <f t="shared" si="166"/>
        <v>2380.9523809523807</v>
      </c>
      <c r="D1113" s="62" t="s">
        <v>11</v>
      </c>
      <c r="E1113" s="63">
        <v>84</v>
      </c>
      <c r="F1113" s="63">
        <v>84.8</v>
      </c>
      <c r="G1113" s="63">
        <v>85.6</v>
      </c>
      <c r="H1113" s="63">
        <v>86.4</v>
      </c>
      <c r="I1113" s="39">
        <f>(F1113-E1113)*C1113</f>
        <v>1904.7619047618978</v>
      </c>
      <c r="J1113" s="39">
        <f>(G1113-F1113)*C1113</f>
        <v>1904.7619047618978</v>
      </c>
      <c r="K1113" s="39">
        <f>(H1113-G1113)*C1113</f>
        <v>1904.7619047619316</v>
      </c>
      <c r="L1113" s="39">
        <f t="shared" si="163"/>
        <v>5714.2857142857274</v>
      </c>
      <c r="M1113" s="25"/>
      <c r="N1113" s="25"/>
    </row>
    <row r="1114" spans="1:14" ht="14.25" customHeight="1">
      <c r="A1114" s="73">
        <v>42663</v>
      </c>
      <c r="B1114" s="60" t="s">
        <v>1559</v>
      </c>
      <c r="C1114" s="61">
        <f t="shared" si="166"/>
        <v>1754.3859649122808</v>
      </c>
      <c r="D1114" s="62" t="s">
        <v>11</v>
      </c>
      <c r="E1114" s="63">
        <v>114</v>
      </c>
      <c r="F1114" s="63">
        <v>115</v>
      </c>
      <c r="G1114" s="63">
        <v>116</v>
      </c>
      <c r="H1114" s="63">
        <v>117</v>
      </c>
      <c r="I1114" s="39">
        <f>(F1114-E1114)*C1114</f>
        <v>1754.3859649122808</v>
      </c>
      <c r="J1114" s="39">
        <f>(G1114-F1114)*C1114</f>
        <v>1754.3859649122808</v>
      </c>
      <c r="K1114" s="39">
        <f>(H1114-G1114)*C1114</f>
        <v>1754.3859649122808</v>
      </c>
      <c r="L1114" s="39">
        <f t="shared" si="163"/>
        <v>5263.1578947368425</v>
      </c>
      <c r="M1114" s="25"/>
      <c r="N1114" s="25"/>
    </row>
    <row r="1115" spans="1:14" ht="14.25" customHeight="1">
      <c r="A1115" s="73">
        <v>42663</v>
      </c>
      <c r="B1115" s="60" t="s">
        <v>163</v>
      </c>
      <c r="C1115" s="61">
        <f t="shared" si="166"/>
        <v>1680.672268907563</v>
      </c>
      <c r="D1115" s="62" t="s">
        <v>12</v>
      </c>
      <c r="E1115" s="63">
        <v>119</v>
      </c>
      <c r="F1115" s="63">
        <v>118</v>
      </c>
      <c r="G1115" s="63">
        <v>117</v>
      </c>
      <c r="H1115" s="63">
        <v>0</v>
      </c>
      <c r="I1115" s="67">
        <f>(E1115-F1115)*C1115</f>
        <v>1680.672268907563</v>
      </c>
      <c r="J1115" s="67">
        <f>(F1115-G1115)*C1115</f>
        <v>1680.672268907563</v>
      </c>
      <c r="K1115" s="67">
        <v>0</v>
      </c>
      <c r="L1115" s="67">
        <f t="shared" si="163"/>
        <v>3361.3445378151259</v>
      </c>
      <c r="M1115" s="25"/>
      <c r="N1115" s="25"/>
    </row>
    <row r="1116" spans="1:14" ht="14.25" customHeight="1">
      <c r="A1116" s="73">
        <v>42663</v>
      </c>
      <c r="B1116" s="60" t="s">
        <v>1494</v>
      </c>
      <c r="C1116" s="61">
        <f t="shared" si="166"/>
        <v>1697.7928692699491</v>
      </c>
      <c r="D1116" s="62" t="s">
        <v>11</v>
      </c>
      <c r="E1116" s="63">
        <v>117.8</v>
      </c>
      <c r="F1116" s="63">
        <v>118.8</v>
      </c>
      <c r="G1116" s="63">
        <v>119.8</v>
      </c>
      <c r="H1116" s="63">
        <v>0</v>
      </c>
      <c r="I1116" s="39">
        <f>+(F1116-E1116)*C1116</f>
        <v>1697.7928692699491</v>
      </c>
      <c r="J1116" s="39">
        <f>+(G1116-F1116)*C1116</f>
        <v>1697.7928692699491</v>
      </c>
      <c r="K1116" s="39">
        <v>0</v>
      </c>
      <c r="L1116" s="39">
        <f>SUM(I1116:K1116)</f>
        <v>3395.5857385398981</v>
      </c>
      <c r="M1116" s="25"/>
      <c r="N1116" s="25"/>
    </row>
    <row r="1117" spans="1:14" ht="14.25" customHeight="1">
      <c r="A1117" s="73">
        <v>42663</v>
      </c>
      <c r="B1117" s="60" t="s">
        <v>1627</v>
      </c>
      <c r="C1117" s="61">
        <f t="shared" si="166"/>
        <v>1923.0769230769231</v>
      </c>
      <c r="D1117" s="62" t="s">
        <v>11</v>
      </c>
      <c r="E1117" s="63">
        <v>104</v>
      </c>
      <c r="F1117" s="63">
        <v>105</v>
      </c>
      <c r="G1117" s="63">
        <v>0</v>
      </c>
      <c r="H1117" s="63">
        <v>0</v>
      </c>
      <c r="I1117" s="39">
        <f>(F1117-E1117)*C1117</f>
        <v>1923.0769230769231</v>
      </c>
      <c r="J1117" s="66">
        <v>0</v>
      </c>
      <c r="K1117" s="66">
        <f>(H1117-G1117)*C1117</f>
        <v>0</v>
      </c>
      <c r="L1117" s="39">
        <f>(I1117+J1117+K1117)</f>
        <v>1923.0769230769231</v>
      </c>
      <c r="M1117" s="25"/>
      <c r="N1117" s="25"/>
    </row>
    <row r="1118" spans="1:14" ht="14.25" customHeight="1">
      <c r="A1118" s="73">
        <v>42662</v>
      </c>
      <c r="B1118" s="60" t="s">
        <v>163</v>
      </c>
      <c r="C1118" s="61">
        <f t="shared" si="166"/>
        <v>1600</v>
      </c>
      <c r="D1118" s="62" t="s">
        <v>11</v>
      </c>
      <c r="E1118" s="63">
        <v>125</v>
      </c>
      <c r="F1118" s="63">
        <v>126.2</v>
      </c>
      <c r="G1118" s="63">
        <v>127.4</v>
      </c>
      <c r="H1118" s="63">
        <v>128.6</v>
      </c>
      <c r="I1118" s="39">
        <f>(F1118-E1118)*C1118</f>
        <v>1920.0000000000045</v>
      </c>
      <c r="J1118" s="39">
        <f>(G1118-F1118)*C1118</f>
        <v>1920.0000000000045</v>
      </c>
      <c r="K1118" s="39">
        <f>(H1118-G1118)*C1118</f>
        <v>1919.9999999999818</v>
      </c>
      <c r="L1118" s="39">
        <f>(I1118+J1118+K1118)</f>
        <v>5759.9999999999909</v>
      </c>
      <c r="M1118" s="25"/>
      <c r="N1118" s="25"/>
    </row>
    <row r="1119" spans="1:14" ht="14.25" customHeight="1">
      <c r="A1119" s="73">
        <v>42662</v>
      </c>
      <c r="B1119" s="60" t="s">
        <v>1483</v>
      </c>
      <c r="C1119" s="61">
        <f t="shared" si="166"/>
        <v>1860.4651162790697</v>
      </c>
      <c r="D1119" s="62" t="s">
        <v>11</v>
      </c>
      <c r="E1119" s="63">
        <v>107.5</v>
      </c>
      <c r="F1119" s="63">
        <v>108.5</v>
      </c>
      <c r="G1119" s="63">
        <v>109.5</v>
      </c>
      <c r="H1119" s="63">
        <v>0</v>
      </c>
      <c r="I1119" s="39">
        <f>+(F1119-E1119)*C1119</f>
        <v>1860.4651162790697</v>
      </c>
      <c r="J1119" s="39">
        <f>+(G1119-F1119)*C1119</f>
        <v>1860.4651162790697</v>
      </c>
      <c r="K1119" s="39">
        <v>0</v>
      </c>
      <c r="L1119" s="39">
        <f>SUM(I1119:K1119)</f>
        <v>3720.9302325581393</v>
      </c>
      <c r="M1119" s="25"/>
      <c r="N1119" s="25"/>
    </row>
    <row r="1120" spans="1:14" ht="14.25" customHeight="1">
      <c r="A1120" s="73">
        <v>42662</v>
      </c>
      <c r="B1120" s="60" t="s">
        <v>1627</v>
      </c>
      <c r="C1120" s="61">
        <f t="shared" si="166"/>
        <v>2000</v>
      </c>
      <c r="D1120" s="62" t="s">
        <v>11</v>
      </c>
      <c r="E1120" s="63">
        <v>100</v>
      </c>
      <c r="F1120" s="63">
        <v>101</v>
      </c>
      <c r="G1120" s="63">
        <v>0</v>
      </c>
      <c r="H1120" s="63">
        <v>0</v>
      </c>
      <c r="I1120" s="39">
        <f>(F1120-E1120)*C1120</f>
        <v>2000</v>
      </c>
      <c r="J1120" s="66">
        <v>0</v>
      </c>
      <c r="K1120" s="66">
        <f>(H1120-G1120)*C1120</f>
        <v>0</v>
      </c>
      <c r="L1120" s="39">
        <f>(I1120+J1120+K1120)</f>
        <v>2000</v>
      </c>
      <c r="M1120" s="25"/>
      <c r="N1120" s="25"/>
    </row>
    <row r="1121" spans="1:14" ht="14.25" customHeight="1">
      <c r="A1121" s="73">
        <v>42662</v>
      </c>
      <c r="B1121" s="60" t="s">
        <v>1628</v>
      </c>
      <c r="C1121" s="61">
        <f t="shared" si="166"/>
        <v>772.20077220077224</v>
      </c>
      <c r="D1121" s="62" t="s">
        <v>11</v>
      </c>
      <c r="E1121" s="63">
        <v>259</v>
      </c>
      <c r="F1121" s="63">
        <v>261.5</v>
      </c>
      <c r="G1121" s="63">
        <v>0</v>
      </c>
      <c r="H1121" s="63">
        <v>0</v>
      </c>
      <c r="I1121" s="39">
        <f>(F1121-E1121)*C1121</f>
        <v>1930.5019305019305</v>
      </c>
      <c r="J1121" s="66">
        <v>0</v>
      </c>
      <c r="K1121" s="66">
        <f>(H1121-G1121)*C1121</f>
        <v>0</v>
      </c>
      <c r="L1121" s="39">
        <f>(I1121+J1121+K1121)</f>
        <v>1930.5019305019305</v>
      </c>
      <c r="M1121" s="25"/>
      <c r="N1121" s="25"/>
    </row>
    <row r="1122" spans="1:14" ht="14.25" customHeight="1">
      <c r="A1122" s="73">
        <v>42662</v>
      </c>
      <c r="B1122" s="60" t="s">
        <v>163</v>
      </c>
      <c r="C1122" s="61">
        <f t="shared" si="166"/>
        <v>1520.9125475285171</v>
      </c>
      <c r="D1122" s="62" t="s">
        <v>11</v>
      </c>
      <c r="E1122" s="63">
        <v>131.5</v>
      </c>
      <c r="F1122" s="63">
        <v>132.69999999999999</v>
      </c>
      <c r="G1122" s="63">
        <v>0</v>
      </c>
      <c r="H1122" s="63">
        <v>0</v>
      </c>
      <c r="I1122" s="39">
        <f>(F1122-E1122)*C1122</f>
        <v>1825.0950570342031</v>
      </c>
      <c r="J1122" s="66">
        <v>0</v>
      </c>
      <c r="K1122" s="66">
        <f>(H1122-G1122)*C1122</f>
        <v>0</v>
      </c>
      <c r="L1122" s="39">
        <f>(I1122+J1122+K1122)</f>
        <v>1825.0950570342031</v>
      </c>
      <c r="M1122" s="25"/>
      <c r="N1122" s="25"/>
    </row>
    <row r="1123" spans="1:14" ht="14.25" customHeight="1">
      <c r="A1123" s="73">
        <v>42662</v>
      </c>
      <c r="B1123" s="60" t="s">
        <v>1587</v>
      </c>
      <c r="C1123" s="61">
        <f t="shared" si="166"/>
        <v>2551.0204081632651</v>
      </c>
      <c r="D1123" s="62" t="s">
        <v>11</v>
      </c>
      <c r="E1123" s="63">
        <v>78.400000000000006</v>
      </c>
      <c r="F1123" s="63">
        <v>78.400000000000006</v>
      </c>
      <c r="G1123" s="63">
        <v>0</v>
      </c>
      <c r="H1123" s="63">
        <v>0</v>
      </c>
      <c r="I1123" s="39">
        <f>(F1123-E1123)*C1123</f>
        <v>0</v>
      </c>
      <c r="J1123" s="66">
        <v>0</v>
      </c>
      <c r="K1123" s="66">
        <f>(H1123-G1123)*C1123</f>
        <v>0</v>
      </c>
      <c r="L1123" s="39">
        <f>(I1123+J1123+K1123)</f>
        <v>0</v>
      </c>
      <c r="M1123" s="25"/>
      <c r="N1123" s="25"/>
    </row>
    <row r="1124" spans="1:14" ht="14.25" customHeight="1">
      <c r="A1124" s="73">
        <v>42661</v>
      </c>
      <c r="B1124" s="60" t="s">
        <v>1302</v>
      </c>
      <c r="C1124" s="61">
        <f t="shared" si="166"/>
        <v>1520.9125475285171</v>
      </c>
      <c r="D1124" s="62" t="s">
        <v>11</v>
      </c>
      <c r="E1124" s="63">
        <v>131.5</v>
      </c>
      <c r="F1124" s="63">
        <v>132.80000000000001</v>
      </c>
      <c r="G1124" s="63">
        <v>134.1</v>
      </c>
      <c r="H1124" s="63">
        <v>0</v>
      </c>
      <c r="I1124" s="39">
        <f>+(F1124-E1124)*C1124</f>
        <v>1977.1863117870894</v>
      </c>
      <c r="J1124" s="39">
        <f>+(G1124-F1124)*C1124</f>
        <v>1977.1863117870462</v>
      </c>
      <c r="K1124" s="39">
        <v>0</v>
      </c>
      <c r="L1124" s="39">
        <f>SUM(I1124:K1124)</f>
        <v>3954.3726235741356</v>
      </c>
      <c r="M1124" s="25"/>
      <c r="N1124" s="25"/>
    </row>
    <row r="1125" spans="1:14" ht="14.25" customHeight="1">
      <c r="A1125" s="73">
        <v>42661</v>
      </c>
      <c r="B1125" s="60" t="s">
        <v>1629</v>
      </c>
      <c r="C1125" s="61">
        <f t="shared" si="166"/>
        <v>1960.7843137254902</v>
      </c>
      <c r="D1125" s="62" t="s">
        <v>11</v>
      </c>
      <c r="E1125" s="63">
        <v>102</v>
      </c>
      <c r="F1125" s="63">
        <v>103</v>
      </c>
      <c r="G1125" s="63">
        <v>104</v>
      </c>
      <c r="H1125" s="63">
        <v>0</v>
      </c>
      <c r="I1125" s="39">
        <f>+(F1125-E1125)*C1125</f>
        <v>1960.7843137254902</v>
      </c>
      <c r="J1125" s="39">
        <f>+(G1125-F1125)*C1125</f>
        <v>1960.7843137254902</v>
      </c>
      <c r="K1125" s="39">
        <v>0</v>
      </c>
      <c r="L1125" s="39">
        <f>SUM(I1125:K1125)</f>
        <v>3921.5686274509803</v>
      </c>
      <c r="M1125" s="25"/>
      <c r="N1125" s="25"/>
    </row>
    <row r="1126" spans="1:14" ht="14.25" customHeight="1">
      <c r="A1126" s="73">
        <v>42661</v>
      </c>
      <c r="B1126" s="60" t="s">
        <v>364</v>
      </c>
      <c r="C1126" s="61">
        <f t="shared" si="166"/>
        <v>675.67567567567562</v>
      </c>
      <c r="D1126" s="62" t="s">
        <v>11</v>
      </c>
      <c r="E1126" s="63">
        <v>296</v>
      </c>
      <c r="F1126" s="63">
        <v>298.8</v>
      </c>
      <c r="G1126" s="63">
        <v>301.60000000000002</v>
      </c>
      <c r="H1126" s="63">
        <v>0</v>
      </c>
      <c r="I1126" s="39">
        <f>+(F1126-E1126)*C1126</f>
        <v>1891.8918918918994</v>
      </c>
      <c r="J1126" s="39">
        <f>+(G1126-F1126)*C1126</f>
        <v>1891.8918918918994</v>
      </c>
      <c r="K1126" s="39">
        <v>0</v>
      </c>
      <c r="L1126" s="39">
        <f>SUM(I1126:K1126)</f>
        <v>3783.7837837837988</v>
      </c>
      <c r="M1126" s="25"/>
      <c r="N1126" s="25"/>
    </row>
    <row r="1127" spans="1:14" ht="14.25" customHeight="1">
      <c r="A1127" s="73">
        <v>42661</v>
      </c>
      <c r="B1127" s="60" t="s">
        <v>163</v>
      </c>
      <c r="C1127" s="61">
        <f t="shared" si="166"/>
        <v>1795.3321364452422</v>
      </c>
      <c r="D1127" s="62" t="s">
        <v>11</v>
      </c>
      <c r="E1127" s="63">
        <v>111.4</v>
      </c>
      <c r="F1127" s="63">
        <v>112.4</v>
      </c>
      <c r="G1127" s="63">
        <v>113.4</v>
      </c>
      <c r="H1127" s="63">
        <v>0</v>
      </c>
      <c r="I1127" s="39">
        <f>+(F1127-E1127)*C1127</f>
        <v>1795.3321364452422</v>
      </c>
      <c r="J1127" s="39">
        <f>+(G1127-F1127)*C1127</f>
        <v>1795.3321364452422</v>
      </c>
      <c r="K1127" s="39">
        <v>0</v>
      </c>
      <c r="L1127" s="39">
        <f>SUM(I1127:K1127)</f>
        <v>3590.6642728904844</v>
      </c>
      <c r="M1127" s="25"/>
      <c r="N1127" s="25"/>
    </row>
    <row r="1128" spans="1:14" ht="14.25" customHeight="1">
      <c r="A1128" s="73">
        <v>42661</v>
      </c>
      <c r="B1128" s="60" t="s">
        <v>1596</v>
      </c>
      <c r="C1128" s="61">
        <f t="shared" si="166"/>
        <v>2702.7027027027025</v>
      </c>
      <c r="D1128" s="62" t="s">
        <v>11</v>
      </c>
      <c r="E1128" s="63">
        <v>74</v>
      </c>
      <c r="F1128" s="63">
        <v>74.7</v>
      </c>
      <c r="G1128" s="63">
        <v>0</v>
      </c>
      <c r="H1128" s="63">
        <v>0</v>
      </c>
      <c r="I1128" s="39">
        <f>(F1128-E1128)*C1128</f>
        <v>1891.8918918918994</v>
      </c>
      <c r="J1128" s="66">
        <v>0</v>
      </c>
      <c r="K1128" s="66">
        <f>(H1128-G1128)*C1128</f>
        <v>0</v>
      </c>
      <c r="L1128" s="39">
        <f t="shared" ref="L1128:L1140" si="167">(I1128+J1128+K1128)</f>
        <v>1891.8918918918994</v>
      </c>
      <c r="M1128" s="25"/>
      <c r="N1128" s="25"/>
    </row>
    <row r="1129" spans="1:14" ht="14.25" customHeight="1">
      <c r="A1129" s="73">
        <v>42661</v>
      </c>
      <c r="B1129" s="60" t="s">
        <v>1587</v>
      </c>
      <c r="C1129" s="61">
        <f t="shared" si="166"/>
        <v>2898.550724637681</v>
      </c>
      <c r="D1129" s="62" t="s">
        <v>11</v>
      </c>
      <c r="E1129" s="63">
        <v>69</v>
      </c>
      <c r="F1129" s="63">
        <v>69.599999999999994</v>
      </c>
      <c r="G1129" s="63">
        <v>0</v>
      </c>
      <c r="H1129" s="63">
        <v>0</v>
      </c>
      <c r="I1129" s="39">
        <f>(F1129-E1129)*C1129</f>
        <v>1739.1304347825921</v>
      </c>
      <c r="J1129" s="66">
        <v>0</v>
      </c>
      <c r="K1129" s="66">
        <f>(H1129-G1129)*C1129</f>
        <v>0</v>
      </c>
      <c r="L1129" s="39">
        <f t="shared" si="167"/>
        <v>1739.1304347825921</v>
      </c>
      <c r="M1129" s="25"/>
      <c r="N1129" s="25"/>
    </row>
    <row r="1130" spans="1:14" ht="14.25" customHeight="1">
      <c r="A1130" s="73">
        <v>42661</v>
      </c>
      <c r="B1130" s="60" t="s">
        <v>1630</v>
      </c>
      <c r="C1130" s="61">
        <f t="shared" si="166"/>
        <v>266.66666666666669</v>
      </c>
      <c r="D1130" s="62" t="s">
        <v>12</v>
      </c>
      <c r="E1130" s="63">
        <v>750</v>
      </c>
      <c r="F1130" s="63">
        <v>750</v>
      </c>
      <c r="G1130" s="63">
        <v>0</v>
      </c>
      <c r="H1130" s="63">
        <v>0</v>
      </c>
      <c r="I1130" s="65">
        <f>-(F1130-E1130)*C1130</f>
        <v>0</v>
      </c>
      <c r="J1130" s="65">
        <v>0</v>
      </c>
      <c r="K1130" s="65">
        <v>0</v>
      </c>
      <c r="L1130" s="65">
        <f t="shared" si="167"/>
        <v>0</v>
      </c>
      <c r="M1130" s="25"/>
      <c r="N1130" s="25"/>
    </row>
    <row r="1131" spans="1:14" ht="14.25" customHeight="1">
      <c r="A1131" s="73">
        <v>42660</v>
      </c>
      <c r="B1131" s="60" t="s">
        <v>1302</v>
      </c>
      <c r="C1131" s="61">
        <f t="shared" si="166"/>
        <v>1800.1800180018004</v>
      </c>
      <c r="D1131" s="62" t="s">
        <v>11</v>
      </c>
      <c r="E1131" s="63">
        <v>111.1</v>
      </c>
      <c r="F1131" s="63">
        <v>112.1</v>
      </c>
      <c r="G1131" s="63">
        <v>113.1</v>
      </c>
      <c r="H1131" s="63">
        <v>114.1</v>
      </c>
      <c r="I1131" s="39">
        <f>(F1131-E1131)*C1131</f>
        <v>1800.1800180018004</v>
      </c>
      <c r="J1131" s="39">
        <f>(G1131-F1131)*C1131</f>
        <v>1800.1800180018004</v>
      </c>
      <c r="K1131" s="39">
        <f>(H1131-G1131)*C1131</f>
        <v>1800.1800180018004</v>
      </c>
      <c r="L1131" s="39">
        <f t="shared" si="167"/>
        <v>5400.5400540054015</v>
      </c>
      <c r="M1131" s="25"/>
      <c r="N1131" s="25"/>
    </row>
    <row r="1132" spans="1:14" ht="14.25" customHeight="1">
      <c r="A1132" s="73">
        <v>42660</v>
      </c>
      <c r="B1132" s="60" t="s">
        <v>1558</v>
      </c>
      <c r="C1132" s="61">
        <f t="shared" si="166"/>
        <v>2564.102564102564</v>
      </c>
      <c r="D1132" s="62" t="s">
        <v>11</v>
      </c>
      <c r="E1132" s="63">
        <v>78</v>
      </c>
      <c r="F1132" s="63">
        <v>78.7</v>
      </c>
      <c r="G1132" s="63">
        <v>79.400000000000006</v>
      </c>
      <c r="H1132" s="63">
        <v>80.099999999999994</v>
      </c>
      <c r="I1132" s="39">
        <f>(F1132-E1132)*C1132</f>
        <v>1794.871794871802</v>
      </c>
      <c r="J1132" s="39">
        <f>(G1132-F1132)*C1132</f>
        <v>1794.871794871802</v>
      </c>
      <c r="K1132" s="39">
        <f>(H1132-G1132)*C1132</f>
        <v>1794.8717948717656</v>
      </c>
      <c r="L1132" s="39">
        <f t="shared" si="167"/>
        <v>5384.6153846153693</v>
      </c>
      <c r="M1132" s="25"/>
      <c r="N1132" s="25"/>
    </row>
    <row r="1133" spans="1:14" ht="14.25" customHeight="1">
      <c r="A1133" s="73">
        <v>42660</v>
      </c>
      <c r="B1133" s="60" t="s">
        <v>1631</v>
      </c>
      <c r="C1133" s="61">
        <f t="shared" si="166"/>
        <v>3333.3333333333335</v>
      </c>
      <c r="D1133" s="62" t="s">
        <v>12</v>
      </c>
      <c r="E1133" s="63">
        <v>60</v>
      </c>
      <c r="F1133" s="63">
        <v>59.4</v>
      </c>
      <c r="G1133" s="63">
        <v>0</v>
      </c>
      <c r="H1133" s="63">
        <v>0</v>
      </c>
      <c r="I1133" s="65">
        <f>-(F1133-E1133)*C1133</f>
        <v>2000.0000000000048</v>
      </c>
      <c r="J1133" s="65">
        <v>0</v>
      </c>
      <c r="K1133" s="65">
        <v>0</v>
      </c>
      <c r="L1133" s="65">
        <f t="shared" si="167"/>
        <v>2000.0000000000048</v>
      </c>
      <c r="M1133" s="25"/>
      <c r="N1133" s="25"/>
    </row>
    <row r="1134" spans="1:14" ht="14.25" customHeight="1">
      <c r="A1134" s="73">
        <v>42660</v>
      </c>
      <c r="B1134" s="60" t="s">
        <v>1453</v>
      </c>
      <c r="C1134" s="61">
        <f t="shared" si="166"/>
        <v>2453.9877300613498</v>
      </c>
      <c r="D1134" s="62" t="s">
        <v>11</v>
      </c>
      <c r="E1134" s="63">
        <v>81.5</v>
      </c>
      <c r="F1134" s="63">
        <v>82.3</v>
      </c>
      <c r="G1134" s="63">
        <v>0</v>
      </c>
      <c r="H1134" s="63">
        <v>0</v>
      </c>
      <c r="I1134" s="39">
        <f>(F1134-E1134)*C1134</f>
        <v>1963.190184049073</v>
      </c>
      <c r="J1134" s="66">
        <v>0</v>
      </c>
      <c r="K1134" s="66">
        <f>(H1134-G1134)*C1134</f>
        <v>0</v>
      </c>
      <c r="L1134" s="39">
        <f t="shared" si="167"/>
        <v>1963.190184049073</v>
      </c>
      <c r="M1134" s="25"/>
      <c r="N1134" s="25"/>
    </row>
    <row r="1135" spans="1:14" ht="14.25" customHeight="1">
      <c r="A1135" s="73">
        <v>42660</v>
      </c>
      <c r="B1135" s="60" t="s">
        <v>1499</v>
      </c>
      <c r="C1135" s="61">
        <f t="shared" si="166"/>
        <v>2976.1904761904761</v>
      </c>
      <c r="D1135" s="62" t="s">
        <v>12</v>
      </c>
      <c r="E1135" s="63">
        <v>67.2</v>
      </c>
      <c r="F1135" s="63">
        <v>66.599999999999994</v>
      </c>
      <c r="G1135" s="63">
        <v>0</v>
      </c>
      <c r="H1135" s="63">
        <v>0</v>
      </c>
      <c r="I1135" s="65">
        <f>-(F1135-E1135)*C1135</f>
        <v>1785.714285714311</v>
      </c>
      <c r="J1135" s="65">
        <v>0</v>
      </c>
      <c r="K1135" s="65">
        <v>0</v>
      </c>
      <c r="L1135" s="65">
        <f t="shared" si="167"/>
        <v>1785.714285714311</v>
      </c>
      <c r="M1135" s="25"/>
      <c r="N1135" s="25"/>
    </row>
    <row r="1136" spans="1:14" ht="14.25" customHeight="1">
      <c r="A1136" s="73">
        <v>42660</v>
      </c>
      <c r="B1136" s="60" t="s">
        <v>1587</v>
      </c>
      <c r="C1136" s="61">
        <f t="shared" si="166"/>
        <v>3236.245954692557</v>
      </c>
      <c r="D1136" s="62" t="s">
        <v>11</v>
      </c>
      <c r="E1136" s="63">
        <v>61.8</v>
      </c>
      <c r="F1136" s="63">
        <v>61.8</v>
      </c>
      <c r="G1136" s="63">
        <v>0</v>
      </c>
      <c r="H1136" s="63">
        <v>0</v>
      </c>
      <c r="I1136" s="39">
        <f>(F1136-E1136)*C1136</f>
        <v>0</v>
      </c>
      <c r="J1136" s="66">
        <v>0</v>
      </c>
      <c r="K1136" s="66">
        <f>(H1136-G1136)*C1136</f>
        <v>0</v>
      </c>
      <c r="L1136" s="39">
        <f t="shared" si="167"/>
        <v>0</v>
      </c>
      <c r="M1136" s="25"/>
      <c r="N1136" s="25"/>
    </row>
    <row r="1137" spans="1:14" ht="14.25" customHeight="1">
      <c r="A1137" s="73">
        <v>42660</v>
      </c>
      <c r="B1137" s="60" t="s">
        <v>1632</v>
      </c>
      <c r="C1137" s="61">
        <f t="shared" si="166"/>
        <v>716.84587813620067</v>
      </c>
      <c r="D1137" s="62" t="s">
        <v>11</v>
      </c>
      <c r="E1137" s="63">
        <v>279</v>
      </c>
      <c r="F1137" s="63">
        <v>273.8</v>
      </c>
      <c r="G1137" s="63">
        <v>0</v>
      </c>
      <c r="H1137" s="63">
        <v>0</v>
      </c>
      <c r="I1137" s="64">
        <f>(F1137-E1137)*C1137</f>
        <v>-3727.5985663082351</v>
      </c>
      <c r="J1137" s="65">
        <v>0</v>
      </c>
      <c r="K1137" s="65">
        <f>(H1137-G1137)*C1137</f>
        <v>0</v>
      </c>
      <c r="L1137" s="64">
        <f t="shared" si="167"/>
        <v>-3727.5985663082351</v>
      </c>
      <c r="M1137" s="25"/>
      <c r="N1137" s="25"/>
    </row>
    <row r="1138" spans="1:14" ht="14.25" customHeight="1">
      <c r="A1138" s="73">
        <v>42657</v>
      </c>
      <c r="B1138" s="60" t="s">
        <v>1633</v>
      </c>
      <c r="C1138" s="61">
        <f t="shared" si="166"/>
        <v>2844.9502133712663</v>
      </c>
      <c r="D1138" s="62" t="s">
        <v>12</v>
      </c>
      <c r="E1138" s="63">
        <v>70.3</v>
      </c>
      <c r="F1138" s="63">
        <v>69.599999999999994</v>
      </c>
      <c r="G1138" s="63">
        <v>68.900000000000006</v>
      </c>
      <c r="H1138" s="63">
        <v>68.2</v>
      </c>
      <c r="I1138" s="65">
        <f>(E1138-F1138)*C1138</f>
        <v>1991.4651493598944</v>
      </c>
      <c r="J1138" s="65">
        <f>(F1138-G1138)*C1138</f>
        <v>1991.465149359854</v>
      </c>
      <c r="K1138" s="65">
        <f>(G1138-H1138)*C1138</f>
        <v>1991.4651493598944</v>
      </c>
      <c r="L1138" s="65">
        <f t="shared" si="167"/>
        <v>5974.3954480796428</v>
      </c>
      <c r="M1138" s="25"/>
      <c r="N1138" s="25"/>
    </row>
    <row r="1139" spans="1:14" ht="14.25" customHeight="1">
      <c r="A1139" s="73">
        <v>42657</v>
      </c>
      <c r="B1139" s="60" t="s">
        <v>1367</v>
      </c>
      <c r="C1139" s="61">
        <f t="shared" si="166"/>
        <v>970.87378640776694</v>
      </c>
      <c r="D1139" s="62" t="s">
        <v>11</v>
      </c>
      <c r="E1139" s="63">
        <v>206</v>
      </c>
      <c r="F1139" s="63">
        <v>208</v>
      </c>
      <c r="G1139" s="63">
        <v>210</v>
      </c>
      <c r="H1139" s="63">
        <v>212</v>
      </c>
      <c r="I1139" s="39">
        <f>(F1139-E1139)*C1139</f>
        <v>1941.7475728155339</v>
      </c>
      <c r="J1139" s="39">
        <f>(G1139-F1139)*C1139</f>
        <v>1941.7475728155339</v>
      </c>
      <c r="K1139" s="39">
        <f>(H1139-G1139)*C1139</f>
        <v>1941.7475728155339</v>
      </c>
      <c r="L1139" s="39">
        <f t="shared" si="167"/>
        <v>5825.2427184466014</v>
      </c>
      <c r="M1139" s="25"/>
      <c r="N1139" s="25"/>
    </row>
    <row r="1140" spans="1:14" ht="14.25" customHeight="1">
      <c r="A1140" s="73">
        <v>42657</v>
      </c>
      <c r="B1140" s="60" t="s">
        <v>1631</v>
      </c>
      <c r="C1140" s="61">
        <f t="shared" si="166"/>
        <v>3448.2758620689656</v>
      </c>
      <c r="D1140" s="62" t="s">
        <v>11</v>
      </c>
      <c r="E1140" s="63">
        <v>58</v>
      </c>
      <c r="F1140" s="63">
        <v>58.5</v>
      </c>
      <c r="G1140" s="63">
        <v>59</v>
      </c>
      <c r="H1140" s="63">
        <v>59.5</v>
      </c>
      <c r="I1140" s="39">
        <f>(F1140-E1140)*C1140</f>
        <v>1724.1379310344828</v>
      </c>
      <c r="J1140" s="39">
        <f>(G1140-F1140)*C1140</f>
        <v>1724.1379310344828</v>
      </c>
      <c r="K1140" s="39">
        <f>(H1140-G1140)*C1140</f>
        <v>1724.1379310344828</v>
      </c>
      <c r="L1140" s="39">
        <f t="shared" si="167"/>
        <v>5172.4137931034484</v>
      </c>
      <c r="M1140" s="25"/>
      <c r="N1140" s="25"/>
    </row>
    <row r="1141" spans="1:14" ht="14.25" customHeight="1">
      <c r="A1141" s="73">
        <v>42657</v>
      </c>
      <c r="B1141" s="60" t="s">
        <v>1631</v>
      </c>
      <c r="C1141" s="61">
        <f t="shared" si="166"/>
        <v>3333.3333333333335</v>
      </c>
      <c r="D1141" s="62" t="s">
        <v>11</v>
      </c>
      <c r="E1141" s="63">
        <v>60</v>
      </c>
      <c r="F1141" s="63">
        <v>60.6</v>
      </c>
      <c r="G1141" s="63">
        <v>61.2</v>
      </c>
      <c r="H1141" s="63">
        <v>0</v>
      </c>
      <c r="I1141" s="39">
        <f>+(F1141-E1141)*C1141</f>
        <v>2000.0000000000048</v>
      </c>
      <c r="J1141" s="39">
        <f>+(G1141-F1141)*C1141</f>
        <v>2000.0000000000048</v>
      </c>
      <c r="K1141" s="39">
        <v>0</v>
      </c>
      <c r="L1141" s="39">
        <f>SUM(I1141:K1141)</f>
        <v>4000.0000000000095</v>
      </c>
      <c r="M1141" s="25"/>
      <c r="N1141" s="25"/>
    </row>
    <row r="1142" spans="1:14" ht="14.25" customHeight="1">
      <c r="A1142" s="73">
        <v>42657</v>
      </c>
      <c r="B1142" s="60" t="s">
        <v>1554</v>
      </c>
      <c r="C1142" s="61">
        <f t="shared" si="166"/>
        <v>2325.5813953488373</v>
      </c>
      <c r="D1142" s="62" t="s">
        <v>11</v>
      </c>
      <c r="E1142" s="63">
        <v>86</v>
      </c>
      <c r="F1142" s="63">
        <v>86.8</v>
      </c>
      <c r="G1142" s="63">
        <v>87.6</v>
      </c>
      <c r="H1142" s="63">
        <v>0</v>
      </c>
      <c r="I1142" s="39">
        <f>+(F1142-E1142)*C1142</f>
        <v>1860.4651162790633</v>
      </c>
      <c r="J1142" s="39">
        <f>+(G1142-F1142)*C1142</f>
        <v>1860.4651162790633</v>
      </c>
      <c r="K1142" s="39">
        <v>0</v>
      </c>
      <c r="L1142" s="39">
        <f>SUM(I1142:K1142)</f>
        <v>3720.9302325581266</v>
      </c>
      <c r="M1142" s="25"/>
      <c r="N1142" s="25"/>
    </row>
    <row r="1143" spans="1:14" ht="14.25" customHeight="1">
      <c r="A1143" s="73">
        <v>42657</v>
      </c>
      <c r="B1143" s="60" t="s">
        <v>1324</v>
      </c>
      <c r="C1143" s="61">
        <f t="shared" si="166"/>
        <v>1860.4651162790697</v>
      </c>
      <c r="D1143" s="62" t="s">
        <v>12</v>
      </c>
      <c r="E1143" s="63">
        <v>107.5</v>
      </c>
      <c r="F1143" s="63">
        <v>107.5</v>
      </c>
      <c r="G1143" s="63">
        <v>0</v>
      </c>
      <c r="H1143" s="63">
        <v>0</v>
      </c>
      <c r="I1143" s="39">
        <f>-(F1143-E1143)*C1143</f>
        <v>0</v>
      </c>
      <c r="J1143" s="39">
        <v>0</v>
      </c>
      <c r="K1143" s="39">
        <v>0</v>
      </c>
      <c r="L1143" s="39">
        <f t="shared" ref="L1143:L1153" si="168">(I1143+J1143+K1143)</f>
        <v>0</v>
      </c>
      <c r="M1143" s="25"/>
      <c r="N1143" s="25"/>
    </row>
    <row r="1144" spans="1:14" ht="14.25" customHeight="1">
      <c r="A1144" s="73">
        <v>42657</v>
      </c>
      <c r="B1144" s="60" t="s">
        <v>1634</v>
      </c>
      <c r="C1144" s="61">
        <f t="shared" si="166"/>
        <v>696.86411149825778</v>
      </c>
      <c r="D1144" s="62" t="s">
        <v>11</v>
      </c>
      <c r="E1144" s="63">
        <v>287</v>
      </c>
      <c r="F1144" s="63">
        <v>287</v>
      </c>
      <c r="G1144" s="63">
        <v>0</v>
      </c>
      <c r="H1144" s="63">
        <v>0</v>
      </c>
      <c r="I1144" s="39">
        <f>(F1144-E1144)*C1144</f>
        <v>0</v>
      </c>
      <c r="J1144" s="66">
        <v>0</v>
      </c>
      <c r="K1144" s="66">
        <f>(H1144-G1144)*C1144</f>
        <v>0</v>
      </c>
      <c r="L1144" s="39">
        <f t="shared" si="168"/>
        <v>0</v>
      </c>
      <c r="M1144" s="25"/>
      <c r="N1144" s="25"/>
    </row>
    <row r="1145" spans="1:14" ht="14.25" customHeight="1">
      <c r="A1145" s="73">
        <v>42656</v>
      </c>
      <c r="B1145" s="60" t="s">
        <v>1635</v>
      </c>
      <c r="C1145" s="61">
        <f t="shared" si="166"/>
        <v>1015.2284263959391</v>
      </c>
      <c r="D1145" s="62" t="s">
        <v>11</v>
      </c>
      <c r="E1145" s="63">
        <v>197</v>
      </c>
      <c r="F1145" s="63">
        <v>198.9</v>
      </c>
      <c r="G1145" s="63">
        <v>0</v>
      </c>
      <c r="H1145" s="63">
        <v>0</v>
      </c>
      <c r="I1145" s="39">
        <f>(F1145-E1145)*C1145</f>
        <v>1928.9340101522901</v>
      </c>
      <c r="J1145" s="66">
        <v>0</v>
      </c>
      <c r="K1145" s="66">
        <f>(H1145-G1145)*C1145</f>
        <v>0</v>
      </c>
      <c r="L1145" s="39">
        <f t="shared" si="168"/>
        <v>1928.9340101522901</v>
      </c>
      <c r="M1145" s="25"/>
      <c r="N1145" s="25"/>
    </row>
    <row r="1146" spans="1:14" ht="14.25" customHeight="1">
      <c r="A1146" s="73">
        <v>42656</v>
      </c>
      <c r="B1146" s="60" t="s">
        <v>1636</v>
      </c>
      <c r="C1146" s="61">
        <f t="shared" si="166"/>
        <v>1683.5016835016836</v>
      </c>
      <c r="D1146" s="62" t="s">
        <v>11</v>
      </c>
      <c r="E1146" s="63">
        <v>118.8</v>
      </c>
      <c r="F1146" s="63">
        <v>119.75</v>
      </c>
      <c r="G1146" s="63">
        <v>0</v>
      </c>
      <c r="H1146" s="63">
        <v>0</v>
      </c>
      <c r="I1146" s="39">
        <f>(F1146-E1146)*C1146</f>
        <v>1599.3265993266043</v>
      </c>
      <c r="J1146" s="66">
        <v>0</v>
      </c>
      <c r="K1146" s="66">
        <f>(H1146-G1146)*C1146</f>
        <v>0</v>
      </c>
      <c r="L1146" s="39">
        <f t="shared" si="168"/>
        <v>1599.3265993266043</v>
      </c>
      <c r="M1146" s="25"/>
      <c r="N1146" s="25"/>
    </row>
    <row r="1147" spans="1:14" ht="14.25" customHeight="1">
      <c r="A1147" s="73">
        <v>42656</v>
      </c>
      <c r="B1147" s="60" t="s">
        <v>1350</v>
      </c>
      <c r="C1147" s="61">
        <f t="shared" si="166"/>
        <v>2803.0833917309042</v>
      </c>
      <c r="D1147" s="62" t="s">
        <v>11</v>
      </c>
      <c r="E1147" s="63">
        <v>71.349999999999994</v>
      </c>
      <c r="F1147" s="63">
        <v>71.349999999999994</v>
      </c>
      <c r="G1147" s="63">
        <v>0</v>
      </c>
      <c r="H1147" s="63">
        <v>0</v>
      </c>
      <c r="I1147" s="39">
        <f>(F1147-E1147)*C1147</f>
        <v>0</v>
      </c>
      <c r="J1147" s="66">
        <v>0</v>
      </c>
      <c r="K1147" s="66">
        <f>(H1147-G1147)*C1147</f>
        <v>0</v>
      </c>
      <c r="L1147" s="39">
        <f t="shared" si="168"/>
        <v>0</v>
      </c>
      <c r="M1147" s="25"/>
      <c r="N1147" s="25"/>
    </row>
    <row r="1148" spans="1:14" ht="14.25" customHeight="1">
      <c r="A1148" s="73">
        <v>42656</v>
      </c>
      <c r="B1148" s="60" t="s">
        <v>1635</v>
      </c>
      <c r="C1148" s="61">
        <f t="shared" si="166"/>
        <v>995.0248756218906</v>
      </c>
      <c r="D1148" s="62" t="s">
        <v>11</v>
      </c>
      <c r="E1148" s="63">
        <v>201</v>
      </c>
      <c r="F1148" s="63">
        <v>201</v>
      </c>
      <c r="G1148" s="63">
        <v>0</v>
      </c>
      <c r="H1148" s="63">
        <v>0</v>
      </c>
      <c r="I1148" s="39">
        <f>(F1148-E1148)*C1148</f>
        <v>0</v>
      </c>
      <c r="J1148" s="66">
        <v>0</v>
      </c>
      <c r="K1148" s="66">
        <f>(H1148-G1148)*C1148</f>
        <v>0</v>
      </c>
      <c r="L1148" s="39">
        <f t="shared" si="168"/>
        <v>0</v>
      </c>
      <c r="M1148" s="25"/>
      <c r="N1148" s="25"/>
    </row>
    <row r="1149" spans="1:14" ht="14.25" customHeight="1">
      <c r="A1149" s="73">
        <v>42656</v>
      </c>
      <c r="B1149" s="60" t="s">
        <v>1379</v>
      </c>
      <c r="C1149" s="61">
        <f t="shared" si="166"/>
        <v>1694.9152542372881</v>
      </c>
      <c r="D1149" s="62" t="s">
        <v>12</v>
      </c>
      <c r="E1149" s="63">
        <v>118</v>
      </c>
      <c r="F1149" s="63">
        <v>118</v>
      </c>
      <c r="G1149" s="63">
        <v>0</v>
      </c>
      <c r="H1149" s="63">
        <v>0</v>
      </c>
      <c r="I1149" s="39">
        <f>-(F1149-E1149)*C1149</f>
        <v>0</v>
      </c>
      <c r="J1149" s="39">
        <v>0</v>
      </c>
      <c r="K1149" s="39">
        <v>0</v>
      </c>
      <c r="L1149" s="39">
        <f t="shared" si="168"/>
        <v>0</v>
      </c>
      <c r="M1149" s="25"/>
      <c r="N1149" s="25"/>
    </row>
    <row r="1150" spans="1:14" ht="14.25" customHeight="1">
      <c r="A1150" s="73">
        <v>42656</v>
      </c>
      <c r="B1150" s="60" t="s">
        <v>1474</v>
      </c>
      <c r="C1150" s="61">
        <f t="shared" si="166"/>
        <v>479.04191616766468</v>
      </c>
      <c r="D1150" s="62" t="s">
        <v>11</v>
      </c>
      <c r="E1150" s="63">
        <v>417.5</v>
      </c>
      <c r="F1150" s="63">
        <v>405.5</v>
      </c>
      <c r="G1150" s="63">
        <v>0</v>
      </c>
      <c r="H1150" s="63">
        <v>0</v>
      </c>
      <c r="I1150" s="64">
        <f>(F1150-E1150)*C1150</f>
        <v>-5748.5029940119766</v>
      </c>
      <c r="J1150" s="65">
        <v>0</v>
      </c>
      <c r="K1150" s="65">
        <f>(H1150-G1150)*C1150</f>
        <v>0</v>
      </c>
      <c r="L1150" s="64">
        <f t="shared" si="168"/>
        <v>-5748.5029940119766</v>
      </c>
      <c r="M1150" s="25"/>
      <c r="N1150" s="25"/>
    </row>
    <row r="1151" spans="1:14" ht="14.25" customHeight="1">
      <c r="A1151" s="73">
        <v>42656</v>
      </c>
      <c r="B1151" s="60" t="s">
        <v>1633</v>
      </c>
      <c r="C1151" s="61">
        <f t="shared" si="166"/>
        <v>2469.1358024691358</v>
      </c>
      <c r="D1151" s="62" t="s">
        <v>12</v>
      </c>
      <c r="E1151" s="63">
        <v>81</v>
      </c>
      <c r="F1151" s="63">
        <v>83.4</v>
      </c>
      <c r="G1151" s="63">
        <v>0</v>
      </c>
      <c r="H1151" s="63">
        <v>0</v>
      </c>
      <c r="I1151" s="64">
        <f>-(F1151-E1151)*C1151</f>
        <v>-5925.9259259259397</v>
      </c>
      <c r="J1151" s="65">
        <v>0</v>
      </c>
      <c r="K1151" s="65">
        <f>(H1151-G1151)*C1151</f>
        <v>0</v>
      </c>
      <c r="L1151" s="64">
        <f t="shared" si="168"/>
        <v>-5925.9259259259397</v>
      </c>
      <c r="M1151" s="25"/>
      <c r="N1151" s="25"/>
    </row>
    <row r="1152" spans="1:14" ht="14.25" customHeight="1">
      <c r="A1152" s="73">
        <v>42653</v>
      </c>
      <c r="B1152" s="60" t="s">
        <v>1474</v>
      </c>
      <c r="C1152" s="61">
        <f t="shared" si="166"/>
        <v>559.44055944055947</v>
      </c>
      <c r="D1152" s="62" t="s">
        <v>11</v>
      </c>
      <c r="E1152" s="63">
        <v>357.5</v>
      </c>
      <c r="F1152" s="63">
        <v>361</v>
      </c>
      <c r="G1152" s="63">
        <v>364.5</v>
      </c>
      <c r="H1152" s="63">
        <v>368</v>
      </c>
      <c r="I1152" s="39">
        <f>(F1152-E1152)*C1152</f>
        <v>1958.0419580419582</v>
      </c>
      <c r="J1152" s="39">
        <f>(G1152-F1152)*C1152</f>
        <v>1958.0419580419582</v>
      </c>
      <c r="K1152" s="39">
        <f>(H1152-G1152)*C1152</f>
        <v>1958.0419580419582</v>
      </c>
      <c r="L1152" s="39">
        <f t="shared" si="168"/>
        <v>5874.1258741258744</v>
      </c>
      <c r="M1152" s="25"/>
      <c r="N1152" s="25"/>
    </row>
    <row r="1153" spans="1:14" ht="14.25" customHeight="1">
      <c r="A1153" s="73">
        <v>42653</v>
      </c>
      <c r="B1153" s="60" t="s">
        <v>1550</v>
      </c>
      <c r="C1153" s="61">
        <f t="shared" si="166"/>
        <v>2325.5813953488373</v>
      </c>
      <c r="D1153" s="62" t="s">
        <v>11</v>
      </c>
      <c r="E1153" s="63">
        <v>86</v>
      </c>
      <c r="F1153" s="63">
        <v>86.8</v>
      </c>
      <c r="G1153" s="63">
        <v>87.6</v>
      </c>
      <c r="H1153" s="63">
        <v>88.4</v>
      </c>
      <c r="I1153" s="39">
        <f>(F1153-E1153)*C1153</f>
        <v>1860.4651162790633</v>
      </c>
      <c r="J1153" s="39">
        <f>(G1153-F1153)*C1153</f>
        <v>1860.4651162790633</v>
      </c>
      <c r="K1153" s="39">
        <f>(H1153-G1153)*C1153</f>
        <v>1860.4651162790963</v>
      </c>
      <c r="L1153" s="39">
        <f t="shared" si="168"/>
        <v>5581.3953488372226</v>
      </c>
      <c r="M1153" s="25"/>
      <c r="N1153" s="25"/>
    </row>
    <row r="1154" spans="1:14" ht="14.25" customHeight="1">
      <c r="A1154" s="73">
        <v>42653</v>
      </c>
      <c r="B1154" s="60" t="s">
        <v>1474</v>
      </c>
      <c r="C1154" s="61">
        <f t="shared" si="166"/>
        <v>537.63440860215053</v>
      </c>
      <c r="D1154" s="62" t="s">
        <v>11</v>
      </c>
      <c r="E1154" s="63">
        <v>372</v>
      </c>
      <c r="F1154" s="63">
        <v>375.5</v>
      </c>
      <c r="G1154" s="63">
        <v>379</v>
      </c>
      <c r="H1154" s="63">
        <v>0</v>
      </c>
      <c r="I1154" s="39">
        <f>+(F1154-E1154)*C1154</f>
        <v>1881.7204301075269</v>
      </c>
      <c r="J1154" s="39">
        <f>+(G1154-F1154)*C1154</f>
        <v>1881.7204301075269</v>
      </c>
      <c r="K1154" s="39">
        <v>0</v>
      </c>
      <c r="L1154" s="39">
        <f>SUM(I1154:K1154)</f>
        <v>3763.4408602150538</v>
      </c>
      <c r="M1154" s="25"/>
      <c r="N1154" s="25"/>
    </row>
    <row r="1155" spans="1:14" ht="14.25" customHeight="1">
      <c r="A1155" s="73">
        <v>42653</v>
      </c>
      <c r="B1155" s="60" t="s">
        <v>1456</v>
      </c>
      <c r="C1155" s="61">
        <f t="shared" si="166"/>
        <v>3623.188405797101</v>
      </c>
      <c r="D1155" s="62" t="s">
        <v>11</v>
      </c>
      <c r="E1155" s="63">
        <v>55.2</v>
      </c>
      <c r="F1155" s="63">
        <v>55.7</v>
      </c>
      <c r="G1155" s="63">
        <v>56.2</v>
      </c>
      <c r="H1155" s="63">
        <v>0</v>
      </c>
      <c r="I1155" s="39">
        <f>+(F1155-E1155)*C1155</f>
        <v>1811.5942028985505</v>
      </c>
      <c r="J1155" s="39">
        <f>+(G1155-F1155)*C1155</f>
        <v>1811.5942028985505</v>
      </c>
      <c r="K1155" s="39">
        <v>0</v>
      </c>
      <c r="L1155" s="39">
        <f>SUM(I1155:K1155)</f>
        <v>3623.188405797101</v>
      </c>
      <c r="M1155" s="25"/>
      <c r="N1155" s="25"/>
    </row>
    <row r="1156" spans="1:14" ht="14.25" customHeight="1">
      <c r="A1156" s="73">
        <v>42653</v>
      </c>
      <c r="B1156" s="60" t="s">
        <v>1455</v>
      </c>
      <c r="C1156" s="61">
        <f t="shared" si="166"/>
        <v>2083.3333333333335</v>
      </c>
      <c r="D1156" s="62" t="s">
        <v>11</v>
      </c>
      <c r="E1156" s="63">
        <v>96</v>
      </c>
      <c r="F1156" s="63">
        <v>96.9</v>
      </c>
      <c r="G1156" s="63">
        <v>0</v>
      </c>
      <c r="H1156" s="63">
        <v>0</v>
      </c>
      <c r="I1156" s="39">
        <f>(F1156-E1156)*C1156</f>
        <v>1875.0000000000121</v>
      </c>
      <c r="J1156" s="66">
        <v>0</v>
      </c>
      <c r="K1156" s="66">
        <f>(H1156-G1156)*C1156</f>
        <v>0</v>
      </c>
      <c r="L1156" s="39">
        <f>(I1156+J1156+K1156)</f>
        <v>1875.0000000000121</v>
      </c>
      <c r="M1156" s="25"/>
      <c r="N1156" s="25"/>
    </row>
    <row r="1157" spans="1:14" ht="14.25" customHeight="1">
      <c r="A1157" s="73">
        <v>42653</v>
      </c>
      <c r="B1157" s="60" t="s">
        <v>1379</v>
      </c>
      <c r="C1157" s="61">
        <f t="shared" si="166"/>
        <v>1532.5670498084291</v>
      </c>
      <c r="D1157" s="62" t="s">
        <v>11</v>
      </c>
      <c r="E1157" s="63">
        <v>130.5</v>
      </c>
      <c r="F1157" s="63">
        <v>130.5</v>
      </c>
      <c r="G1157" s="63">
        <v>0</v>
      </c>
      <c r="H1157" s="63">
        <v>0</v>
      </c>
      <c r="I1157" s="39">
        <f>(F1157-E1157)*C1157</f>
        <v>0</v>
      </c>
      <c r="J1157" s="66">
        <v>0</v>
      </c>
      <c r="K1157" s="66">
        <f>(H1157-G1157)*C1157</f>
        <v>0</v>
      </c>
      <c r="L1157" s="39">
        <f>(I1157+J1157+K1157)</f>
        <v>0</v>
      </c>
      <c r="M1157" s="25"/>
      <c r="N1157" s="25"/>
    </row>
    <row r="1158" spans="1:14" ht="14.25" customHeight="1">
      <c r="A1158" s="73">
        <v>42650</v>
      </c>
      <c r="B1158" s="60" t="s">
        <v>1439</v>
      </c>
      <c r="C1158" s="61">
        <f t="shared" si="166"/>
        <v>435.25571273122961</v>
      </c>
      <c r="D1158" s="62" t="s">
        <v>11</v>
      </c>
      <c r="E1158" s="63">
        <v>459.5</v>
      </c>
      <c r="F1158" s="63">
        <v>464</v>
      </c>
      <c r="G1158" s="63">
        <v>468.5</v>
      </c>
      <c r="H1158" s="63">
        <v>473</v>
      </c>
      <c r="I1158" s="39">
        <f>(F1158-E1158)*C1158</f>
        <v>1958.6507072905333</v>
      </c>
      <c r="J1158" s="39">
        <f>(G1158-F1158)*C1158</f>
        <v>1958.6507072905333</v>
      </c>
      <c r="K1158" s="39">
        <f>(H1158-G1158)*C1158</f>
        <v>1958.6507072905333</v>
      </c>
      <c r="L1158" s="39">
        <f>(I1158+J1158+K1158)</f>
        <v>5875.9521218716</v>
      </c>
      <c r="M1158" s="25"/>
      <c r="N1158" s="25"/>
    </row>
    <row r="1159" spans="1:14" ht="14.25" customHeight="1">
      <c r="A1159" s="73">
        <v>42650</v>
      </c>
      <c r="B1159" s="60" t="s">
        <v>1379</v>
      </c>
      <c r="C1159" s="61">
        <f t="shared" si="166"/>
        <v>1739.1304347826087</v>
      </c>
      <c r="D1159" s="62" t="s">
        <v>11</v>
      </c>
      <c r="E1159" s="63">
        <v>115</v>
      </c>
      <c r="F1159" s="63">
        <v>116</v>
      </c>
      <c r="G1159" s="63">
        <v>117</v>
      </c>
      <c r="H1159" s="63">
        <v>118</v>
      </c>
      <c r="I1159" s="39">
        <f>(F1159-E1159)*C1159</f>
        <v>1739.1304347826087</v>
      </c>
      <c r="J1159" s="39">
        <f>(G1159-F1159)*C1159</f>
        <v>1739.1304347826087</v>
      </c>
      <c r="K1159" s="39">
        <f>(H1159-G1159)*C1159</f>
        <v>1739.1304347826087</v>
      </c>
      <c r="L1159" s="39">
        <f>(I1159+J1159+K1159)</f>
        <v>5217.391304347826</v>
      </c>
      <c r="M1159" s="25"/>
      <c r="N1159" s="25"/>
    </row>
    <row r="1160" spans="1:14" ht="14.25" customHeight="1">
      <c r="A1160" s="73">
        <v>42650</v>
      </c>
      <c r="B1160" s="60" t="s">
        <v>1379</v>
      </c>
      <c r="C1160" s="61">
        <f t="shared" si="166"/>
        <v>1639.344262295082</v>
      </c>
      <c r="D1160" s="62" t="s">
        <v>11</v>
      </c>
      <c r="E1160" s="63">
        <v>122</v>
      </c>
      <c r="F1160" s="63">
        <v>123.2</v>
      </c>
      <c r="G1160" s="63">
        <v>124.4</v>
      </c>
      <c r="H1160" s="63">
        <v>0</v>
      </c>
      <c r="I1160" s="39">
        <f>+(F1160-E1160)*C1160</f>
        <v>1967.2131147541031</v>
      </c>
      <c r="J1160" s="39">
        <f>+(G1160-F1160)*C1160</f>
        <v>1967.2131147541031</v>
      </c>
      <c r="K1160" s="39">
        <v>0</v>
      </c>
      <c r="L1160" s="39">
        <f>SUM(I1160:K1160)</f>
        <v>3934.4262295082062</v>
      </c>
      <c r="M1160" s="25"/>
      <c r="N1160" s="25"/>
    </row>
    <row r="1161" spans="1:14" ht="14.25" customHeight="1">
      <c r="A1161" s="73">
        <v>42650</v>
      </c>
      <c r="B1161" s="60" t="s">
        <v>1365</v>
      </c>
      <c r="C1161" s="61">
        <f t="shared" si="166"/>
        <v>1534.9194167306216</v>
      </c>
      <c r="D1161" s="62" t="s">
        <v>12</v>
      </c>
      <c r="E1161" s="63">
        <v>130.30000000000001</v>
      </c>
      <c r="F1161" s="63">
        <v>129</v>
      </c>
      <c r="G1161" s="63">
        <v>0</v>
      </c>
      <c r="H1161" s="63">
        <v>0</v>
      </c>
      <c r="I1161" s="39">
        <f>-(F1161-E1161)*C1161</f>
        <v>1995.3952417498256</v>
      </c>
      <c r="J1161" s="39">
        <v>0</v>
      </c>
      <c r="K1161" s="39">
        <v>0</v>
      </c>
      <c r="L1161" s="39">
        <f>(I1161+J1161+K1161)</f>
        <v>1995.3952417498256</v>
      </c>
      <c r="M1161" s="25"/>
      <c r="N1161" s="25"/>
    </row>
    <row r="1162" spans="1:14" ht="14.25" customHeight="1">
      <c r="A1162" s="73">
        <v>42650</v>
      </c>
      <c r="B1162" s="60" t="s">
        <v>1364</v>
      </c>
      <c r="C1162" s="61">
        <f t="shared" si="166"/>
        <v>1739.1304347826087</v>
      </c>
      <c r="D1162" s="62" t="s">
        <v>11</v>
      </c>
      <c r="E1162" s="63">
        <v>115</v>
      </c>
      <c r="F1162" s="63">
        <v>116</v>
      </c>
      <c r="G1162" s="63">
        <v>0</v>
      </c>
      <c r="H1162" s="63">
        <v>0</v>
      </c>
      <c r="I1162" s="39">
        <f>(F1162-E1162)*C1162</f>
        <v>1739.1304347826087</v>
      </c>
      <c r="J1162" s="66">
        <v>0</v>
      </c>
      <c r="K1162" s="66">
        <f>(H1162-G1162)*C1162</f>
        <v>0</v>
      </c>
      <c r="L1162" s="39">
        <f>(I1162+J1162+K1162)</f>
        <v>1739.1304347826087</v>
      </c>
      <c r="M1162" s="25"/>
      <c r="N1162" s="25"/>
    </row>
    <row r="1163" spans="1:14" ht="14.25" customHeight="1">
      <c r="A1163" s="73">
        <v>42650</v>
      </c>
      <c r="B1163" s="60" t="s">
        <v>1455</v>
      </c>
      <c r="C1163" s="61">
        <f t="shared" si="166"/>
        <v>2160.9940572663427</v>
      </c>
      <c r="D1163" s="62" t="s">
        <v>12</v>
      </c>
      <c r="E1163" s="63">
        <v>92.55</v>
      </c>
      <c r="F1163" s="63">
        <v>92.55</v>
      </c>
      <c r="G1163" s="63">
        <v>0</v>
      </c>
      <c r="H1163" s="63">
        <v>0</v>
      </c>
      <c r="I1163" s="39">
        <f>-(F1163-E1163)*C1163</f>
        <v>0</v>
      </c>
      <c r="J1163" s="39">
        <v>0</v>
      </c>
      <c r="K1163" s="39">
        <v>0</v>
      </c>
      <c r="L1163" s="39">
        <f>(I1163+J1163+K1163)</f>
        <v>0</v>
      </c>
      <c r="M1163" s="25"/>
      <c r="N1163" s="25"/>
    </row>
    <row r="1164" spans="1:14" ht="14.25" customHeight="1">
      <c r="A1164" s="73">
        <v>42649</v>
      </c>
      <c r="B1164" s="60" t="s">
        <v>161</v>
      </c>
      <c r="C1164" s="61">
        <f t="shared" si="166"/>
        <v>898.87640449438197</v>
      </c>
      <c r="D1164" s="62" t="s">
        <v>11</v>
      </c>
      <c r="E1164" s="63">
        <v>222.5</v>
      </c>
      <c r="F1164" s="63">
        <v>224.65</v>
      </c>
      <c r="G1164" s="63">
        <v>226.9</v>
      </c>
      <c r="H1164" s="63">
        <v>229.1</v>
      </c>
      <c r="I1164" s="39">
        <f>(F1164-E1164)*C1164</f>
        <v>1932.5842696629263</v>
      </c>
      <c r="J1164" s="39">
        <f>(G1164-F1164)*C1164</f>
        <v>2022.4719101123594</v>
      </c>
      <c r="K1164" s="39">
        <f>(H1164-G1164)*C1164</f>
        <v>1977.5280898876301</v>
      </c>
      <c r="L1164" s="39">
        <f>(I1164+J1164+K1164)</f>
        <v>5932.5842696629161</v>
      </c>
      <c r="M1164" s="25"/>
      <c r="N1164" s="25"/>
    </row>
    <row r="1165" spans="1:14" ht="14.25" customHeight="1">
      <c r="A1165" s="73">
        <v>42649</v>
      </c>
      <c r="B1165" s="60" t="s">
        <v>1392</v>
      </c>
      <c r="C1165" s="61">
        <f t="shared" si="166"/>
        <v>1739.1304347826087</v>
      </c>
      <c r="D1165" s="62" t="s">
        <v>11</v>
      </c>
      <c r="E1165" s="63">
        <v>115</v>
      </c>
      <c r="F1165" s="63">
        <v>116</v>
      </c>
      <c r="G1165" s="63">
        <v>117</v>
      </c>
      <c r="H1165" s="63">
        <v>118</v>
      </c>
      <c r="I1165" s="39">
        <f>(F1165-E1165)*C1165</f>
        <v>1739.1304347826087</v>
      </c>
      <c r="J1165" s="39">
        <f>(G1165-F1165)*C1165</f>
        <v>1739.1304347826087</v>
      </c>
      <c r="K1165" s="39">
        <f>(H1165-G1165)*C1165</f>
        <v>1739.1304347826087</v>
      </c>
      <c r="L1165" s="39">
        <f>(I1165+J1165+K1165)</f>
        <v>5217.391304347826</v>
      </c>
      <c r="M1165" s="25"/>
      <c r="N1165" s="25"/>
    </row>
    <row r="1166" spans="1:14" ht="14.25" customHeight="1">
      <c r="A1166" s="73">
        <v>42649</v>
      </c>
      <c r="B1166" s="60" t="s">
        <v>1446</v>
      </c>
      <c r="C1166" s="61">
        <f t="shared" si="166"/>
        <v>1762.1145374449338</v>
      </c>
      <c r="D1166" s="62" t="s">
        <v>11</v>
      </c>
      <c r="E1166" s="63">
        <v>113.5</v>
      </c>
      <c r="F1166" s="63">
        <v>114.5</v>
      </c>
      <c r="G1166" s="63">
        <v>115.5</v>
      </c>
      <c r="H1166" s="63">
        <v>0</v>
      </c>
      <c r="I1166" s="39">
        <f>+(F1166-E1166)*C1166</f>
        <v>1762.1145374449338</v>
      </c>
      <c r="J1166" s="39">
        <f>+(G1166-F1166)*C1166</f>
        <v>1762.1145374449338</v>
      </c>
      <c r="K1166" s="39">
        <v>0</v>
      </c>
      <c r="L1166" s="39">
        <f>SUM(I1166:K1166)</f>
        <v>3524.2290748898677</v>
      </c>
      <c r="M1166" s="25"/>
      <c r="N1166" s="25"/>
    </row>
    <row r="1167" spans="1:14" ht="14.25" customHeight="1">
      <c r="A1167" s="73">
        <v>42649</v>
      </c>
      <c r="B1167" s="60" t="s">
        <v>1399</v>
      </c>
      <c r="C1167" s="61">
        <f t="shared" si="166"/>
        <v>3791.4691943127964</v>
      </c>
      <c r="D1167" s="62" t="s">
        <v>11</v>
      </c>
      <c r="E1167" s="63">
        <v>52.75</v>
      </c>
      <c r="F1167" s="63">
        <v>53.25</v>
      </c>
      <c r="G1167" s="63">
        <v>0</v>
      </c>
      <c r="H1167" s="63">
        <v>0</v>
      </c>
      <c r="I1167" s="39">
        <f t="shared" ref="I1167:I1174" si="169">(F1167-E1167)*C1167</f>
        <v>1895.7345971563982</v>
      </c>
      <c r="J1167" s="66">
        <v>0</v>
      </c>
      <c r="K1167" s="66">
        <f t="shared" ref="K1167:K1174" si="170">(H1167-G1167)*C1167</f>
        <v>0</v>
      </c>
      <c r="L1167" s="39">
        <f t="shared" ref="L1167:L1181" si="171">(I1167+J1167+K1167)</f>
        <v>1895.7345971563982</v>
      </c>
      <c r="M1167" s="25"/>
      <c r="N1167" s="25"/>
    </row>
    <row r="1168" spans="1:14" ht="14.25" customHeight="1">
      <c r="A1168" s="73">
        <v>42649</v>
      </c>
      <c r="B1168" s="60" t="s">
        <v>1554</v>
      </c>
      <c r="C1168" s="61">
        <f t="shared" si="166"/>
        <v>2188.1838074398247</v>
      </c>
      <c r="D1168" s="62" t="s">
        <v>11</v>
      </c>
      <c r="E1168" s="63">
        <v>91.4</v>
      </c>
      <c r="F1168" s="63">
        <v>92.2</v>
      </c>
      <c r="G1168" s="63">
        <v>0</v>
      </c>
      <c r="H1168" s="63">
        <v>0</v>
      </c>
      <c r="I1168" s="39">
        <f t="shared" si="169"/>
        <v>1750.5470459518535</v>
      </c>
      <c r="J1168" s="66">
        <v>0</v>
      </c>
      <c r="K1168" s="66">
        <f t="shared" si="170"/>
        <v>0</v>
      </c>
      <c r="L1168" s="39">
        <f t="shared" si="171"/>
        <v>1750.5470459518535</v>
      </c>
      <c r="M1168" s="25"/>
      <c r="N1168" s="25"/>
    </row>
    <row r="1169" spans="1:14" ht="14.25" customHeight="1">
      <c r="A1169" s="73">
        <v>42649</v>
      </c>
      <c r="B1169" s="60" t="s">
        <v>1564</v>
      </c>
      <c r="C1169" s="61">
        <f t="shared" si="166"/>
        <v>2262.443438914027</v>
      </c>
      <c r="D1169" s="62" t="s">
        <v>11</v>
      </c>
      <c r="E1169" s="63">
        <v>88.4</v>
      </c>
      <c r="F1169" s="63">
        <v>89.15</v>
      </c>
      <c r="G1169" s="63">
        <v>0</v>
      </c>
      <c r="H1169" s="63">
        <v>0</v>
      </c>
      <c r="I1169" s="39">
        <f t="shared" si="169"/>
        <v>1696.8325791855202</v>
      </c>
      <c r="J1169" s="66">
        <v>0</v>
      </c>
      <c r="K1169" s="66">
        <f t="shared" si="170"/>
        <v>0</v>
      </c>
      <c r="L1169" s="39">
        <f t="shared" si="171"/>
        <v>1696.8325791855202</v>
      </c>
      <c r="M1169" s="25"/>
      <c r="N1169" s="25"/>
    </row>
    <row r="1170" spans="1:14" ht="14.25" customHeight="1">
      <c r="A1170" s="73">
        <v>42648</v>
      </c>
      <c r="B1170" s="60" t="s">
        <v>1610</v>
      </c>
      <c r="C1170" s="61">
        <f t="shared" si="166"/>
        <v>1960.7843137254902</v>
      </c>
      <c r="D1170" s="62" t="s">
        <v>11</v>
      </c>
      <c r="E1170" s="63">
        <v>102</v>
      </c>
      <c r="F1170" s="63">
        <v>103</v>
      </c>
      <c r="G1170" s="63">
        <v>104</v>
      </c>
      <c r="H1170" s="63">
        <v>105</v>
      </c>
      <c r="I1170" s="39">
        <f t="shared" si="169"/>
        <v>1960.7843137254902</v>
      </c>
      <c r="J1170" s="39">
        <f>(G1170-F1170)*C1170</f>
        <v>1960.7843137254902</v>
      </c>
      <c r="K1170" s="39">
        <f t="shared" si="170"/>
        <v>1960.7843137254902</v>
      </c>
      <c r="L1170" s="39">
        <f t="shared" si="171"/>
        <v>5882.3529411764703</v>
      </c>
      <c r="M1170" s="25"/>
      <c r="N1170" s="25"/>
    </row>
    <row r="1171" spans="1:14" ht="14.25" customHeight="1">
      <c r="A1171" s="73">
        <v>42648</v>
      </c>
      <c r="B1171" s="60" t="s">
        <v>1564</v>
      </c>
      <c r="C1171" s="61">
        <f t="shared" si="166"/>
        <v>2726.6530334014997</v>
      </c>
      <c r="D1171" s="62" t="s">
        <v>11</v>
      </c>
      <c r="E1171" s="63">
        <v>73.349999999999994</v>
      </c>
      <c r="F1171" s="63">
        <v>74.05</v>
      </c>
      <c r="G1171" s="63">
        <v>74.75</v>
      </c>
      <c r="H1171" s="63">
        <v>75.45</v>
      </c>
      <c r="I1171" s="39">
        <f t="shared" si="169"/>
        <v>1908.6571233810575</v>
      </c>
      <c r="J1171" s="39">
        <f>(G1171-F1171)*C1171</f>
        <v>1908.6571233810575</v>
      </c>
      <c r="K1171" s="39">
        <f t="shared" si="170"/>
        <v>1908.6571233810575</v>
      </c>
      <c r="L1171" s="39">
        <f t="shared" si="171"/>
        <v>5725.9713701431729</v>
      </c>
      <c r="M1171" s="25"/>
      <c r="N1171" s="25"/>
    </row>
    <row r="1172" spans="1:14" ht="14.25" customHeight="1">
      <c r="A1172" s="73">
        <v>42648</v>
      </c>
      <c r="B1172" s="60" t="s">
        <v>1473</v>
      </c>
      <c r="C1172" s="61">
        <f t="shared" si="166"/>
        <v>3125</v>
      </c>
      <c r="D1172" s="62" t="s">
        <v>11</v>
      </c>
      <c r="E1172" s="63">
        <v>64</v>
      </c>
      <c r="F1172" s="63">
        <v>64.55</v>
      </c>
      <c r="G1172" s="63">
        <v>65.2</v>
      </c>
      <c r="H1172" s="63">
        <v>65.8</v>
      </c>
      <c r="I1172" s="39">
        <f t="shared" si="169"/>
        <v>1718.7499999999911</v>
      </c>
      <c r="J1172" s="39">
        <f>(G1172-F1172)*C1172</f>
        <v>2031.2500000000177</v>
      </c>
      <c r="K1172" s="39">
        <f t="shared" si="170"/>
        <v>1874.9999999999823</v>
      </c>
      <c r="L1172" s="39">
        <f t="shared" si="171"/>
        <v>5624.9999999999909</v>
      </c>
      <c r="M1172" s="25"/>
      <c r="N1172" s="25"/>
    </row>
    <row r="1173" spans="1:14" ht="14.25" customHeight="1">
      <c r="A1173" s="73">
        <v>42648</v>
      </c>
      <c r="B1173" s="60" t="s">
        <v>1323</v>
      </c>
      <c r="C1173" s="61">
        <f t="shared" si="166"/>
        <v>1823.1540565177756</v>
      </c>
      <c r="D1173" s="62" t="s">
        <v>11</v>
      </c>
      <c r="E1173" s="63">
        <v>109.7</v>
      </c>
      <c r="F1173" s="63">
        <v>110.7</v>
      </c>
      <c r="G1173" s="63">
        <v>111.7</v>
      </c>
      <c r="H1173" s="63">
        <v>112.7</v>
      </c>
      <c r="I1173" s="39">
        <f t="shared" si="169"/>
        <v>1823.1540565177756</v>
      </c>
      <c r="J1173" s="39">
        <f>(G1173-F1173)*C1173</f>
        <v>1823.1540565177756</v>
      </c>
      <c r="K1173" s="39">
        <f t="shared" si="170"/>
        <v>1823.1540565177756</v>
      </c>
      <c r="L1173" s="39">
        <f t="shared" si="171"/>
        <v>5469.4621695533269</v>
      </c>
      <c r="M1173" s="25"/>
      <c r="N1173" s="25"/>
    </row>
    <row r="1174" spans="1:14" ht="14.25" customHeight="1">
      <c r="A1174" s="73">
        <v>42648</v>
      </c>
      <c r="B1174" s="60" t="s">
        <v>1482</v>
      </c>
      <c r="C1174" s="61">
        <f t="shared" si="166"/>
        <v>2840.9090909090905</v>
      </c>
      <c r="D1174" s="62" t="s">
        <v>11</v>
      </c>
      <c r="E1174" s="63">
        <v>70.400000000000006</v>
      </c>
      <c r="F1174" s="63">
        <v>71.099999999999994</v>
      </c>
      <c r="G1174" s="63">
        <v>0</v>
      </c>
      <c r="H1174" s="63">
        <v>0</v>
      </c>
      <c r="I1174" s="39">
        <f t="shared" si="169"/>
        <v>1988.636363636331</v>
      </c>
      <c r="J1174" s="66">
        <v>0</v>
      </c>
      <c r="K1174" s="66">
        <f t="shared" si="170"/>
        <v>0</v>
      </c>
      <c r="L1174" s="39">
        <f t="shared" si="171"/>
        <v>1988.636363636331</v>
      </c>
      <c r="M1174" s="25"/>
      <c r="N1174" s="25"/>
    </row>
    <row r="1175" spans="1:14" ht="14.25" customHeight="1">
      <c r="A1175" s="73">
        <v>42648</v>
      </c>
      <c r="B1175" s="60" t="s">
        <v>140</v>
      </c>
      <c r="C1175" s="61">
        <f t="shared" si="166"/>
        <v>1515.1515151515152</v>
      </c>
      <c r="D1175" s="62" t="s">
        <v>12</v>
      </c>
      <c r="E1175" s="63">
        <v>132</v>
      </c>
      <c r="F1175" s="63">
        <v>130.69999999999999</v>
      </c>
      <c r="G1175" s="63">
        <v>0</v>
      </c>
      <c r="H1175" s="63">
        <v>0</v>
      </c>
      <c r="I1175" s="39">
        <f>-(F1175-E1175)*C1175</f>
        <v>1969.696969696987</v>
      </c>
      <c r="J1175" s="39">
        <v>0</v>
      </c>
      <c r="K1175" s="39">
        <v>0</v>
      </c>
      <c r="L1175" s="39">
        <f t="shared" si="171"/>
        <v>1969.696969696987</v>
      </c>
      <c r="M1175" s="25"/>
      <c r="N1175" s="25"/>
    </row>
    <row r="1176" spans="1:14" ht="14.25" customHeight="1">
      <c r="A1176" s="73">
        <v>42648</v>
      </c>
      <c r="B1176" s="60" t="s">
        <v>1610</v>
      </c>
      <c r="C1176" s="61">
        <f t="shared" ref="C1176:C1190" si="172">(200000/E1176)</f>
        <v>1851.851851851852</v>
      </c>
      <c r="D1176" s="62" t="s">
        <v>11</v>
      </c>
      <c r="E1176" s="63">
        <v>108</v>
      </c>
      <c r="F1176" s="63">
        <v>109</v>
      </c>
      <c r="G1176" s="63">
        <v>0</v>
      </c>
      <c r="H1176" s="63">
        <v>0</v>
      </c>
      <c r="I1176" s="39">
        <f t="shared" ref="I1176:I1181" si="173">(F1176-E1176)*C1176</f>
        <v>1851.851851851852</v>
      </c>
      <c r="J1176" s="66">
        <v>0</v>
      </c>
      <c r="K1176" s="66">
        <f t="shared" ref="K1176:K1181" si="174">(H1176-G1176)*C1176</f>
        <v>0</v>
      </c>
      <c r="L1176" s="39">
        <f t="shared" si="171"/>
        <v>1851.851851851852</v>
      </c>
      <c r="M1176" s="25"/>
      <c r="N1176" s="25"/>
    </row>
    <row r="1177" spans="1:14" ht="14.25" customHeight="1">
      <c r="A1177" s="73">
        <v>42648</v>
      </c>
      <c r="B1177" s="60" t="s">
        <v>1473</v>
      </c>
      <c r="C1177" s="61">
        <f t="shared" si="172"/>
        <v>3023.4315948601661</v>
      </c>
      <c r="D1177" s="62" t="s">
        <v>11</v>
      </c>
      <c r="E1177" s="63">
        <v>66.150000000000006</v>
      </c>
      <c r="F1177" s="63">
        <v>66.75</v>
      </c>
      <c r="G1177" s="63">
        <v>0</v>
      </c>
      <c r="H1177" s="63">
        <v>0</v>
      </c>
      <c r="I1177" s="39">
        <f t="shared" si="173"/>
        <v>1814.0589569160825</v>
      </c>
      <c r="J1177" s="66">
        <v>0</v>
      </c>
      <c r="K1177" s="66">
        <f t="shared" si="174"/>
        <v>0</v>
      </c>
      <c r="L1177" s="39">
        <f t="shared" si="171"/>
        <v>1814.0589569160825</v>
      </c>
      <c r="M1177" s="25"/>
      <c r="N1177" s="25"/>
    </row>
    <row r="1178" spans="1:14" ht="14.25" customHeight="1">
      <c r="A1178" s="73">
        <v>42648</v>
      </c>
      <c r="B1178" s="60" t="s">
        <v>1446</v>
      </c>
      <c r="C1178" s="61">
        <f t="shared" si="172"/>
        <v>1785.7142857142858</v>
      </c>
      <c r="D1178" s="62" t="s">
        <v>11</v>
      </c>
      <c r="E1178" s="63">
        <v>112</v>
      </c>
      <c r="F1178" s="63">
        <v>112.9</v>
      </c>
      <c r="G1178" s="63">
        <v>0</v>
      </c>
      <c r="H1178" s="63">
        <v>0</v>
      </c>
      <c r="I1178" s="39">
        <f t="shared" si="173"/>
        <v>1607.1428571428673</v>
      </c>
      <c r="J1178" s="66">
        <v>0</v>
      </c>
      <c r="K1178" s="66">
        <f t="shared" si="174"/>
        <v>0</v>
      </c>
      <c r="L1178" s="39">
        <f t="shared" si="171"/>
        <v>1607.1428571428673</v>
      </c>
      <c r="M1178" s="25"/>
      <c r="N1178" s="25"/>
    </row>
    <row r="1179" spans="1:14" ht="14.25" customHeight="1">
      <c r="A1179" s="73">
        <v>42648</v>
      </c>
      <c r="B1179" s="60" t="s">
        <v>1323</v>
      </c>
      <c r="C1179" s="61">
        <f t="shared" si="172"/>
        <v>1769.9115044247787</v>
      </c>
      <c r="D1179" s="62" t="s">
        <v>11</v>
      </c>
      <c r="E1179" s="63">
        <v>113</v>
      </c>
      <c r="F1179" s="63">
        <v>111</v>
      </c>
      <c r="G1179" s="63">
        <v>0</v>
      </c>
      <c r="H1179" s="63">
        <v>0</v>
      </c>
      <c r="I1179" s="64">
        <f t="shared" si="173"/>
        <v>-3539.8230088495575</v>
      </c>
      <c r="J1179" s="65">
        <v>0</v>
      </c>
      <c r="K1179" s="65">
        <f t="shared" si="174"/>
        <v>0</v>
      </c>
      <c r="L1179" s="64">
        <f t="shared" si="171"/>
        <v>-3539.8230088495575</v>
      </c>
      <c r="M1179" s="25"/>
      <c r="N1179" s="25"/>
    </row>
    <row r="1180" spans="1:14" ht="14.25" customHeight="1">
      <c r="A1180" s="73">
        <v>42647</v>
      </c>
      <c r="B1180" s="60" t="s">
        <v>140</v>
      </c>
      <c r="C1180" s="61">
        <f t="shared" si="172"/>
        <v>1503.7593984962407</v>
      </c>
      <c r="D1180" s="62" t="s">
        <v>11</v>
      </c>
      <c r="E1180" s="63">
        <v>133</v>
      </c>
      <c r="F1180" s="63">
        <v>134.30000000000001</v>
      </c>
      <c r="G1180" s="63">
        <v>135.6</v>
      </c>
      <c r="H1180" s="63">
        <v>136.9</v>
      </c>
      <c r="I1180" s="39">
        <f t="shared" si="173"/>
        <v>1954.8872180451299</v>
      </c>
      <c r="J1180" s="39">
        <f>(G1180-F1180)*C1180</f>
        <v>1954.8872180450874</v>
      </c>
      <c r="K1180" s="39">
        <f t="shared" si="174"/>
        <v>1954.8872180451299</v>
      </c>
      <c r="L1180" s="39">
        <f t="shared" si="171"/>
        <v>5864.6616541353469</v>
      </c>
      <c r="M1180" s="25"/>
      <c r="N1180" s="25"/>
    </row>
    <row r="1181" spans="1:14" ht="14.25" customHeight="1">
      <c r="A1181" s="73">
        <v>42647</v>
      </c>
      <c r="B1181" s="60" t="s">
        <v>1403</v>
      </c>
      <c r="C1181" s="61">
        <f t="shared" si="172"/>
        <v>1687.7637130801688</v>
      </c>
      <c r="D1181" s="62" t="s">
        <v>11</v>
      </c>
      <c r="E1181" s="63">
        <v>118.5</v>
      </c>
      <c r="F1181" s="63">
        <v>119.5</v>
      </c>
      <c r="G1181" s="63">
        <v>120.5</v>
      </c>
      <c r="H1181" s="63">
        <v>121.5</v>
      </c>
      <c r="I1181" s="39">
        <f t="shared" si="173"/>
        <v>1687.7637130801688</v>
      </c>
      <c r="J1181" s="39">
        <f>(G1181-F1181)*C1181</f>
        <v>1687.7637130801688</v>
      </c>
      <c r="K1181" s="39">
        <f t="shared" si="174"/>
        <v>1687.7637130801688</v>
      </c>
      <c r="L1181" s="39">
        <f t="shared" si="171"/>
        <v>5063.2911392405067</v>
      </c>
      <c r="M1181" s="25"/>
      <c r="N1181" s="25"/>
    </row>
    <row r="1182" spans="1:14" ht="14.25" customHeight="1">
      <c r="A1182" s="73">
        <v>42647</v>
      </c>
      <c r="B1182" s="60" t="s">
        <v>1607</v>
      </c>
      <c r="C1182" s="61">
        <f t="shared" si="172"/>
        <v>4854.3689320388348</v>
      </c>
      <c r="D1182" s="62" t="s">
        <v>11</v>
      </c>
      <c r="E1182" s="63">
        <v>41.2</v>
      </c>
      <c r="F1182" s="63">
        <v>41.6</v>
      </c>
      <c r="G1182" s="63">
        <v>42</v>
      </c>
      <c r="H1182" s="63">
        <v>0</v>
      </c>
      <c r="I1182" s="39">
        <f>+(F1182-E1182)*C1182</f>
        <v>1941.7475728155271</v>
      </c>
      <c r="J1182" s="39">
        <f>+(G1182-F1182)*C1182</f>
        <v>1941.7475728155271</v>
      </c>
      <c r="K1182" s="39">
        <v>0</v>
      </c>
      <c r="L1182" s="39">
        <f>SUM(I1182:K1182)</f>
        <v>3883.4951456310541</v>
      </c>
      <c r="M1182" s="25"/>
      <c r="N1182" s="25"/>
    </row>
    <row r="1183" spans="1:14" ht="14.25" customHeight="1">
      <c r="A1183" s="73">
        <v>42647</v>
      </c>
      <c r="B1183" s="60" t="s">
        <v>156</v>
      </c>
      <c r="C1183" s="61">
        <f t="shared" si="172"/>
        <v>647.24919093851133</v>
      </c>
      <c r="D1183" s="62" t="s">
        <v>11</v>
      </c>
      <c r="E1183" s="63">
        <v>309</v>
      </c>
      <c r="F1183" s="63">
        <v>311.95</v>
      </c>
      <c r="G1183" s="63">
        <v>0</v>
      </c>
      <c r="H1183" s="63">
        <v>0</v>
      </c>
      <c r="I1183" s="39">
        <f>(F1183-E1183)*C1183</f>
        <v>1909.3851132686011</v>
      </c>
      <c r="J1183" s="66">
        <v>0</v>
      </c>
      <c r="K1183" s="66">
        <f>(H1183-G1183)*C1183</f>
        <v>0</v>
      </c>
      <c r="L1183" s="39">
        <f>(I1183+J1183+K1183)</f>
        <v>1909.3851132686011</v>
      </c>
      <c r="M1183" s="25"/>
      <c r="N1183" s="25"/>
    </row>
    <row r="1184" spans="1:14" ht="14.25" customHeight="1">
      <c r="A1184" s="73">
        <v>42647</v>
      </c>
      <c r="B1184" s="60" t="s">
        <v>1637</v>
      </c>
      <c r="C1184" s="61">
        <f t="shared" si="172"/>
        <v>4123.7113402061859</v>
      </c>
      <c r="D1184" s="62" t="s">
        <v>12</v>
      </c>
      <c r="E1184" s="63">
        <v>48.5</v>
      </c>
      <c r="F1184" s="63">
        <v>48.5</v>
      </c>
      <c r="G1184" s="63">
        <v>0</v>
      </c>
      <c r="H1184" s="63">
        <v>0</v>
      </c>
      <c r="I1184" s="39">
        <f>(F1184-E1184)*C1184</f>
        <v>0</v>
      </c>
      <c r="J1184" s="66">
        <v>0</v>
      </c>
      <c r="K1184" s="66">
        <f>(H1184-G1184)*C1184</f>
        <v>0</v>
      </c>
      <c r="L1184" s="39">
        <f>(I1184+J1184+K1184)</f>
        <v>0</v>
      </c>
      <c r="M1184" s="25"/>
      <c r="N1184" s="25"/>
    </row>
    <row r="1185" spans="1:14" ht="14.25" customHeight="1">
      <c r="A1185" s="73">
        <v>42647</v>
      </c>
      <c r="B1185" s="60" t="s">
        <v>1638</v>
      </c>
      <c r="C1185" s="61">
        <f t="shared" si="172"/>
        <v>4761.9047619047615</v>
      </c>
      <c r="D1185" s="62" t="s">
        <v>11</v>
      </c>
      <c r="E1185" s="63">
        <v>42</v>
      </c>
      <c r="F1185" s="63">
        <v>42</v>
      </c>
      <c r="G1185" s="63">
        <v>0</v>
      </c>
      <c r="H1185" s="63">
        <v>0</v>
      </c>
      <c r="I1185" s="39">
        <f>(F1185-E1185)*C1185</f>
        <v>0</v>
      </c>
      <c r="J1185" s="66">
        <v>0</v>
      </c>
      <c r="K1185" s="66">
        <f>(H1185-G1185)*C1185</f>
        <v>0</v>
      </c>
      <c r="L1185" s="39">
        <f>(I1185+J1185+K1185)</f>
        <v>0</v>
      </c>
      <c r="M1185" s="25"/>
      <c r="N1185" s="25"/>
    </row>
    <row r="1186" spans="1:14" ht="14.25" customHeight="1">
      <c r="A1186" s="73">
        <v>42646</v>
      </c>
      <c r="B1186" s="60" t="s">
        <v>1403</v>
      </c>
      <c r="C1186" s="61">
        <f t="shared" si="172"/>
        <v>1785.7142857142858</v>
      </c>
      <c r="D1186" s="62" t="s">
        <v>11</v>
      </c>
      <c r="E1186" s="63">
        <v>112</v>
      </c>
      <c r="F1186" s="63">
        <v>113</v>
      </c>
      <c r="G1186" s="63">
        <v>114</v>
      </c>
      <c r="H1186" s="63">
        <v>115</v>
      </c>
      <c r="I1186" s="39">
        <f>(F1186-E1186)*C1186</f>
        <v>1785.7142857142858</v>
      </c>
      <c r="J1186" s="39">
        <f>(G1186-F1186)*C1186</f>
        <v>1785.7142857142858</v>
      </c>
      <c r="K1186" s="39">
        <f>(H1186-G1186)*C1186</f>
        <v>1785.7142857142858</v>
      </c>
      <c r="L1186" s="39">
        <f>(I1186+J1186+K1186)</f>
        <v>5357.1428571428569</v>
      </c>
      <c r="M1186" s="25"/>
      <c r="N1186" s="25"/>
    </row>
    <row r="1187" spans="1:14" ht="14.25" customHeight="1">
      <c r="A1187" s="73">
        <v>42646</v>
      </c>
      <c r="B1187" s="60" t="s">
        <v>137</v>
      </c>
      <c r="C1187" s="61">
        <f t="shared" si="172"/>
        <v>1574.8031496062993</v>
      </c>
      <c r="D1187" s="62" t="s">
        <v>11</v>
      </c>
      <c r="E1187" s="63">
        <v>127</v>
      </c>
      <c r="F1187" s="63">
        <v>128.1</v>
      </c>
      <c r="G1187" s="63">
        <v>129.4</v>
      </c>
      <c r="H1187" s="63">
        <v>0</v>
      </c>
      <c r="I1187" s="39">
        <f>+(F1187-E1187)*C1187</f>
        <v>1732.2834645669202</v>
      </c>
      <c r="J1187" s="39">
        <f>+(G1187-F1187)*C1187</f>
        <v>2047.2440944882069</v>
      </c>
      <c r="K1187" s="39">
        <v>0</v>
      </c>
      <c r="L1187" s="39">
        <f>SUM(I1187:K1187)</f>
        <v>3779.5275590551273</v>
      </c>
      <c r="M1187" s="25"/>
      <c r="N1187" s="25"/>
    </row>
    <row r="1188" spans="1:14" ht="14.25" customHeight="1">
      <c r="A1188" s="73">
        <v>42646</v>
      </c>
      <c r="B1188" s="60" t="s">
        <v>1639</v>
      </c>
      <c r="C1188" s="61">
        <f t="shared" si="172"/>
        <v>1709.4017094017095</v>
      </c>
      <c r="D1188" s="62" t="s">
        <v>11</v>
      </c>
      <c r="E1188" s="63">
        <v>117</v>
      </c>
      <c r="F1188" s="63">
        <v>117.95</v>
      </c>
      <c r="G1188" s="63">
        <v>0</v>
      </c>
      <c r="H1188" s="63">
        <v>0</v>
      </c>
      <c r="I1188" s="39">
        <f>(F1188-E1188)*C1188</f>
        <v>1623.9316239316288</v>
      </c>
      <c r="J1188" s="66">
        <v>0</v>
      </c>
      <c r="K1188" s="66">
        <f>(H1188-G1188)*C1188</f>
        <v>0</v>
      </c>
      <c r="L1188" s="39">
        <f t="shared" ref="L1188:L1198" si="175">(I1188+J1188+K1188)</f>
        <v>1623.9316239316288</v>
      </c>
      <c r="M1188" s="25"/>
      <c r="N1188" s="25"/>
    </row>
    <row r="1189" spans="1:14" ht="14.25" customHeight="1">
      <c r="A1189" s="73">
        <v>42646</v>
      </c>
      <c r="B1189" s="60" t="s">
        <v>1449</v>
      </c>
      <c r="C1189" s="61">
        <f t="shared" si="172"/>
        <v>1333.3333333333333</v>
      </c>
      <c r="D1189" s="62" t="s">
        <v>12</v>
      </c>
      <c r="E1189" s="63">
        <v>150</v>
      </c>
      <c r="F1189" s="63">
        <v>150</v>
      </c>
      <c r="G1189" s="63">
        <v>0</v>
      </c>
      <c r="H1189" s="63">
        <v>0</v>
      </c>
      <c r="I1189" s="39">
        <f>-(F1189-E1189)*C1189</f>
        <v>0</v>
      </c>
      <c r="J1189" s="39">
        <v>0</v>
      </c>
      <c r="K1189" s="39">
        <v>0</v>
      </c>
      <c r="L1189" s="39">
        <f t="shared" si="175"/>
        <v>0</v>
      </c>
      <c r="M1189" s="25"/>
      <c r="N1189" s="25"/>
    </row>
    <row r="1190" spans="1:14" ht="14.25" customHeight="1">
      <c r="A1190" s="73">
        <v>42646</v>
      </c>
      <c r="B1190" s="60" t="s">
        <v>1505</v>
      </c>
      <c r="C1190" s="61">
        <f t="shared" si="172"/>
        <v>1058.2010582010582</v>
      </c>
      <c r="D1190" s="62" t="s">
        <v>11</v>
      </c>
      <c r="E1190" s="63">
        <v>189</v>
      </c>
      <c r="F1190" s="63">
        <v>189</v>
      </c>
      <c r="G1190" s="63">
        <v>0</v>
      </c>
      <c r="H1190" s="63">
        <v>0</v>
      </c>
      <c r="I1190" s="39">
        <f>(F1190-E1190)*C1190</f>
        <v>0</v>
      </c>
      <c r="J1190" s="66">
        <v>0</v>
      </c>
      <c r="K1190" s="66">
        <f>(H1190-G1190)*C1190</f>
        <v>0</v>
      </c>
      <c r="L1190" s="39">
        <f t="shared" si="175"/>
        <v>0</v>
      </c>
      <c r="M1190" s="25"/>
      <c r="N1190" s="25"/>
    </row>
    <row r="1191" spans="1:14" ht="14.25" customHeight="1">
      <c r="A1191" s="73">
        <v>42643</v>
      </c>
      <c r="B1191" s="56" t="s">
        <v>1505</v>
      </c>
      <c r="C1191" s="76">
        <v>1095</v>
      </c>
      <c r="D1191" s="77" t="s">
        <v>11</v>
      </c>
      <c r="E1191" s="66">
        <v>182.7</v>
      </c>
      <c r="F1191" s="66">
        <v>184.5</v>
      </c>
      <c r="G1191" s="66">
        <v>0</v>
      </c>
      <c r="H1191" s="66">
        <v>0</v>
      </c>
      <c r="I1191" s="39">
        <f>(F1191-E1191)*C1191</f>
        <v>1971.0000000000125</v>
      </c>
      <c r="J1191" s="66">
        <v>0</v>
      </c>
      <c r="K1191" s="66">
        <f>(H1191-G1191)*C1191</f>
        <v>0</v>
      </c>
      <c r="L1191" s="39">
        <f t="shared" si="175"/>
        <v>1971.0000000000125</v>
      </c>
      <c r="M1191" s="25"/>
      <c r="N1191" s="25"/>
    </row>
    <row r="1192" spans="1:14" ht="14.25" customHeight="1">
      <c r="A1192" s="73">
        <v>42643</v>
      </c>
      <c r="B1192" s="56" t="s">
        <v>1640</v>
      </c>
      <c r="C1192" s="76">
        <v>1695</v>
      </c>
      <c r="D1192" s="77" t="s">
        <v>11</v>
      </c>
      <c r="E1192" s="66">
        <v>118</v>
      </c>
      <c r="F1192" s="66">
        <v>119</v>
      </c>
      <c r="G1192" s="66">
        <v>0</v>
      </c>
      <c r="H1192" s="66">
        <v>0</v>
      </c>
      <c r="I1192" s="39">
        <f>(F1192-E1192)*C1192</f>
        <v>1695</v>
      </c>
      <c r="J1192" s="66">
        <v>0</v>
      </c>
      <c r="K1192" s="66">
        <f>(H1192-G1192)*C1192</f>
        <v>0</v>
      </c>
      <c r="L1192" s="39">
        <f t="shared" si="175"/>
        <v>1695</v>
      </c>
      <c r="M1192" s="25"/>
      <c r="N1192" s="25"/>
    </row>
    <row r="1193" spans="1:14" ht="14.25" customHeight="1">
      <c r="A1193" s="78">
        <v>42642</v>
      </c>
      <c r="B1193" s="56" t="s">
        <v>472</v>
      </c>
      <c r="C1193" s="79">
        <v>1035</v>
      </c>
      <c r="D1193" s="80" t="s">
        <v>11</v>
      </c>
      <c r="E1193" s="39">
        <v>193.9</v>
      </c>
      <c r="F1193" s="39">
        <v>195.8</v>
      </c>
      <c r="G1193" s="39">
        <v>197.7</v>
      </c>
      <c r="H1193" s="39">
        <v>199.6</v>
      </c>
      <c r="I1193" s="39">
        <f>(F1193-E1193)*C1193</f>
        <v>1966.5000000000059</v>
      </c>
      <c r="J1193" s="39">
        <f>(G1193-F1193)*C1193</f>
        <v>1966.4999999999764</v>
      </c>
      <c r="K1193" s="39">
        <f>(H1193-G1193)*C1193</f>
        <v>1966.5000000000059</v>
      </c>
      <c r="L1193" s="39">
        <f t="shared" si="175"/>
        <v>5899.4999999999882</v>
      </c>
      <c r="M1193" s="25"/>
      <c r="N1193" s="25"/>
    </row>
    <row r="1194" spans="1:14" ht="14.25" customHeight="1">
      <c r="A1194" s="78">
        <v>42642</v>
      </c>
      <c r="B1194" s="56" t="s">
        <v>1640</v>
      </c>
      <c r="C1194" s="81">
        <v>1790</v>
      </c>
      <c r="D1194" s="80" t="s">
        <v>12</v>
      </c>
      <c r="E1194" s="39">
        <v>112</v>
      </c>
      <c r="F1194" s="39">
        <v>111</v>
      </c>
      <c r="G1194" s="39">
        <v>110</v>
      </c>
      <c r="H1194" s="39">
        <v>0</v>
      </c>
      <c r="I1194" s="67">
        <f>(E1194-F1194)*C1194</f>
        <v>1790</v>
      </c>
      <c r="J1194" s="67">
        <f>(F1194-G1194)*C1194</f>
        <v>1790</v>
      </c>
      <c r="K1194" s="67">
        <v>0</v>
      </c>
      <c r="L1194" s="67">
        <f t="shared" si="175"/>
        <v>3580</v>
      </c>
      <c r="M1194" s="25"/>
      <c r="N1194" s="25"/>
    </row>
    <row r="1195" spans="1:14" ht="14.25" customHeight="1">
      <c r="A1195" s="73">
        <v>42642</v>
      </c>
      <c r="B1195" s="56" t="s">
        <v>1641</v>
      </c>
      <c r="C1195" s="76">
        <v>820</v>
      </c>
      <c r="D1195" s="77" t="s">
        <v>11</v>
      </c>
      <c r="E1195" s="66">
        <v>244.8</v>
      </c>
      <c r="F1195" s="66">
        <v>247.2</v>
      </c>
      <c r="G1195" s="66">
        <v>0</v>
      </c>
      <c r="H1195" s="66">
        <v>0</v>
      </c>
      <c r="I1195" s="39">
        <f>(F1195-E1195)*C1195</f>
        <v>1967.9999999999814</v>
      </c>
      <c r="J1195" s="66">
        <v>0</v>
      </c>
      <c r="K1195" s="66">
        <f>(H1195-G1195)*C1195</f>
        <v>0</v>
      </c>
      <c r="L1195" s="39">
        <f t="shared" si="175"/>
        <v>1967.9999999999814</v>
      </c>
      <c r="M1195" s="25"/>
      <c r="N1195" s="25"/>
    </row>
    <row r="1196" spans="1:14" ht="14.25" customHeight="1">
      <c r="A1196" s="78">
        <v>42642</v>
      </c>
      <c r="B1196" s="56" t="s">
        <v>1379</v>
      </c>
      <c r="C1196" s="81">
        <v>2085</v>
      </c>
      <c r="D1196" s="80" t="s">
        <v>12</v>
      </c>
      <c r="E1196" s="39">
        <v>96</v>
      </c>
      <c r="F1196" s="39">
        <v>95.1</v>
      </c>
      <c r="G1196" s="39">
        <v>0</v>
      </c>
      <c r="H1196" s="39">
        <v>0</v>
      </c>
      <c r="I1196" s="39">
        <f>-(F1196-E1196)*C1196</f>
        <v>1876.5000000000118</v>
      </c>
      <c r="J1196" s="39">
        <v>0</v>
      </c>
      <c r="K1196" s="39">
        <v>0</v>
      </c>
      <c r="L1196" s="39">
        <f t="shared" si="175"/>
        <v>1876.5000000000118</v>
      </c>
      <c r="M1196" s="25"/>
      <c r="N1196" s="25"/>
    </row>
    <row r="1197" spans="1:14" ht="14.25" customHeight="1">
      <c r="A1197" s="73">
        <v>42642</v>
      </c>
      <c r="B1197" s="56" t="s">
        <v>1597</v>
      </c>
      <c r="C1197" s="76">
        <v>2975</v>
      </c>
      <c r="D1197" s="77" t="s">
        <v>11</v>
      </c>
      <c r="E1197" s="66">
        <v>67.3</v>
      </c>
      <c r="F1197" s="66">
        <v>67.900000000000006</v>
      </c>
      <c r="G1197" s="66">
        <v>0</v>
      </c>
      <c r="H1197" s="66">
        <v>0</v>
      </c>
      <c r="I1197" s="39">
        <f>(F1197-E1197)*C1197</f>
        <v>1785.0000000000255</v>
      </c>
      <c r="J1197" s="66">
        <v>0</v>
      </c>
      <c r="K1197" s="66">
        <f>(H1197-G1197)*C1197</f>
        <v>0</v>
      </c>
      <c r="L1197" s="39">
        <f t="shared" si="175"/>
        <v>1785.0000000000255</v>
      </c>
      <c r="M1197" s="25"/>
      <c r="N1197" s="25"/>
    </row>
    <row r="1198" spans="1:14" ht="14.25" customHeight="1">
      <c r="A1198" s="82">
        <v>42642</v>
      </c>
      <c r="B1198" s="56" t="s">
        <v>1514</v>
      </c>
      <c r="C1198" s="83">
        <v>2700</v>
      </c>
      <c r="D1198" s="80" t="s">
        <v>12</v>
      </c>
      <c r="E1198" s="39">
        <v>74</v>
      </c>
      <c r="F1198" s="39">
        <v>74</v>
      </c>
      <c r="G1198" s="39">
        <v>0</v>
      </c>
      <c r="H1198" s="39">
        <v>0</v>
      </c>
      <c r="I1198" s="39">
        <f>-(F1198-E1198)*C1198</f>
        <v>0</v>
      </c>
      <c r="J1198" s="39">
        <v>0</v>
      </c>
      <c r="K1198" s="39">
        <v>0</v>
      </c>
      <c r="L1198" s="39">
        <f t="shared" si="175"/>
        <v>0</v>
      </c>
      <c r="M1198" s="25"/>
      <c r="N1198" s="25"/>
    </row>
    <row r="1199" spans="1:14" ht="14.25" customHeight="1">
      <c r="A1199" s="84">
        <v>42642</v>
      </c>
      <c r="B1199" s="56" t="s">
        <v>1479</v>
      </c>
      <c r="C1199" s="79">
        <v>1420</v>
      </c>
      <c r="D1199" s="56" t="s">
        <v>11</v>
      </c>
      <c r="E1199" s="39">
        <v>141</v>
      </c>
      <c r="F1199" s="39">
        <v>141</v>
      </c>
      <c r="G1199" s="85">
        <v>0</v>
      </c>
      <c r="H1199" s="85">
        <v>0</v>
      </c>
      <c r="I1199" s="85">
        <f>(F1199-E1199)*C1199</f>
        <v>0</v>
      </c>
      <c r="J1199" s="85">
        <v>0</v>
      </c>
      <c r="K1199" s="85">
        <f>(H1199-G1199)*C1199</f>
        <v>0</v>
      </c>
      <c r="L1199" s="85">
        <v>0</v>
      </c>
      <c r="M1199" s="25"/>
      <c r="N1199" s="25"/>
    </row>
    <row r="1200" spans="1:14" ht="14.25" customHeight="1">
      <c r="A1200" s="78">
        <v>42641</v>
      </c>
      <c r="B1200" s="56" t="s">
        <v>1373</v>
      </c>
      <c r="C1200" s="79">
        <v>1820</v>
      </c>
      <c r="D1200" s="80" t="s">
        <v>11</v>
      </c>
      <c r="E1200" s="39">
        <v>110</v>
      </c>
      <c r="F1200" s="39">
        <v>111</v>
      </c>
      <c r="G1200" s="39">
        <v>112</v>
      </c>
      <c r="H1200" s="39">
        <v>113</v>
      </c>
      <c r="I1200" s="39">
        <f>(F1200-E1200)*C1200</f>
        <v>1820</v>
      </c>
      <c r="J1200" s="39">
        <f>(G1200-F1200)*C1200</f>
        <v>1820</v>
      </c>
      <c r="K1200" s="39">
        <f>(H1200-G1200)*C1200</f>
        <v>1820</v>
      </c>
      <c r="L1200" s="39">
        <f>(I1200+J1200+K1200)</f>
        <v>5460</v>
      </c>
      <c r="M1200" s="25"/>
      <c r="N1200" s="25"/>
    </row>
    <row r="1201" spans="1:14" ht="14.25" customHeight="1">
      <c r="A1201" s="78">
        <v>42641</v>
      </c>
      <c r="B1201" s="56" t="s">
        <v>1323</v>
      </c>
      <c r="C1201" s="79">
        <v>1840</v>
      </c>
      <c r="D1201" s="80" t="s">
        <v>11</v>
      </c>
      <c r="E1201" s="39">
        <v>108.7</v>
      </c>
      <c r="F1201" s="39">
        <v>109.7</v>
      </c>
      <c r="G1201" s="39">
        <v>110.7</v>
      </c>
      <c r="H1201" s="39">
        <v>0</v>
      </c>
      <c r="I1201" s="39">
        <f>+(F1201-E1201)*C1201</f>
        <v>1840</v>
      </c>
      <c r="J1201" s="39">
        <f>+(G1201-F1201)*C1201</f>
        <v>1840</v>
      </c>
      <c r="K1201" s="39">
        <v>0</v>
      </c>
      <c r="L1201" s="39">
        <f>SUM(I1201:K1201)</f>
        <v>3680</v>
      </c>
      <c r="M1201" s="25"/>
      <c r="N1201" s="25"/>
    </row>
    <row r="1202" spans="1:14" ht="14.25" customHeight="1">
      <c r="A1202" s="78">
        <v>42641</v>
      </c>
      <c r="B1202" s="56" t="s">
        <v>1447</v>
      </c>
      <c r="C1202" s="79">
        <v>1790</v>
      </c>
      <c r="D1202" s="80" t="s">
        <v>11</v>
      </c>
      <c r="E1202" s="39">
        <v>112</v>
      </c>
      <c r="F1202" s="39">
        <v>113</v>
      </c>
      <c r="G1202" s="39">
        <v>114</v>
      </c>
      <c r="H1202" s="39">
        <v>0</v>
      </c>
      <c r="I1202" s="39">
        <f>+(F1202-E1202)*C1202</f>
        <v>1790</v>
      </c>
      <c r="J1202" s="39">
        <f>+(G1202-F1202)*C1202</f>
        <v>1790</v>
      </c>
      <c r="K1202" s="39">
        <v>0</v>
      </c>
      <c r="L1202" s="39">
        <f>SUM(I1202:K1202)</f>
        <v>3580</v>
      </c>
      <c r="M1202" s="25"/>
      <c r="N1202" s="25"/>
    </row>
    <row r="1203" spans="1:14" ht="14.25" customHeight="1">
      <c r="A1203" s="73">
        <v>42641</v>
      </c>
      <c r="B1203" s="56" t="s">
        <v>1365</v>
      </c>
      <c r="C1203" s="76">
        <v>1675</v>
      </c>
      <c r="D1203" s="77" t="s">
        <v>11</v>
      </c>
      <c r="E1203" s="66">
        <v>119.7</v>
      </c>
      <c r="F1203" s="66">
        <v>120.7</v>
      </c>
      <c r="G1203" s="66">
        <v>0</v>
      </c>
      <c r="H1203" s="66">
        <v>0</v>
      </c>
      <c r="I1203" s="39">
        <f>(F1203-E1203)*C1203</f>
        <v>1675</v>
      </c>
      <c r="J1203" s="66">
        <v>0</v>
      </c>
      <c r="K1203" s="66">
        <f>(H1203-G1203)*C1203</f>
        <v>0</v>
      </c>
      <c r="L1203" s="39">
        <f>(I1203+J1203+K1203)</f>
        <v>1675</v>
      </c>
      <c r="M1203" s="25"/>
      <c r="N1203" s="25"/>
    </row>
    <row r="1204" spans="1:14" ht="14.25" customHeight="1">
      <c r="A1204" s="78">
        <v>42640</v>
      </c>
      <c r="B1204" s="56" t="s">
        <v>1579</v>
      </c>
      <c r="C1204" s="79">
        <v>3715</v>
      </c>
      <c r="D1204" s="80" t="s">
        <v>11</v>
      </c>
      <c r="E1204" s="39">
        <v>53.9</v>
      </c>
      <c r="F1204" s="39">
        <v>54.4</v>
      </c>
      <c r="G1204" s="39">
        <v>54.9</v>
      </c>
      <c r="H1204" s="39">
        <v>55.4</v>
      </c>
      <c r="I1204" s="39">
        <f>(F1204-E1204)*C1204</f>
        <v>1857.5</v>
      </c>
      <c r="J1204" s="39">
        <f>(G1204-F1204)*C1204</f>
        <v>1857.5</v>
      </c>
      <c r="K1204" s="39">
        <f>(H1204-G1204)*C1204</f>
        <v>1857.5</v>
      </c>
      <c r="L1204" s="39">
        <f>(I1204+J1204+K1204)</f>
        <v>5572.5</v>
      </c>
      <c r="M1204" s="25"/>
      <c r="N1204" s="25"/>
    </row>
    <row r="1205" spans="1:14" ht="14.25" customHeight="1">
      <c r="A1205" s="78">
        <v>42640</v>
      </c>
      <c r="B1205" s="56" t="s">
        <v>1481</v>
      </c>
      <c r="C1205" s="79">
        <v>1720</v>
      </c>
      <c r="D1205" s="80" t="s">
        <v>11</v>
      </c>
      <c r="E1205" s="39">
        <v>116.5</v>
      </c>
      <c r="F1205" s="39">
        <v>117.5</v>
      </c>
      <c r="G1205" s="39">
        <v>118.5</v>
      </c>
      <c r="H1205" s="39">
        <v>119.5</v>
      </c>
      <c r="I1205" s="39">
        <f>(F1205-E1205)*C1205</f>
        <v>1720</v>
      </c>
      <c r="J1205" s="39">
        <f>(G1205-F1205)*C1205</f>
        <v>1720</v>
      </c>
      <c r="K1205" s="39">
        <f>(H1205-G1205)*C1205</f>
        <v>1720</v>
      </c>
      <c r="L1205" s="39">
        <f>(I1205+J1205+K1205)</f>
        <v>5160</v>
      </c>
      <c r="M1205" s="25"/>
      <c r="N1205" s="25"/>
    </row>
    <row r="1206" spans="1:14" ht="14.25" customHeight="1">
      <c r="A1206" s="78">
        <v>42640</v>
      </c>
      <c r="B1206" s="56" t="s">
        <v>1443</v>
      </c>
      <c r="C1206" s="79">
        <v>555</v>
      </c>
      <c r="D1206" s="80" t="s">
        <v>11</v>
      </c>
      <c r="E1206" s="39">
        <v>361</v>
      </c>
      <c r="F1206" s="39">
        <v>364.5</v>
      </c>
      <c r="G1206" s="39">
        <v>368</v>
      </c>
      <c r="H1206" s="39">
        <v>0</v>
      </c>
      <c r="I1206" s="39">
        <f>+(F1206-E1206)*C1206</f>
        <v>1942.5</v>
      </c>
      <c r="J1206" s="39">
        <f>+(G1206-F1206)*C1206</f>
        <v>1942.5</v>
      </c>
      <c r="K1206" s="39">
        <v>0</v>
      </c>
      <c r="L1206" s="39">
        <f>SUM(I1206:K1206)</f>
        <v>3885</v>
      </c>
      <c r="M1206" s="25"/>
      <c r="N1206" s="25"/>
    </row>
    <row r="1207" spans="1:14" ht="14.25" customHeight="1">
      <c r="A1207" s="73">
        <v>42640</v>
      </c>
      <c r="B1207" s="56" t="s">
        <v>1341</v>
      </c>
      <c r="C1207" s="76">
        <v>4170</v>
      </c>
      <c r="D1207" s="77" t="s">
        <v>11</v>
      </c>
      <c r="E1207" s="66">
        <v>48</v>
      </c>
      <c r="F1207" s="66">
        <v>48.4</v>
      </c>
      <c r="G1207" s="66">
        <v>0</v>
      </c>
      <c r="H1207" s="66">
        <v>0</v>
      </c>
      <c r="I1207" s="39">
        <f>(F1207-E1207)*C1207</f>
        <v>1667.9999999999941</v>
      </c>
      <c r="J1207" s="66">
        <v>0</v>
      </c>
      <c r="K1207" s="66">
        <f>(H1207-G1207)*C1207</f>
        <v>0</v>
      </c>
      <c r="L1207" s="39">
        <f t="shared" ref="L1207:L1211" si="176">(I1207+J1207+K1207)</f>
        <v>1667.9999999999941</v>
      </c>
      <c r="M1207" s="25"/>
      <c r="N1207" s="25"/>
    </row>
    <row r="1208" spans="1:14" ht="14.25" customHeight="1">
      <c r="A1208" s="78">
        <v>42639</v>
      </c>
      <c r="B1208" s="60" t="s">
        <v>1443</v>
      </c>
      <c r="C1208" s="61">
        <f>(200000/E1208)</f>
        <v>622.08398133748051</v>
      </c>
      <c r="D1208" s="62" t="s">
        <v>11</v>
      </c>
      <c r="E1208" s="63">
        <v>321.5</v>
      </c>
      <c r="F1208" s="63">
        <v>324.7</v>
      </c>
      <c r="G1208" s="63">
        <v>327.9</v>
      </c>
      <c r="H1208" s="63">
        <v>331.1</v>
      </c>
      <c r="I1208" s="39">
        <f>(F1208-E1208)*C1208</f>
        <v>1990.6687402799305</v>
      </c>
      <c r="J1208" s="39">
        <f>(G1208-F1208)*C1208</f>
        <v>1990.6687402799305</v>
      </c>
      <c r="K1208" s="39">
        <f>(H1208-G1208)*C1208</f>
        <v>1990.668740279966</v>
      </c>
      <c r="L1208" s="39">
        <f t="shared" si="176"/>
        <v>5972.0062208398267</v>
      </c>
      <c r="M1208" s="25"/>
      <c r="N1208" s="25"/>
    </row>
    <row r="1209" spans="1:14" ht="14.25" customHeight="1">
      <c r="A1209" s="78">
        <v>42639</v>
      </c>
      <c r="B1209" s="60" t="s">
        <v>1443</v>
      </c>
      <c r="C1209" s="61">
        <f>(200000/E1209)</f>
        <v>655.73770491803282</v>
      </c>
      <c r="D1209" s="62" t="s">
        <v>11</v>
      </c>
      <c r="E1209" s="63">
        <v>305</v>
      </c>
      <c r="F1209" s="63">
        <v>308</v>
      </c>
      <c r="G1209" s="63">
        <v>311</v>
      </c>
      <c r="H1209" s="63">
        <v>314</v>
      </c>
      <c r="I1209" s="39">
        <f>(F1209-E1209)*C1209</f>
        <v>1967.2131147540986</v>
      </c>
      <c r="J1209" s="39">
        <f>(G1209-F1209)*C1209</f>
        <v>1967.2131147540986</v>
      </c>
      <c r="K1209" s="39">
        <f>(H1209-G1209)*C1209</f>
        <v>1967.2131147540986</v>
      </c>
      <c r="L1209" s="39">
        <f t="shared" si="176"/>
        <v>5901.6393442622957</v>
      </c>
      <c r="M1209" s="25"/>
      <c r="N1209" s="25"/>
    </row>
    <row r="1210" spans="1:14" ht="14.25" customHeight="1">
      <c r="A1210" s="78">
        <v>42639</v>
      </c>
      <c r="B1210" s="60" t="s">
        <v>1407</v>
      </c>
      <c r="C1210" s="61">
        <f>(200000/E1210)</f>
        <v>1818.1818181818182</v>
      </c>
      <c r="D1210" s="62" t="s">
        <v>11</v>
      </c>
      <c r="E1210" s="63">
        <v>110</v>
      </c>
      <c r="F1210" s="63">
        <v>111</v>
      </c>
      <c r="G1210" s="63">
        <v>112</v>
      </c>
      <c r="H1210" s="63">
        <v>113</v>
      </c>
      <c r="I1210" s="39">
        <f>(F1210-E1210)*C1210</f>
        <v>1818.1818181818182</v>
      </c>
      <c r="J1210" s="39">
        <f>(G1210-F1210)*C1210</f>
        <v>1818.1818181818182</v>
      </c>
      <c r="K1210" s="39">
        <f>(H1210-G1210)*C1210</f>
        <v>1818.1818181818182</v>
      </c>
      <c r="L1210" s="39">
        <f t="shared" si="176"/>
        <v>5454.545454545455</v>
      </c>
      <c r="M1210" s="25"/>
      <c r="N1210" s="25"/>
    </row>
    <row r="1211" spans="1:14" ht="14.25" customHeight="1">
      <c r="A1211" s="78">
        <v>42639</v>
      </c>
      <c r="B1211" s="60" t="s">
        <v>1514</v>
      </c>
      <c r="C1211" s="61">
        <f>(200000/E1211)</f>
        <v>3037.2057706909645</v>
      </c>
      <c r="D1211" s="62" t="s">
        <v>12</v>
      </c>
      <c r="E1211" s="63">
        <v>65.849999999999994</v>
      </c>
      <c r="F1211" s="63">
        <v>65.349999999999994</v>
      </c>
      <c r="G1211" s="63">
        <v>0</v>
      </c>
      <c r="H1211" s="63">
        <v>0</v>
      </c>
      <c r="I1211" s="65">
        <f>-(F1211-E1211)*C1211</f>
        <v>1518.6028853454823</v>
      </c>
      <c r="J1211" s="65">
        <v>0</v>
      </c>
      <c r="K1211" s="65">
        <v>0</v>
      </c>
      <c r="L1211" s="65">
        <f t="shared" si="176"/>
        <v>1518.6028853454823</v>
      </c>
      <c r="M1211" s="25"/>
      <c r="N1211" s="25"/>
    </row>
    <row r="1212" spans="1:14" ht="14.25" customHeight="1">
      <c r="A1212" s="78">
        <v>42636</v>
      </c>
      <c r="B1212" s="56" t="s">
        <v>1442</v>
      </c>
      <c r="C1212" s="79">
        <v>525</v>
      </c>
      <c r="D1212" s="80" t="s">
        <v>11</v>
      </c>
      <c r="E1212" s="39">
        <v>384.3</v>
      </c>
      <c r="F1212" s="39">
        <v>388.05</v>
      </c>
      <c r="G1212" s="39">
        <v>391.8</v>
      </c>
      <c r="H1212" s="39">
        <v>395.55</v>
      </c>
      <c r="I1212" s="39">
        <f>(F1212-E1212)*C1212</f>
        <v>1968.75</v>
      </c>
      <c r="J1212" s="39">
        <f>(G1212-F1212)*C1212</f>
        <v>1968.75</v>
      </c>
      <c r="K1212" s="39">
        <f>(H1212-G1212)*C1212</f>
        <v>1968.75</v>
      </c>
      <c r="L1212" s="39">
        <f>(I1212+J1212+K1212)</f>
        <v>5906.25</v>
      </c>
      <c r="M1212" s="25"/>
      <c r="N1212" s="25"/>
    </row>
    <row r="1213" spans="1:14" ht="14.25" customHeight="1">
      <c r="A1213" s="78">
        <v>42636</v>
      </c>
      <c r="B1213" s="56" t="s">
        <v>1443</v>
      </c>
      <c r="C1213" s="79">
        <v>755</v>
      </c>
      <c r="D1213" s="80" t="s">
        <v>11</v>
      </c>
      <c r="E1213" s="39">
        <v>265</v>
      </c>
      <c r="F1213" s="39">
        <v>267.60000000000002</v>
      </c>
      <c r="G1213" s="39">
        <v>270.2</v>
      </c>
      <c r="H1213" s="39">
        <v>272.8</v>
      </c>
      <c r="I1213" s="39">
        <f>(F1213-E1213)*C1213</f>
        <v>1963.0000000000173</v>
      </c>
      <c r="J1213" s="39">
        <f>(G1213-F1213)*C1213</f>
        <v>1962.9999999999743</v>
      </c>
      <c r="K1213" s="39">
        <f>(H1213-G1213)*C1213</f>
        <v>1963.0000000000173</v>
      </c>
      <c r="L1213" s="39">
        <f>(I1213+J1213+K1213)</f>
        <v>5889.0000000000091</v>
      </c>
      <c r="M1213" s="25"/>
      <c r="N1213" s="25"/>
    </row>
    <row r="1214" spans="1:14" ht="14.25" customHeight="1">
      <c r="A1214" s="78">
        <v>42636</v>
      </c>
      <c r="B1214" s="56" t="s">
        <v>1443</v>
      </c>
      <c r="C1214" s="79">
        <v>690</v>
      </c>
      <c r="D1214" s="80" t="s">
        <v>11</v>
      </c>
      <c r="E1214" s="39">
        <v>290</v>
      </c>
      <c r="F1214" s="39">
        <v>292.8</v>
      </c>
      <c r="G1214" s="39">
        <v>295.60000000000002</v>
      </c>
      <c r="H1214" s="39">
        <v>298.39999999999998</v>
      </c>
      <c r="I1214" s="39">
        <f>(F1214-E1214)*C1214</f>
        <v>1932.0000000000077</v>
      </c>
      <c r="J1214" s="39">
        <f>(G1214-F1214)*C1214</f>
        <v>1932.0000000000077</v>
      </c>
      <c r="K1214" s="39">
        <f>(H1214-G1214)*C1214</f>
        <v>1931.9999999999686</v>
      </c>
      <c r="L1214" s="39">
        <f>(I1214+J1214+K1214)</f>
        <v>5795.9999999999836</v>
      </c>
      <c r="M1214" s="25"/>
      <c r="N1214" s="25"/>
    </row>
    <row r="1215" spans="1:14" ht="14.25" customHeight="1">
      <c r="A1215" s="78">
        <v>42636</v>
      </c>
      <c r="B1215" s="56" t="s">
        <v>1444</v>
      </c>
      <c r="C1215" s="79">
        <v>1225</v>
      </c>
      <c r="D1215" s="80" t="s">
        <v>11</v>
      </c>
      <c r="E1215" s="39">
        <v>163.4</v>
      </c>
      <c r="F1215" s="39">
        <v>165</v>
      </c>
      <c r="G1215" s="39">
        <v>166.6</v>
      </c>
      <c r="H1215" s="39">
        <v>0</v>
      </c>
      <c r="I1215" s="39">
        <f>+(F1215-E1215)*C1215</f>
        <v>1959.999999999993</v>
      </c>
      <c r="J1215" s="39">
        <f>+(G1215-F1215)*C1215</f>
        <v>1959.999999999993</v>
      </c>
      <c r="K1215" s="39">
        <v>0</v>
      </c>
      <c r="L1215" s="39">
        <f>SUM(I1215:K1215)</f>
        <v>3919.9999999999859</v>
      </c>
      <c r="M1215" s="25"/>
      <c r="N1215" s="25"/>
    </row>
    <row r="1216" spans="1:14" ht="14.25" customHeight="1">
      <c r="A1216" s="86">
        <v>42635</v>
      </c>
      <c r="B1216" s="60" t="s">
        <v>1445</v>
      </c>
      <c r="C1216" s="61">
        <f t="shared" ref="C1216:C1279" si="177">(200000/E1216)</f>
        <v>1784.91744756805</v>
      </c>
      <c r="D1216" s="62" t="s">
        <v>11</v>
      </c>
      <c r="E1216" s="63">
        <v>112.05</v>
      </c>
      <c r="F1216" s="63">
        <v>113.05</v>
      </c>
      <c r="G1216" s="63">
        <v>114.05</v>
      </c>
      <c r="H1216" s="63">
        <v>115.05</v>
      </c>
      <c r="I1216" s="65">
        <f>+(F1216-E1216)*C1216</f>
        <v>1784.91744756805</v>
      </c>
      <c r="J1216" s="65">
        <f>+(G1216-F1216)*C1216</f>
        <v>1784.91744756805</v>
      </c>
      <c r="K1216" s="65">
        <f>+(H1216-G1216)*C1216</f>
        <v>1784.91744756805</v>
      </c>
      <c r="L1216" s="87">
        <f>SUM(I1216:K1216)</f>
        <v>5354.7523427041497</v>
      </c>
      <c r="M1216" s="25"/>
      <c r="N1216" s="25"/>
    </row>
    <row r="1217" spans="1:14" ht="14.25" customHeight="1">
      <c r="A1217" s="86">
        <v>42635</v>
      </c>
      <c r="B1217" s="60" t="s">
        <v>1446</v>
      </c>
      <c r="C1217" s="61">
        <f t="shared" si="177"/>
        <v>1975.3086419753085</v>
      </c>
      <c r="D1217" s="62" t="s">
        <v>12</v>
      </c>
      <c r="E1217" s="63">
        <v>101.25</v>
      </c>
      <c r="F1217" s="63">
        <v>100.25</v>
      </c>
      <c r="G1217" s="63">
        <v>0</v>
      </c>
      <c r="H1217" s="63">
        <v>0</v>
      </c>
      <c r="I1217" s="65">
        <f>-(F1217-E1217)*C1217</f>
        <v>1975.3086419753085</v>
      </c>
      <c r="J1217" s="65">
        <v>0</v>
      </c>
      <c r="K1217" s="65">
        <v>0</v>
      </c>
      <c r="L1217" s="65">
        <f>(I1217+J1217+K1217)</f>
        <v>1975.3086419753085</v>
      </c>
      <c r="M1217" s="25"/>
      <c r="N1217" s="25"/>
    </row>
    <row r="1218" spans="1:14" ht="14.25" customHeight="1">
      <c r="A1218" s="86">
        <v>42635</v>
      </c>
      <c r="B1218" s="60" t="s">
        <v>1442</v>
      </c>
      <c r="C1218" s="61">
        <f t="shared" si="177"/>
        <v>589.97050147492621</v>
      </c>
      <c r="D1218" s="62" t="s">
        <v>11</v>
      </c>
      <c r="E1218" s="63">
        <v>339</v>
      </c>
      <c r="F1218" s="63">
        <v>342.3</v>
      </c>
      <c r="G1218" s="63">
        <v>0</v>
      </c>
      <c r="H1218" s="63">
        <v>0</v>
      </c>
      <c r="I1218" s="65">
        <f t="shared" ref="I1218:I1224" si="178">+(F1218-E1218)*C1218</f>
        <v>1946.9026548672632</v>
      </c>
      <c r="J1218" s="65">
        <v>0</v>
      </c>
      <c r="K1218" s="65">
        <f>+(H1218-G1218)*C1218</f>
        <v>0</v>
      </c>
      <c r="L1218" s="87">
        <f t="shared" ref="L1218:L1224" si="179">SUM(I1218:K1218)</f>
        <v>1946.9026548672632</v>
      </c>
      <c r="M1218" s="25"/>
      <c r="N1218" s="25"/>
    </row>
    <row r="1219" spans="1:14" ht="14.25" customHeight="1">
      <c r="A1219" s="86">
        <v>42635</v>
      </c>
      <c r="B1219" s="60" t="s">
        <v>1445</v>
      </c>
      <c r="C1219" s="61">
        <f t="shared" si="177"/>
        <v>1728.6084701815039</v>
      </c>
      <c r="D1219" s="62" t="s">
        <v>11</v>
      </c>
      <c r="E1219" s="63">
        <v>115.7</v>
      </c>
      <c r="F1219" s="63">
        <v>116.7</v>
      </c>
      <c r="G1219" s="63">
        <v>0</v>
      </c>
      <c r="H1219" s="63">
        <v>0</v>
      </c>
      <c r="I1219" s="65">
        <f t="shared" si="178"/>
        <v>1728.6084701815039</v>
      </c>
      <c r="J1219" s="65">
        <v>0</v>
      </c>
      <c r="K1219" s="65">
        <f>+(H1219-G1219)*C1219</f>
        <v>0</v>
      </c>
      <c r="L1219" s="87">
        <f t="shared" si="179"/>
        <v>1728.6084701815039</v>
      </c>
      <c r="M1219" s="25"/>
      <c r="N1219" s="25"/>
    </row>
    <row r="1220" spans="1:14" ht="14.25" customHeight="1">
      <c r="A1220" s="86">
        <v>42634</v>
      </c>
      <c r="B1220" s="60" t="s">
        <v>1447</v>
      </c>
      <c r="C1220" s="61">
        <f t="shared" si="177"/>
        <v>2309.4688221709007</v>
      </c>
      <c r="D1220" s="62" t="s">
        <v>11</v>
      </c>
      <c r="E1220" s="63">
        <v>86.6</v>
      </c>
      <c r="F1220" s="63">
        <v>87.4</v>
      </c>
      <c r="G1220" s="63">
        <v>88.2</v>
      </c>
      <c r="H1220" s="63">
        <v>89</v>
      </c>
      <c r="I1220" s="65">
        <f t="shared" si="178"/>
        <v>1847.5750577367469</v>
      </c>
      <c r="J1220" s="65">
        <f>+(G1220-F1220)*C1220</f>
        <v>1847.5750577367139</v>
      </c>
      <c r="K1220" s="65">
        <f>+(H1220-G1220)*C1220</f>
        <v>1847.5750577367139</v>
      </c>
      <c r="L1220" s="87">
        <f t="shared" si="179"/>
        <v>5542.725173210174</v>
      </c>
      <c r="M1220" s="25"/>
      <c r="N1220" s="25"/>
    </row>
    <row r="1221" spans="1:14" ht="14.25" customHeight="1">
      <c r="A1221" s="86">
        <v>42634</v>
      </c>
      <c r="B1221" s="60" t="s">
        <v>1339</v>
      </c>
      <c r="C1221" s="61">
        <f t="shared" si="177"/>
        <v>2531.6455696202534</v>
      </c>
      <c r="D1221" s="62" t="s">
        <v>11</v>
      </c>
      <c r="E1221" s="63">
        <v>79</v>
      </c>
      <c r="F1221" s="63">
        <v>79.7</v>
      </c>
      <c r="G1221" s="63">
        <v>80.400000000000006</v>
      </c>
      <c r="H1221" s="63">
        <v>81.099999999999994</v>
      </c>
      <c r="I1221" s="65">
        <f t="shared" si="178"/>
        <v>1772.1518987341844</v>
      </c>
      <c r="J1221" s="65">
        <f>+(G1221-F1221)*C1221</f>
        <v>1772.1518987341844</v>
      </c>
      <c r="K1221" s="65">
        <f>+(H1221-G1221)*C1221</f>
        <v>1772.1518987341485</v>
      </c>
      <c r="L1221" s="87">
        <f t="shared" si="179"/>
        <v>5316.4556962025172</v>
      </c>
      <c r="M1221" s="25"/>
      <c r="N1221" s="25"/>
    </row>
    <row r="1222" spans="1:14" ht="14.25" customHeight="1">
      <c r="A1222" s="86">
        <v>42634</v>
      </c>
      <c r="B1222" s="60" t="s">
        <v>1339</v>
      </c>
      <c r="C1222" s="61">
        <f t="shared" si="177"/>
        <v>2416.9184290030212</v>
      </c>
      <c r="D1222" s="62" t="s">
        <v>11</v>
      </c>
      <c r="E1222" s="63">
        <v>82.75</v>
      </c>
      <c r="F1222" s="63">
        <v>83.55</v>
      </c>
      <c r="G1222" s="63">
        <v>84.35</v>
      </c>
      <c r="H1222" s="63">
        <v>0</v>
      </c>
      <c r="I1222" s="65">
        <f t="shared" si="178"/>
        <v>1933.53474320241</v>
      </c>
      <c r="J1222" s="65">
        <f>+(G1222-F1222)*C1222</f>
        <v>1933.53474320241</v>
      </c>
      <c r="K1222" s="65">
        <v>0</v>
      </c>
      <c r="L1222" s="87">
        <f t="shared" si="179"/>
        <v>3867.0694864048201</v>
      </c>
      <c r="M1222" s="25"/>
      <c r="N1222" s="25"/>
    </row>
    <row r="1223" spans="1:14" ht="14.25" customHeight="1">
      <c r="A1223" s="86">
        <v>42634</v>
      </c>
      <c r="B1223" s="60" t="s">
        <v>1448</v>
      </c>
      <c r="C1223" s="61">
        <f t="shared" si="177"/>
        <v>1684.9199663016007</v>
      </c>
      <c r="D1223" s="62" t="s">
        <v>11</v>
      </c>
      <c r="E1223" s="63">
        <v>118.7</v>
      </c>
      <c r="F1223" s="63">
        <v>119.7</v>
      </c>
      <c r="G1223" s="63">
        <v>120.7</v>
      </c>
      <c r="H1223" s="63">
        <v>0</v>
      </c>
      <c r="I1223" s="65">
        <f t="shared" si="178"/>
        <v>1684.9199663016007</v>
      </c>
      <c r="J1223" s="65">
        <f>+(G1223-F1223)*C1223</f>
        <v>1684.9199663016007</v>
      </c>
      <c r="K1223" s="65">
        <v>0</v>
      </c>
      <c r="L1223" s="87">
        <f t="shared" si="179"/>
        <v>3369.8399326032013</v>
      </c>
      <c r="M1223" s="25"/>
      <c r="N1223" s="25"/>
    </row>
    <row r="1224" spans="1:14" ht="14.25" customHeight="1">
      <c r="A1224" s="86">
        <v>42634</v>
      </c>
      <c r="B1224" s="60" t="s">
        <v>144</v>
      </c>
      <c r="C1224" s="61">
        <f t="shared" si="177"/>
        <v>2469.1358024691358</v>
      </c>
      <c r="D1224" s="62" t="s">
        <v>11</v>
      </c>
      <c r="E1224" s="63">
        <v>81</v>
      </c>
      <c r="F1224" s="63">
        <v>81.8</v>
      </c>
      <c r="G1224" s="63">
        <v>0</v>
      </c>
      <c r="H1224" s="63">
        <v>0</v>
      </c>
      <c r="I1224" s="65">
        <f t="shared" si="178"/>
        <v>1975.3086419753017</v>
      </c>
      <c r="J1224" s="65">
        <v>0</v>
      </c>
      <c r="K1224" s="65">
        <f>+(H1224-G1224)*C1224</f>
        <v>0</v>
      </c>
      <c r="L1224" s="87">
        <f t="shared" si="179"/>
        <v>1975.3086419753017</v>
      </c>
      <c r="M1224" s="25"/>
      <c r="N1224" s="25"/>
    </row>
    <row r="1225" spans="1:14" ht="14.25" customHeight="1">
      <c r="A1225" s="86">
        <v>42634</v>
      </c>
      <c r="B1225" s="60" t="s">
        <v>1449</v>
      </c>
      <c r="C1225" s="61">
        <f t="shared" si="177"/>
        <v>1358.6956521739132</v>
      </c>
      <c r="D1225" s="62" t="s">
        <v>12</v>
      </c>
      <c r="E1225" s="63">
        <v>147.19999999999999</v>
      </c>
      <c r="F1225" s="63">
        <v>145.80000000000001</v>
      </c>
      <c r="G1225" s="63">
        <v>0</v>
      </c>
      <c r="H1225" s="63">
        <v>0</v>
      </c>
      <c r="I1225" s="65">
        <f>-(F1225-E1225)*C1225</f>
        <v>1902.1739130434476</v>
      </c>
      <c r="J1225" s="65">
        <v>0</v>
      </c>
      <c r="K1225" s="65">
        <v>0</v>
      </c>
      <c r="L1225" s="65">
        <f>(I1225+J1225+K1225)</f>
        <v>1902.1739130434476</v>
      </c>
      <c r="M1225" s="25"/>
      <c r="N1225" s="25"/>
    </row>
    <row r="1226" spans="1:14" ht="14.25" customHeight="1">
      <c r="A1226" s="86">
        <v>42634</v>
      </c>
      <c r="B1226" s="60" t="s">
        <v>1450</v>
      </c>
      <c r="C1226" s="61">
        <f t="shared" si="177"/>
        <v>2898.550724637681</v>
      </c>
      <c r="D1226" s="62" t="s">
        <v>12</v>
      </c>
      <c r="E1226" s="63">
        <v>69</v>
      </c>
      <c r="F1226" s="63">
        <v>69</v>
      </c>
      <c r="G1226" s="63">
        <v>0</v>
      </c>
      <c r="H1226" s="63">
        <v>0</v>
      </c>
      <c r="I1226" s="65">
        <f>-(F1226-E1226)*C1226</f>
        <v>0</v>
      </c>
      <c r="J1226" s="65">
        <v>0</v>
      </c>
      <c r="K1226" s="65">
        <v>0</v>
      </c>
      <c r="L1226" s="65">
        <f>(I1226+J1226+K1226)</f>
        <v>0</v>
      </c>
      <c r="M1226" s="25"/>
      <c r="N1226" s="25"/>
    </row>
    <row r="1227" spans="1:14" ht="14.25" customHeight="1">
      <c r="A1227" s="86">
        <v>42634</v>
      </c>
      <c r="B1227" s="60" t="s">
        <v>1447</v>
      </c>
      <c r="C1227" s="61">
        <f t="shared" si="177"/>
        <v>2222.2222222222222</v>
      </c>
      <c r="D1227" s="62" t="s">
        <v>11</v>
      </c>
      <c r="E1227" s="63">
        <v>90</v>
      </c>
      <c r="F1227" s="63">
        <v>88.2</v>
      </c>
      <c r="G1227" s="63">
        <v>0</v>
      </c>
      <c r="H1227" s="63">
        <v>0</v>
      </c>
      <c r="I1227" s="64">
        <f>(F1227-E1227)*C1227</f>
        <v>-3999.9999999999936</v>
      </c>
      <c r="J1227" s="65">
        <v>0</v>
      </c>
      <c r="K1227" s="65">
        <f>(H1227-G1227)*C1227</f>
        <v>0</v>
      </c>
      <c r="L1227" s="64">
        <f>(I1227+J1227+K1227)</f>
        <v>-3999.9999999999936</v>
      </c>
      <c r="M1227" s="25"/>
      <c r="N1227" s="25"/>
    </row>
    <row r="1228" spans="1:14" ht="14.25" customHeight="1">
      <c r="A1228" s="86">
        <v>42633</v>
      </c>
      <c r="B1228" s="60" t="s">
        <v>1451</v>
      </c>
      <c r="C1228" s="61">
        <f t="shared" si="177"/>
        <v>657.89473684210532</v>
      </c>
      <c r="D1228" s="62" t="s">
        <v>11</v>
      </c>
      <c r="E1228" s="63">
        <v>304</v>
      </c>
      <c r="F1228" s="63">
        <v>307</v>
      </c>
      <c r="G1228" s="63">
        <v>310</v>
      </c>
      <c r="H1228" s="63">
        <v>313</v>
      </c>
      <c r="I1228" s="65">
        <f>+(F1228-E1228)*C1228</f>
        <v>1973.6842105263158</v>
      </c>
      <c r="J1228" s="65">
        <f>+(G1228-F1228)*C1228</f>
        <v>1973.6842105263158</v>
      </c>
      <c r="K1228" s="65">
        <f>+(H1228-G1228)*C1228</f>
        <v>1973.6842105263158</v>
      </c>
      <c r="L1228" s="87">
        <f>SUM(I1228:K1228)</f>
        <v>5921.0526315789475</v>
      </c>
      <c r="M1228" s="25"/>
      <c r="N1228" s="25"/>
    </row>
    <row r="1229" spans="1:14" ht="14.25" customHeight="1">
      <c r="A1229" s="86">
        <v>42633</v>
      </c>
      <c r="B1229" s="60" t="s">
        <v>1452</v>
      </c>
      <c r="C1229" s="61">
        <f t="shared" si="177"/>
        <v>2985.0746268656717</v>
      </c>
      <c r="D1229" s="62" t="s">
        <v>11</v>
      </c>
      <c r="E1229" s="63">
        <v>67</v>
      </c>
      <c r="F1229" s="63">
        <v>67.5</v>
      </c>
      <c r="G1229" s="63">
        <v>68.2</v>
      </c>
      <c r="H1229" s="63">
        <v>68.8</v>
      </c>
      <c r="I1229" s="65">
        <f>+(F1229-E1229)*C1229</f>
        <v>1492.5373134328358</v>
      </c>
      <c r="J1229" s="65">
        <f>+(G1229-F1229)*C1229</f>
        <v>2089.5522388059785</v>
      </c>
      <c r="K1229" s="65">
        <f>+(H1229-G1229)*C1229</f>
        <v>1791.0447761193861</v>
      </c>
      <c r="L1229" s="87">
        <f>SUM(I1229:K1229)</f>
        <v>5373.1343283582009</v>
      </c>
      <c r="M1229" s="25"/>
      <c r="N1229" s="25"/>
    </row>
    <row r="1230" spans="1:14" ht="14.25" customHeight="1">
      <c r="A1230" s="86">
        <v>42633</v>
      </c>
      <c r="B1230" s="60" t="s">
        <v>1453</v>
      </c>
      <c r="C1230" s="61">
        <f t="shared" si="177"/>
        <v>2597.4025974025976</v>
      </c>
      <c r="D1230" s="62" t="s">
        <v>12</v>
      </c>
      <c r="E1230" s="63">
        <v>77</v>
      </c>
      <c r="F1230" s="63">
        <v>76.3</v>
      </c>
      <c r="G1230" s="63">
        <v>75.599999999999994</v>
      </c>
      <c r="H1230" s="63">
        <v>0</v>
      </c>
      <c r="I1230" s="67">
        <f>(E1230-F1230)*C1230</f>
        <v>1818.1818181818257</v>
      </c>
      <c r="J1230" s="67">
        <f>(F1230-G1230)*C1230</f>
        <v>1818.1818181818257</v>
      </c>
      <c r="K1230" s="67">
        <v>0</v>
      </c>
      <c r="L1230" s="67">
        <f>(I1230+J1230+K1230)</f>
        <v>3636.3636363636515</v>
      </c>
      <c r="M1230" s="25"/>
      <c r="N1230" s="25"/>
    </row>
    <row r="1231" spans="1:14" ht="14.25" customHeight="1">
      <c r="A1231" s="86">
        <v>42633</v>
      </c>
      <c r="B1231" s="60" t="s">
        <v>1454</v>
      </c>
      <c r="C1231" s="61">
        <f t="shared" si="177"/>
        <v>1960.7843137254902</v>
      </c>
      <c r="D1231" s="62" t="s">
        <v>12</v>
      </c>
      <c r="E1231" s="63">
        <v>102</v>
      </c>
      <c r="F1231" s="63">
        <v>101</v>
      </c>
      <c r="G1231" s="63">
        <v>0</v>
      </c>
      <c r="H1231" s="63">
        <v>0</v>
      </c>
      <c r="I1231" s="65">
        <f>-(F1231-E1231)*C1231</f>
        <v>1960.7843137254902</v>
      </c>
      <c r="J1231" s="65">
        <v>0</v>
      </c>
      <c r="K1231" s="65">
        <v>0</v>
      </c>
      <c r="L1231" s="65">
        <f>(I1231+J1231+K1231)</f>
        <v>1960.7843137254902</v>
      </c>
      <c r="M1231" s="25"/>
      <c r="N1231" s="25"/>
    </row>
    <row r="1232" spans="1:14" ht="14.25" customHeight="1">
      <c r="A1232" s="86">
        <v>42633</v>
      </c>
      <c r="B1232" s="60" t="s">
        <v>1397</v>
      </c>
      <c r="C1232" s="61">
        <f t="shared" si="177"/>
        <v>1603.8492381716119</v>
      </c>
      <c r="D1232" s="62" t="s">
        <v>11</v>
      </c>
      <c r="E1232" s="63">
        <v>124.7</v>
      </c>
      <c r="F1232" s="63">
        <v>124.7</v>
      </c>
      <c r="G1232" s="63">
        <v>0</v>
      </c>
      <c r="H1232" s="63">
        <v>0</v>
      </c>
      <c r="I1232" s="65">
        <f>+(F1232-E1232)*C1232</f>
        <v>0</v>
      </c>
      <c r="J1232" s="65">
        <v>0</v>
      </c>
      <c r="K1232" s="65">
        <f>+(H1232-G1232)*C1232</f>
        <v>0</v>
      </c>
      <c r="L1232" s="87">
        <f>SUM(I1232:K1232)</f>
        <v>0</v>
      </c>
      <c r="M1232" s="25"/>
      <c r="N1232" s="25"/>
    </row>
    <row r="1233" spans="1:14" ht="14.25" customHeight="1">
      <c r="A1233" s="86">
        <v>42633</v>
      </c>
      <c r="B1233" s="60" t="s">
        <v>1384</v>
      </c>
      <c r="C1233" s="61">
        <f t="shared" si="177"/>
        <v>3100.7751937984494</v>
      </c>
      <c r="D1233" s="62" t="s">
        <v>11</v>
      </c>
      <c r="E1233" s="63">
        <v>64.5</v>
      </c>
      <c r="F1233" s="63">
        <v>64.5</v>
      </c>
      <c r="G1233" s="63">
        <v>0</v>
      </c>
      <c r="H1233" s="63">
        <v>0</v>
      </c>
      <c r="I1233" s="65">
        <f>+(F1233-E1233)*C1233</f>
        <v>0</v>
      </c>
      <c r="J1233" s="65">
        <v>0</v>
      </c>
      <c r="K1233" s="65">
        <f>+(H1233-G1233)*C1233</f>
        <v>0</v>
      </c>
      <c r="L1233" s="87">
        <f>SUM(I1233:K1233)</f>
        <v>0</v>
      </c>
      <c r="M1233" s="25"/>
      <c r="N1233" s="25"/>
    </row>
    <row r="1234" spans="1:14" ht="14.25" customHeight="1">
      <c r="A1234" s="86">
        <v>42633</v>
      </c>
      <c r="B1234" s="60" t="s">
        <v>1455</v>
      </c>
      <c r="C1234" s="61">
        <f t="shared" si="177"/>
        <v>2000</v>
      </c>
      <c r="D1234" s="62" t="s">
        <v>12</v>
      </c>
      <c r="E1234" s="63">
        <v>100</v>
      </c>
      <c r="F1234" s="63">
        <v>100</v>
      </c>
      <c r="G1234" s="63">
        <v>0</v>
      </c>
      <c r="H1234" s="63">
        <v>0</v>
      </c>
      <c r="I1234" s="65">
        <f>-(F1234-E1234)*C1234</f>
        <v>0</v>
      </c>
      <c r="J1234" s="65">
        <v>0</v>
      </c>
      <c r="K1234" s="65">
        <v>0</v>
      </c>
      <c r="L1234" s="65">
        <f>(I1234+J1234+K1234)</f>
        <v>0</v>
      </c>
      <c r="M1234" s="25"/>
      <c r="N1234" s="25"/>
    </row>
    <row r="1235" spans="1:14" ht="14.25" customHeight="1">
      <c r="A1235" s="86">
        <v>42632</v>
      </c>
      <c r="B1235" s="60" t="s">
        <v>1454</v>
      </c>
      <c r="C1235" s="61">
        <f t="shared" si="177"/>
        <v>1923.0769230769231</v>
      </c>
      <c r="D1235" s="62" t="s">
        <v>11</v>
      </c>
      <c r="E1235" s="63">
        <v>104</v>
      </c>
      <c r="F1235" s="63">
        <v>105</v>
      </c>
      <c r="G1235" s="63">
        <v>106</v>
      </c>
      <c r="H1235" s="63">
        <v>107</v>
      </c>
      <c r="I1235" s="65">
        <f>+(F1235-E1235)*C1235</f>
        <v>1923.0769230769231</v>
      </c>
      <c r="J1235" s="65">
        <f>+(G1235-F1235)*C1235</f>
        <v>1923.0769230769231</v>
      </c>
      <c r="K1235" s="65">
        <f>+(H1235-G1235)*C1235</f>
        <v>1923.0769230769231</v>
      </c>
      <c r="L1235" s="87">
        <f>SUM(I1235:K1235)</f>
        <v>5769.2307692307695</v>
      </c>
      <c r="M1235" s="25"/>
      <c r="N1235" s="25"/>
    </row>
    <row r="1236" spans="1:14" ht="14.25" customHeight="1">
      <c r="A1236" s="86">
        <v>42632</v>
      </c>
      <c r="B1236" s="60" t="s">
        <v>1384</v>
      </c>
      <c r="C1236" s="61">
        <f t="shared" si="177"/>
        <v>3361.3445378151259</v>
      </c>
      <c r="D1236" s="62" t="s">
        <v>11</v>
      </c>
      <c r="E1236" s="63">
        <v>59.5</v>
      </c>
      <c r="F1236" s="63">
        <v>60</v>
      </c>
      <c r="G1236" s="63">
        <v>60.5</v>
      </c>
      <c r="H1236" s="63">
        <v>61</v>
      </c>
      <c r="I1236" s="65">
        <f>+(F1236-E1236)*C1236</f>
        <v>1680.672268907563</v>
      </c>
      <c r="J1236" s="65">
        <f>+(G1236-F1236)*C1236</f>
        <v>1680.672268907563</v>
      </c>
      <c r="K1236" s="65">
        <f>+(H1236-G1236)*C1236</f>
        <v>1680.672268907563</v>
      </c>
      <c r="L1236" s="87">
        <f>SUM(I1236:K1236)</f>
        <v>5042.0168067226887</v>
      </c>
      <c r="M1236" s="25"/>
      <c r="N1236" s="25"/>
    </row>
    <row r="1237" spans="1:14" ht="14.25" customHeight="1">
      <c r="A1237" s="86">
        <v>42632</v>
      </c>
      <c r="B1237" s="60" t="s">
        <v>1453</v>
      </c>
      <c r="C1237" s="61">
        <f t="shared" si="177"/>
        <v>2816.9014084507044</v>
      </c>
      <c r="D1237" s="62" t="s">
        <v>12</v>
      </c>
      <c r="E1237" s="63">
        <v>71</v>
      </c>
      <c r="F1237" s="63">
        <v>70.3</v>
      </c>
      <c r="G1237" s="63">
        <v>0</v>
      </c>
      <c r="H1237" s="63">
        <v>0</v>
      </c>
      <c r="I1237" s="65">
        <f>-(F1237-E1237)*C1237</f>
        <v>1971.8309859155011</v>
      </c>
      <c r="J1237" s="65">
        <v>0</v>
      </c>
      <c r="K1237" s="65">
        <v>0</v>
      </c>
      <c r="L1237" s="65">
        <f>(I1237+J1237+K1237)</f>
        <v>1971.8309859155011</v>
      </c>
      <c r="M1237" s="25"/>
      <c r="N1237" s="25"/>
    </row>
    <row r="1238" spans="1:14" ht="14.25" customHeight="1">
      <c r="A1238" s="86">
        <v>42632</v>
      </c>
      <c r="B1238" s="60" t="s">
        <v>1455</v>
      </c>
      <c r="C1238" s="61">
        <f t="shared" si="177"/>
        <v>1941.7475728155339</v>
      </c>
      <c r="D1238" s="62" t="s">
        <v>11</v>
      </c>
      <c r="E1238" s="63">
        <v>103</v>
      </c>
      <c r="F1238" s="63">
        <v>104</v>
      </c>
      <c r="G1238" s="63">
        <v>0</v>
      </c>
      <c r="H1238" s="63">
        <v>0</v>
      </c>
      <c r="I1238" s="65">
        <f>+(F1238-E1238)*C1238</f>
        <v>1941.7475728155339</v>
      </c>
      <c r="J1238" s="65">
        <v>0</v>
      </c>
      <c r="K1238" s="65">
        <f>+(H1238-G1238)*C1238</f>
        <v>0</v>
      </c>
      <c r="L1238" s="87">
        <f>SUM(I1238:K1238)</f>
        <v>1941.7475728155339</v>
      </c>
      <c r="M1238" s="25"/>
      <c r="N1238" s="25"/>
    </row>
    <row r="1239" spans="1:14" ht="14.25" customHeight="1">
      <c r="A1239" s="86">
        <v>42632</v>
      </c>
      <c r="B1239" s="60" t="s">
        <v>1454</v>
      </c>
      <c r="C1239" s="61">
        <f t="shared" si="177"/>
        <v>1869.1588785046729</v>
      </c>
      <c r="D1239" s="62" t="s">
        <v>11</v>
      </c>
      <c r="E1239" s="63">
        <v>107</v>
      </c>
      <c r="F1239" s="63">
        <v>107</v>
      </c>
      <c r="G1239" s="63">
        <v>0</v>
      </c>
      <c r="H1239" s="63">
        <v>0</v>
      </c>
      <c r="I1239" s="65">
        <f>+(F1239-E1239)*C1239</f>
        <v>0</v>
      </c>
      <c r="J1239" s="65">
        <v>0</v>
      </c>
      <c r="K1239" s="65">
        <f>+(H1239-G1239)*C1239</f>
        <v>0</v>
      </c>
      <c r="L1239" s="87">
        <f>SUM(I1239:K1239)</f>
        <v>0</v>
      </c>
      <c r="M1239" s="25"/>
      <c r="N1239" s="25"/>
    </row>
    <row r="1240" spans="1:14" ht="14.25" customHeight="1">
      <c r="A1240" s="86">
        <v>42632</v>
      </c>
      <c r="B1240" s="60" t="s">
        <v>1456</v>
      </c>
      <c r="C1240" s="61">
        <f t="shared" si="177"/>
        <v>4629.6296296296296</v>
      </c>
      <c r="D1240" s="62" t="s">
        <v>11</v>
      </c>
      <c r="E1240" s="63">
        <v>43.2</v>
      </c>
      <c r="F1240" s="63">
        <v>43.2</v>
      </c>
      <c r="G1240" s="63">
        <v>0</v>
      </c>
      <c r="H1240" s="63">
        <v>0</v>
      </c>
      <c r="I1240" s="65">
        <f>+(F1240-E1240)*C1240</f>
        <v>0</v>
      </c>
      <c r="J1240" s="65">
        <v>0</v>
      </c>
      <c r="K1240" s="65">
        <f>+(H1240-G1240)*C1240</f>
        <v>0</v>
      </c>
      <c r="L1240" s="87">
        <f>SUM(I1240:K1240)</f>
        <v>0</v>
      </c>
      <c r="M1240" s="25"/>
      <c r="N1240" s="25"/>
    </row>
    <row r="1241" spans="1:14" ht="14.25" customHeight="1">
      <c r="A1241" s="86">
        <v>42629</v>
      </c>
      <c r="B1241" s="60" t="s">
        <v>1457</v>
      </c>
      <c r="C1241" s="61">
        <f t="shared" si="177"/>
        <v>1320.1320132013202</v>
      </c>
      <c r="D1241" s="62" t="s">
        <v>11</v>
      </c>
      <c r="E1241" s="63">
        <v>151.5</v>
      </c>
      <c r="F1241" s="63">
        <v>153</v>
      </c>
      <c r="G1241" s="63">
        <v>154.5</v>
      </c>
      <c r="H1241" s="63">
        <v>156</v>
      </c>
      <c r="I1241" s="65">
        <f>+(F1241-E1241)*C1241</f>
        <v>1980.1980198019803</v>
      </c>
      <c r="J1241" s="65">
        <f>+(G1241-F1241)*C1241</f>
        <v>1980.1980198019803</v>
      </c>
      <c r="K1241" s="65">
        <f>+(H1241-G1241)*C1241</f>
        <v>1980.1980198019803</v>
      </c>
      <c r="L1241" s="87">
        <f>SUM(I1241:K1241)</f>
        <v>5940.5940594059412</v>
      </c>
      <c r="M1241" s="25"/>
      <c r="N1241" s="25"/>
    </row>
    <row r="1242" spans="1:14" ht="14.25" customHeight="1">
      <c r="A1242" s="86">
        <v>42629</v>
      </c>
      <c r="B1242" s="60" t="s">
        <v>1458</v>
      </c>
      <c r="C1242" s="61">
        <f t="shared" si="177"/>
        <v>1635.3229762878168</v>
      </c>
      <c r="D1242" s="62" t="s">
        <v>12</v>
      </c>
      <c r="E1242" s="63">
        <v>122.3</v>
      </c>
      <c r="F1242" s="63">
        <v>121.2</v>
      </c>
      <c r="G1242" s="63">
        <v>119.9</v>
      </c>
      <c r="H1242" s="63">
        <v>118.7</v>
      </c>
      <c r="I1242" s="65">
        <f>(E1242-F1242)*C1242</f>
        <v>1798.8552739165891</v>
      </c>
      <c r="J1242" s="65">
        <f>(F1242-G1242)*C1242</f>
        <v>2125.9198691741572</v>
      </c>
      <c r="K1242" s="65">
        <f>(G1242-H1242)*C1242</f>
        <v>1962.3875715453848</v>
      </c>
      <c r="L1242" s="65">
        <f>(I1242+J1242+K1242)</f>
        <v>5887.1627146361316</v>
      </c>
      <c r="M1242" s="25"/>
      <c r="N1242" s="25"/>
    </row>
    <row r="1243" spans="1:14" ht="14.25" customHeight="1">
      <c r="A1243" s="86">
        <v>42629</v>
      </c>
      <c r="B1243" s="60" t="s">
        <v>1459</v>
      </c>
      <c r="C1243" s="61">
        <f t="shared" si="177"/>
        <v>3076.9230769230771</v>
      </c>
      <c r="D1243" s="62" t="s">
        <v>11</v>
      </c>
      <c r="E1243" s="63">
        <v>65</v>
      </c>
      <c r="F1243" s="63">
        <v>65.599999999999994</v>
      </c>
      <c r="G1243" s="63">
        <v>66.2</v>
      </c>
      <c r="H1243" s="63">
        <v>66.8</v>
      </c>
      <c r="I1243" s="65">
        <f>+(F1243-E1243)*C1243</f>
        <v>1846.1538461538287</v>
      </c>
      <c r="J1243" s="65">
        <f>+(G1243-F1243)*C1243</f>
        <v>1846.1538461538726</v>
      </c>
      <c r="K1243" s="65">
        <f>+(H1243-G1243)*C1243</f>
        <v>1846.1538461538287</v>
      </c>
      <c r="L1243" s="87">
        <f>SUM(I1243:K1243)</f>
        <v>5538.4615384615299</v>
      </c>
      <c r="M1243" s="25"/>
      <c r="N1243" s="25"/>
    </row>
    <row r="1244" spans="1:14" ht="14.25" customHeight="1">
      <c r="A1244" s="86">
        <v>42629</v>
      </c>
      <c r="B1244" s="60" t="s">
        <v>1403</v>
      </c>
      <c r="C1244" s="61">
        <f t="shared" si="177"/>
        <v>1913.8755980861245</v>
      </c>
      <c r="D1244" s="62" t="s">
        <v>11</v>
      </c>
      <c r="E1244" s="63">
        <v>104.5</v>
      </c>
      <c r="F1244" s="63">
        <v>105.4</v>
      </c>
      <c r="G1244" s="63">
        <v>106.5</v>
      </c>
      <c r="H1244" s="63">
        <v>0</v>
      </c>
      <c r="I1244" s="65">
        <f>+(F1244-E1244)*C1244</f>
        <v>1722.4880382775229</v>
      </c>
      <c r="J1244" s="65">
        <f>+(G1244-F1244)*C1244</f>
        <v>2105.2631578947262</v>
      </c>
      <c r="K1244" s="65">
        <v>0</v>
      </c>
      <c r="L1244" s="87">
        <f>SUM(I1244:K1244)</f>
        <v>3827.7511961722494</v>
      </c>
      <c r="M1244" s="25"/>
      <c r="N1244" s="25"/>
    </row>
    <row r="1245" spans="1:14" ht="14.25" customHeight="1">
      <c r="A1245" s="86">
        <v>42629</v>
      </c>
      <c r="B1245" s="60" t="s">
        <v>1460</v>
      </c>
      <c r="C1245" s="61">
        <f t="shared" si="177"/>
        <v>350.2626970227671</v>
      </c>
      <c r="D1245" s="62" t="s">
        <v>11</v>
      </c>
      <c r="E1245" s="63">
        <v>571</v>
      </c>
      <c r="F1245" s="63">
        <v>576</v>
      </c>
      <c r="G1245" s="63">
        <v>0</v>
      </c>
      <c r="H1245" s="63">
        <v>0</v>
      </c>
      <c r="I1245" s="65">
        <f>+(F1245-E1245)*C1245</f>
        <v>1751.3134851138354</v>
      </c>
      <c r="J1245" s="65">
        <v>0</v>
      </c>
      <c r="K1245" s="65">
        <f>+(H1245-G1245)*C1245</f>
        <v>0</v>
      </c>
      <c r="L1245" s="87">
        <f>SUM(I1245:K1245)</f>
        <v>1751.3134851138354</v>
      </c>
      <c r="M1245" s="25"/>
      <c r="N1245" s="25"/>
    </row>
    <row r="1246" spans="1:14" ht="14.25" customHeight="1">
      <c r="A1246" s="86">
        <v>42629</v>
      </c>
      <c r="B1246" s="60" t="s">
        <v>1457</v>
      </c>
      <c r="C1246" s="61">
        <f t="shared" si="177"/>
        <v>1269.8412698412699</v>
      </c>
      <c r="D1246" s="62" t="s">
        <v>11</v>
      </c>
      <c r="E1246" s="63">
        <v>157.5</v>
      </c>
      <c r="F1246" s="63">
        <v>157.5</v>
      </c>
      <c r="G1246" s="63">
        <v>0</v>
      </c>
      <c r="H1246" s="63">
        <v>0</v>
      </c>
      <c r="I1246" s="65">
        <f>+(F1246-E1246)*C1246</f>
        <v>0</v>
      </c>
      <c r="J1246" s="65">
        <v>0</v>
      </c>
      <c r="K1246" s="65">
        <f>+(H1246-G1246)*C1246</f>
        <v>0</v>
      </c>
      <c r="L1246" s="87">
        <f>SUM(I1246:K1246)</f>
        <v>0</v>
      </c>
      <c r="M1246" s="25"/>
      <c r="N1246" s="25"/>
    </row>
    <row r="1247" spans="1:14" ht="14.25" customHeight="1">
      <c r="A1247" s="86">
        <v>42629</v>
      </c>
      <c r="B1247" s="60" t="s">
        <v>1461</v>
      </c>
      <c r="C1247" s="61">
        <f t="shared" si="177"/>
        <v>3333.3333333333335</v>
      </c>
      <c r="D1247" s="62" t="s">
        <v>12</v>
      </c>
      <c r="E1247" s="63">
        <v>60</v>
      </c>
      <c r="F1247" s="63">
        <v>60</v>
      </c>
      <c r="G1247" s="63">
        <v>0</v>
      </c>
      <c r="H1247" s="63">
        <v>0</v>
      </c>
      <c r="I1247" s="65">
        <f>-(F1247-E1247)*C1247</f>
        <v>0</v>
      </c>
      <c r="J1247" s="65">
        <v>0</v>
      </c>
      <c r="K1247" s="65">
        <v>0</v>
      </c>
      <c r="L1247" s="65">
        <f>(I1247+J1247+K1247)</f>
        <v>0</v>
      </c>
      <c r="M1247" s="25"/>
      <c r="N1247" s="25"/>
    </row>
    <row r="1248" spans="1:14" ht="14.25" customHeight="1">
      <c r="A1248" s="86">
        <v>42629</v>
      </c>
      <c r="B1248" s="60" t="s">
        <v>1459</v>
      </c>
      <c r="C1248" s="61">
        <f t="shared" si="177"/>
        <v>2958.5798816568049</v>
      </c>
      <c r="D1248" s="62" t="s">
        <v>11</v>
      </c>
      <c r="E1248" s="63">
        <v>67.599999999999994</v>
      </c>
      <c r="F1248" s="63">
        <v>67.599999999999994</v>
      </c>
      <c r="G1248" s="63">
        <v>0</v>
      </c>
      <c r="H1248" s="63">
        <v>0</v>
      </c>
      <c r="I1248" s="65">
        <f t="shared" ref="I1248:I1259" si="180">+(F1248-E1248)*C1248</f>
        <v>0</v>
      </c>
      <c r="J1248" s="65">
        <v>0</v>
      </c>
      <c r="K1248" s="65">
        <f t="shared" ref="K1248:K1255" si="181">+(H1248-G1248)*C1248</f>
        <v>0</v>
      </c>
      <c r="L1248" s="87">
        <f t="shared" ref="L1248:L1259" si="182">SUM(I1248:K1248)</f>
        <v>0</v>
      </c>
      <c r="M1248" s="25"/>
      <c r="N1248" s="25"/>
    </row>
    <row r="1249" spans="1:14" ht="14.25" customHeight="1">
      <c r="A1249" s="86">
        <v>42628</v>
      </c>
      <c r="B1249" s="60" t="s">
        <v>1462</v>
      </c>
      <c r="C1249" s="61">
        <f t="shared" si="177"/>
        <v>378.78787878787881</v>
      </c>
      <c r="D1249" s="62" t="s">
        <v>11</v>
      </c>
      <c r="E1249" s="63">
        <v>528</v>
      </c>
      <c r="F1249" s="63">
        <v>533</v>
      </c>
      <c r="G1249" s="63">
        <v>538</v>
      </c>
      <c r="H1249" s="63">
        <v>543</v>
      </c>
      <c r="I1249" s="65">
        <f t="shared" si="180"/>
        <v>1893.939393939394</v>
      </c>
      <c r="J1249" s="65">
        <f>+(G1249-F1249)*C1249</f>
        <v>1893.939393939394</v>
      </c>
      <c r="K1249" s="65">
        <f t="shared" si="181"/>
        <v>1893.939393939394</v>
      </c>
      <c r="L1249" s="87">
        <f t="shared" si="182"/>
        <v>5681.818181818182</v>
      </c>
      <c r="M1249" s="25"/>
      <c r="N1249" s="25"/>
    </row>
    <row r="1250" spans="1:14" ht="14.25" customHeight="1">
      <c r="A1250" s="86">
        <v>42628</v>
      </c>
      <c r="B1250" s="60" t="s">
        <v>1461</v>
      </c>
      <c r="C1250" s="61">
        <f t="shared" si="177"/>
        <v>3125</v>
      </c>
      <c r="D1250" s="62" t="s">
        <v>11</v>
      </c>
      <c r="E1250" s="63">
        <v>64</v>
      </c>
      <c r="F1250" s="63">
        <v>64.599999999999994</v>
      </c>
      <c r="G1250" s="63">
        <v>65.2</v>
      </c>
      <c r="H1250" s="63">
        <v>65.8</v>
      </c>
      <c r="I1250" s="65">
        <f t="shared" si="180"/>
        <v>1874.9999999999823</v>
      </c>
      <c r="J1250" s="65">
        <f>+(G1250-F1250)*C1250</f>
        <v>1875.0000000000266</v>
      </c>
      <c r="K1250" s="65">
        <f t="shared" si="181"/>
        <v>1874.9999999999823</v>
      </c>
      <c r="L1250" s="87">
        <f t="shared" si="182"/>
        <v>5624.9999999999909</v>
      </c>
      <c r="M1250" s="25"/>
      <c r="N1250" s="25"/>
    </row>
    <row r="1251" spans="1:14" ht="14.25" customHeight="1">
      <c r="A1251" s="86">
        <v>42628</v>
      </c>
      <c r="B1251" s="60" t="s">
        <v>1463</v>
      </c>
      <c r="C1251" s="61">
        <f t="shared" si="177"/>
        <v>259.06735751295338</v>
      </c>
      <c r="D1251" s="62" t="s">
        <v>11</v>
      </c>
      <c r="E1251" s="63">
        <v>772</v>
      </c>
      <c r="F1251" s="63">
        <v>779</v>
      </c>
      <c r="G1251" s="63">
        <v>0</v>
      </c>
      <c r="H1251" s="63">
        <v>0</v>
      </c>
      <c r="I1251" s="65">
        <f t="shared" si="180"/>
        <v>1813.4715025906737</v>
      </c>
      <c r="J1251" s="65">
        <v>0</v>
      </c>
      <c r="K1251" s="65">
        <f t="shared" si="181"/>
        <v>0</v>
      </c>
      <c r="L1251" s="87">
        <f t="shared" si="182"/>
        <v>1813.4715025906737</v>
      </c>
      <c r="M1251" s="25"/>
      <c r="N1251" s="25"/>
    </row>
    <row r="1252" spans="1:14" ht="14.25" customHeight="1">
      <c r="A1252" s="86">
        <v>42628</v>
      </c>
      <c r="B1252" s="60" t="s">
        <v>1464</v>
      </c>
      <c r="C1252" s="61">
        <f t="shared" si="177"/>
        <v>2531.6455696202534</v>
      </c>
      <c r="D1252" s="62" t="s">
        <v>11</v>
      </c>
      <c r="E1252" s="63">
        <v>79</v>
      </c>
      <c r="F1252" s="63">
        <v>79</v>
      </c>
      <c r="G1252" s="63">
        <v>0</v>
      </c>
      <c r="H1252" s="63">
        <v>0</v>
      </c>
      <c r="I1252" s="65">
        <f t="shared" si="180"/>
        <v>0</v>
      </c>
      <c r="J1252" s="65">
        <v>0</v>
      </c>
      <c r="K1252" s="65">
        <f t="shared" si="181"/>
        <v>0</v>
      </c>
      <c r="L1252" s="87">
        <f t="shared" si="182"/>
        <v>0</v>
      </c>
      <c r="M1252" s="25"/>
      <c r="N1252" s="25"/>
    </row>
    <row r="1253" spans="1:14" ht="14.25" customHeight="1">
      <c r="A1253" s="86">
        <v>42628</v>
      </c>
      <c r="B1253" s="60" t="s">
        <v>1459</v>
      </c>
      <c r="C1253" s="61">
        <f t="shared" si="177"/>
        <v>3389.8305084745762</v>
      </c>
      <c r="D1253" s="62" t="s">
        <v>11</v>
      </c>
      <c r="E1253" s="63">
        <v>59</v>
      </c>
      <c r="F1253" s="63">
        <v>59</v>
      </c>
      <c r="G1253" s="63">
        <v>0</v>
      </c>
      <c r="H1253" s="63">
        <v>0</v>
      </c>
      <c r="I1253" s="65">
        <f t="shared" si="180"/>
        <v>0</v>
      </c>
      <c r="J1253" s="65">
        <v>0</v>
      </c>
      <c r="K1253" s="65">
        <f t="shared" si="181"/>
        <v>0</v>
      </c>
      <c r="L1253" s="87">
        <f t="shared" si="182"/>
        <v>0</v>
      </c>
      <c r="M1253" s="25"/>
      <c r="N1253" s="25"/>
    </row>
    <row r="1254" spans="1:14" ht="14.25" customHeight="1">
      <c r="A1254" s="86">
        <v>42627</v>
      </c>
      <c r="B1254" s="60" t="s">
        <v>1460</v>
      </c>
      <c r="C1254" s="61">
        <f t="shared" si="177"/>
        <v>392.15686274509807</v>
      </c>
      <c r="D1254" s="62" t="s">
        <v>11</v>
      </c>
      <c r="E1254" s="63">
        <v>510</v>
      </c>
      <c r="F1254" s="63">
        <v>514.70000000000005</v>
      </c>
      <c r="G1254" s="63">
        <v>520</v>
      </c>
      <c r="H1254" s="63">
        <v>525</v>
      </c>
      <c r="I1254" s="65">
        <f t="shared" si="180"/>
        <v>1843.1372549019788</v>
      </c>
      <c r="J1254" s="65">
        <f>+(G1254-F1254)*C1254</f>
        <v>2078.4313725490019</v>
      </c>
      <c r="K1254" s="65">
        <f t="shared" si="181"/>
        <v>1960.7843137254904</v>
      </c>
      <c r="L1254" s="87">
        <f t="shared" si="182"/>
        <v>5882.3529411764712</v>
      </c>
      <c r="M1254" s="25"/>
      <c r="N1254" s="25"/>
    </row>
    <row r="1255" spans="1:14" ht="14.25" customHeight="1">
      <c r="A1255" s="86">
        <v>42627</v>
      </c>
      <c r="B1255" s="60" t="s">
        <v>1465</v>
      </c>
      <c r="C1255" s="61">
        <f t="shared" si="177"/>
        <v>1086.9565217391305</v>
      </c>
      <c r="D1255" s="62" t="s">
        <v>11</v>
      </c>
      <c r="E1255" s="63">
        <v>184</v>
      </c>
      <c r="F1255" s="63">
        <v>185.7</v>
      </c>
      <c r="G1255" s="63">
        <v>187.6</v>
      </c>
      <c r="H1255" s="63">
        <v>189.4</v>
      </c>
      <c r="I1255" s="65">
        <f t="shared" si="180"/>
        <v>1847.8260869565095</v>
      </c>
      <c r="J1255" s="65">
        <f>+(G1255-F1255)*C1255</f>
        <v>2065.2173913043539</v>
      </c>
      <c r="K1255" s="65">
        <f t="shared" si="181"/>
        <v>1956.5217391304473</v>
      </c>
      <c r="L1255" s="87">
        <f t="shared" si="182"/>
        <v>5869.5652173913113</v>
      </c>
      <c r="M1255" s="25"/>
      <c r="N1255" s="25"/>
    </row>
    <row r="1256" spans="1:14" ht="14.25" customHeight="1">
      <c r="A1256" s="86">
        <v>42627</v>
      </c>
      <c r="B1256" s="60" t="s">
        <v>1450</v>
      </c>
      <c r="C1256" s="61">
        <f t="shared" si="177"/>
        <v>3007.5187969924814</v>
      </c>
      <c r="D1256" s="62" t="s">
        <v>11</v>
      </c>
      <c r="E1256" s="63">
        <v>66.5</v>
      </c>
      <c r="F1256" s="63">
        <v>67.099999999999994</v>
      </c>
      <c r="G1256" s="63">
        <v>67.7</v>
      </c>
      <c r="H1256" s="63">
        <v>0</v>
      </c>
      <c r="I1256" s="65">
        <f t="shared" si="180"/>
        <v>1804.5112781954717</v>
      </c>
      <c r="J1256" s="65">
        <f>+(G1256-F1256)*C1256</f>
        <v>1804.5112781955145</v>
      </c>
      <c r="K1256" s="65">
        <v>0</v>
      </c>
      <c r="L1256" s="87">
        <f t="shared" si="182"/>
        <v>3609.0225563909862</v>
      </c>
      <c r="M1256" s="25"/>
      <c r="N1256" s="25"/>
    </row>
    <row r="1257" spans="1:14" ht="14.25" customHeight="1">
      <c r="A1257" s="86">
        <v>42627</v>
      </c>
      <c r="B1257" s="60" t="s">
        <v>1461</v>
      </c>
      <c r="C1257" s="61">
        <f t="shared" si="177"/>
        <v>3571.4285714285716</v>
      </c>
      <c r="D1257" s="62" t="s">
        <v>11</v>
      </c>
      <c r="E1257" s="63">
        <v>56</v>
      </c>
      <c r="F1257" s="63">
        <v>56.5</v>
      </c>
      <c r="G1257" s="63">
        <v>57</v>
      </c>
      <c r="H1257" s="63">
        <v>0</v>
      </c>
      <c r="I1257" s="65">
        <f t="shared" si="180"/>
        <v>1785.7142857142858</v>
      </c>
      <c r="J1257" s="65">
        <f>+(G1257-F1257)*C1257</f>
        <v>1785.7142857142858</v>
      </c>
      <c r="K1257" s="65">
        <v>0</v>
      </c>
      <c r="L1257" s="87">
        <f t="shared" si="182"/>
        <v>3571.4285714285716</v>
      </c>
      <c r="M1257" s="25"/>
      <c r="N1257" s="25"/>
    </row>
    <row r="1258" spans="1:14" ht="14.25" customHeight="1">
      <c r="A1258" s="86">
        <v>42627</v>
      </c>
      <c r="B1258" s="60" t="s">
        <v>1466</v>
      </c>
      <c r="C1258" s="61">
        <f t="shared" si="177"/>
        <v>2325.5813953488373</v>
      </c>
      <c r="D1258" s="62" t="s">
        <v>11</v>
      </c>
      <c r="E1258" s="63">
        <v>86</v>
      </c>
      <c r="F1258" s="63">
        <v>86.8</v>
      </c>
      <c r="G1258" s="63">
        <v>0</v>
      </c>
      <c r="H1258" s="63">
        <v>0</v>
      </c>
      <c r="I1258" s="65">
        <f t="shared" si="180"/>
        <v>1860.4651162790633</v>
      </c>
      <c r="J1258" s="65">
        <v>0</v>
      </c>
      <c r="K1258" s="65">
        <f>+(H1258-G1258)*C1258</f>
        <v>0</v>
      </c>
      <c r="L1258" s="87">
        <f t="shared" si="182"/>
        <v>1860.4651162790633</v>
      </c>
      <c r="M1258" s="25"/>
      <c r="N1258" s="25"/>
    </row>
    <row r="1259" spans="1:14" ht="14.25" customHeight="1">
      <c r="A1259" s="86">
        <v>42627</v>
      </c>
      <c r="B1259" s="60" t="s">
        <v>1467</v>
      </c>
      <c r="C1259" s="61">
        <f t="shared" si="177"/>
        <v>1869.1588785046729</v>
      </c>
      <c r="D1259" s="62" t="s">
        <v>11</v>
      </c>
      <c r="E1259" s="63">
        <v>107</v>
      </c>
      <c r="F1259" s="63">
        <v>107.95</v>
      </c>
      <c r="G1259" s="63">
        <v>0</v>
      </c>
      <c r="H1259" s="63">
        <v>0</v>
      </c>
      <c r="I1259" s="65">
        <f t="shared" si="180"/>
        <v>1775.7009345794445</v>
      </c>
      <c r="J1259" s="65">
        <v>0</v>
      </c>
      <c r="K1259" s="65">
        <f>+(H1259-G1259)*C1259</f>
        <v>0</v>
      </c>
      <c r="L1259" s="87">
        <f t="shared" si="182"/>
        <v>1775.7009345794445</v>
      </c>
      <c r="M1259" s="25"/>
      <c r="N1259" s="25"/>
    </row>
    <row r="1260" spans="1:14" ht="14.25" customHeight="1">
      <c r="A1260" s="86">
        <v>42627</v>
      </c>
      <c r="B1260" s="60" t="s">
        <v>1468</v>
      </c>
      <c r="C1260" s="61">
        <f t="shared" si="177"/>
        <v>1694.9152542372881</v>
      </c>
      <c r="D1260" s="62" t="s">
        <v>11</v>
      </c>
      <c r="E1260" s="63">
        <v>118</v>
      </c>
      <c r="F1260" s="63">
        <v>115</v>
      </c>
      <c r="G1260" s="63">
        <v>0</v>
      </c>
      <c r="H1260" s="63">
        <v>0</v>
      </c>
      <c r="I1260" s="64">
        <f>(F1260-E1260)*C1260</f>
        <v>-5084.7457627118638</v>
      </c>
      <c r="J1260" s="65">
        <v>0</v>
      </c>
      <c r="K1260" s="65">
        <f>(H1260-G1260)*C1260</f>
        <v>0</v>
      </c>
      <c r="L1260" s="64">
        <f>(I1260+J1260+K1260)</f>
        <v>-5084.7457627118638</v>
      </c>
      <c r="M1260" s="25"/>
      <c r="N1260" s="25"/>
    </row>
    <row r="1261" spans="1:14" ht="14.25" customHeight="1">
      <c r="A1261" s="86">
        <v>42625</v>
      </c>
      <c r="B1261" s="60" t="s">
        <v>1353</v>
      </c>
      <c r="C1261" s="61">
        <f t="shared" si="177"/>
        <v>2857.1428571428573</v>
      </c>
      <c r="D1261" s="62" t="s">
        <v>11</v>
      </c>
      <c r="E1261" s="63">
        <v>70</v>
      </c>
      <c r="F1261" s="63">
        <v>70.7</v>
      </c>
      <c r="G1261" s="63">
        <v>71.400000000000006</v>
      </c>
      <c r="H1261" s="63">
        <v>72.099999999999994</v>
      </c>
      <c r="I1261" s="65">
        <f>+(F1261-E1261)*C1261</f>
        <v>2000.0000000000082</v>
      </c>
      <c r="J1261" s="65">
        <f>+(G1261-F1261)*C1261</f>
        <v>2000.0000000000082</v>
      </c>
      <c r="K1261" s="65">
        <f>+(H1261-G1261)*C1261</f>
        <v>1999.9999999999677</v>
      </c>
      <c r="L1261" s="87">
        <f>SUM(I1261:K1261)</f>
        <v>5999.9999999999836</v>
      </c>
      <c r="M1261" s="25"/>
      <c r="N1261" s="25"/>
    </row>
    <row r="1262" spans="1:14" ht="14.25" customHeight="1">
      <c r="A1262" s="86">
        <v>42625</v>
      </c>
      <c r="B1262" s="60" t="s">
        <v>1469</v>
      </c>
      <c r="C1262" s="61">
        <f t="shared" si="177"/>
        <v>3676.4705882352941</v>
      </c>
      <c r="D1262" s="62" t="s">
        <v>11</v>
      </c>
      <c r="E1262" s="63">
        <v>54.4</v>
      </c>
      <c r="F1262" s="63">
        <v>54.9</v>
      </c>
      <c r="G1262" s="63">
        <v>55.4</v>
      </c>
      <c r="H1262" s="63">
        <v>0</v>
      </c>
      <c r="I1262" s="65">
        <f>+(F1262-E1262)*C1262</f>
        <v>1838.2352941176471</v>
      </c>
      <c r="J1262" s="65">
        <f>+(G1262-F1262)*C1262</f>
        <v>1838.2352941176471</v>
      </c>
      <c r="K1262" s="65">
        <v>0</v>
      </c>
      <c r="L1262" s="87">
        <f>SUM(I1262:K1262)</f>
        <v>3676.4705882352941</v>
      </c>
      <c r="M1262" s="25"/>
      <c r="N1262" s="25"/>
    </row>
    <row r="1263" spans="1:14" ht="14.25" customHeight="1">
      <c r="A1263" s="86">
        <v>42625</v>
      </c>
      <c r="B1263" s="60" t="s">
        <v>1468</v>
      </c>
      <c r="C1263" s="61">
        <f t="shared" si="177"/>
        <v>1739.1304347826087</v>
      </c>
      <c r="D1263" s="62" t="s">
        <v>11</v>
      </c>
      <c r="E1263" s="63">
        <v>115</v>
      </c>
      <c r="F1263" s="63">
        <v>116</v>
      </c>
      <c r="G1263" s="63">
        <v>117</v>
      </c>
      <c r="H1263" s="63">
        <v>0</v>
      </c>
      <c r="I1263" s="65">
        <f>+(F1263-E1263)*C1263</f>
        <v>1739.1304347826087</v>
      </c>
      <c r="J1263" s="65">
        <f>+(G1263-F1263)*C1263</f>
        <v>1739.1304347826087</v>
      </c>
      <c r="K1263" s="65">
        <v>0</v>
      </c>
      <c r="L1263" s="87">
        <f>SUM(I1263:K1263)</f>
        <v>3478.2608695652175</v>
      </c>
      <c r="M1263" s="25"/>
      <c r="N1263" s="25"/>
    </row>
    <row r="1264" spans="1:14" ht="14.25" customHeight="1">
      <c r="A1264" s="86">
        <v>42625</v>
      </c>
      <c r="B1264" s="60" t="s">
        <v>1427</v>
      </c>
      <c r="C1264" s="61">
        <f t="shared" si="177"/>
        <v>1250</v>
      </c>
      <c r="D1264" s="62" t="s">
        <v>11</v>
      </c>
      <c r="E1264" s="63">
        <v>160</v>
      </c>
      <c r="F1264" s="63">
        <v>161.6</v>
      </c>
      <c r="G1264" s="63">
        <v>0</v>
      </c>
      <c r="H1264" s="63">
        <v>0</v>
      </c>
      <c r="I1264" s="65">
        <f>+(F1264-E1264)*C1264</f>
        <v>1999.999999999993</v>
      </c>
      <c r="J1264" s="65">
        <v>0</v>
      </c>
      <c r="K1264" s="65">
        <f>+(H1264-G1264)*C1264</f>
        <v>0</v>
      </c>
      <c r="L1264" s="87">
        <f>SUM(I1264:K1264)</f>
        <v>1999.999999999993</v>
      </c>
      <c r="M1264" s="25"/>
      <c r="N1264" s="25"/>
    </row>
    <row r="1265" spans="1:14" ht="14.25" customHeight="1">
      <c r="A1265" s="86">
        <v>42625</v>
      </c>
      <c r="B1265" s="60" t="s">
        <v>1436</v>
      </c>
      <c r="C1265" s="61">
        <f t="shared" si="177"/>
        <v>1926.782273603083</v>
      </c>
      <c r="D1265" s="62" t="s">
        <v>11</v>
      </c>
      <c r="E1265" s="63">
        <v>103.8</v>
      </c>
      <c r="F1265" s="63">
        <v>104.8</v>
      </c>
      <c r="G1265" s="63">
        <v>0</v>
      </c>
      <c r="H1265" s="63">
        <v>0</v>
      </c>
      <c r="I1265" s="65">
        <f>+(F1265-E1265)*C1265</f>
        <v>1926.782273603083</v>
      </c>
      <c r="J1265" s="65">
        <v>0</v>
      </c>
      <c r="K1265" s="65">
        <f>+(H1265-G1265)*C1265</f>
        <v>0</v>
      </c>
      <c r="L1265" s="87">
        <f>SUM(I1265:K1265)</f>
        <v>1926.782273603083</v>
      </c>
      <c r="M1265" s="25"/>
      <c r="N1265" s="25"/>
    </row>
    <row r="1266" spans="1:14" ht="14.25" customHeight="1">
      <c r="A1266" s="86">
        <v>42625</v>
      </c>
      <c r="B1266" s="60" t="s">
        <v>1470</v>
      </c>
      <c r="C1266" s="61">
        <f t="shared" si="177"/>
        <v>3597.1223021582732</v>
      </c>
      <c r="D1266" s="62" t="s">
        <v>12</v>
      </c>
      <c r="E1266" s="63">
        <v>55.6</v>
      </c>
      <c r="F1266" s="63">
        <v>55.1</v>
      </c>
      <c r="G1266" s="63">
        <v>0</v>
      </c>
      <c r="H1266" s="63">
        <v>0</v>
      </c>
      <c r="I1266" s="65">
        <f>-(F1266-E1266)*C1266</f>
        <v>1798.5611510791366</v>
      </c>
      <c r="J1266" s="65">
        <v>0</v>
      </c>
      <c r="K1266" s="65">
        <v>0</v>
      </c>
      <c r="L1266" s="65">
        <f>(I1266+J1266+K1266)</f>
        <v>1798.5611510791366</v>
      </c>
      <c r="M1266" s="25"/>
      <c r="N1266" s="25"/>
    </row>
    <row r="1267" spans="1:14" ht="14.25" customHeight="1">
      <c r="A1267" s="86">
        <v>42625</v>
      </c>
      <c r="B1267" s="60" t="s">
        <v>1471</v>
      </c>
      <c r="C1267" s="61">
        <f t="shared" si="177"/>
        <v>1572.3270440251572</v>
      </c>
      <c r="D1267" s="62" t="s">
        <v>12</v>
      </c>
      <c r="E1267" s="63">
        <v>127.2</v>
      </c>
      <c r="F1267" s="63">
        <v>127.2</v>
      </c>
      <c r="G1267" s="63">
        <v>0</v>
      </c>
      <c r="H1267" s="63">
        <v>0</v>
      </c>
      <c r="I1267" s="65">
        <f>-(F1267-E1267)*C1267</f>
        <v>0</v>
      </c>
      <c r="J1267" s="65">
        <v>0</v>
      </c>
      <c r="K1267" s="65">
        <v>0</v>
      </c>
      <c r="L1267" s="65">
        <f>(I1267+J1267+K1267)</f>
        <v>0</v>
      </c>
      <c r="M1267" s="25"/>
      <c r="N1267" s="25"/>
    </row>
    <row r="1268" spans="1:14" ht="14.25" customHeight="1">
      <c r="A1268" s="86">
        <v>42625</v>
      </c>
      <c r="B1268" s="60" t="s">
        <v>1453</v>
      </c>
      <c r="C1268" s="61">
        <f t="shared" si="177"/>
        <v>3448.2758620689656</v>
      </c>
      <c r="D1268" s="62" t="s">
        <v>12</v>
      </c>
      <c r="E1268" s="63">
        <v>58</v>
      </c>
      <c r="F1268" s="63">
        <v>58</v>
      </c>
      <c r="G1268" s="63">
        <v>0</v>
      </c>
      <c r="H1268" s="63">
        <v>0</v>
      </c>
      <c r="I1268" s="65">
        <f>-(F1268-E1268)*C1268</f>
        <v>0</v>
      </c>
      <c r="J1268" s="65">
        <v>0</v>
      </c>
      <c r="K1268" s="65">
        <v>0</v>
      </c>
      <c r="L1268" s="65">
        <f>(I1268+J1268+K1268)</f>
        <v>0</v>
      </c>
      <c r="M1268" s="25"/>
      <c r="N1268" s="25"/>
    </row>
    <row r="1269" spans="1:14" ht="14.25" customHeight="1">
      <c r="A1269" s="86">
        <v>42622</v>
      </c>
      <c r="B1269" s="60" t="s">
        <v>1472</v>
      </c>
      <c r="C1269" s="61">
        <f t="shared" si="177"/>
        <v>3200</v>
      </c>
      <c r="D1269" s="62" t="s">
        <v>11</v>
      </c>
      <c r="E1269" s="63">
        <v>62.5</v>
      </c>
      <c r="F1269" s="63">
        <v>63.1</v>
      </c>
      <c r="G1269" s="63">
        <v>63.7</v>
      </c>
      <c r="H1269" s="63">
        <v>64.3</v>
      </c>
      <c r="I1269" s="65">
        <f t="shared" ref="I1269:I1275" si="183">+(F1269-E1269)*C1269</f>
        <v>1920.0000000000045</v>
      </c>
      <c r="J1269" s="65">
        <f>+(G1269-F1269)*C1269</f>
        <v>1920.0000000000045</v>
      </c>
      <c r="K1269" s="65">
        <f t="shared" ref="K1269:K1275" si="184">+(H1269-G1269)*C1269</f>
        <v>1919.9999999999818</v>
      </c>
      <c r="L1269" s="87">
        <f t="shared" ref="L1269:L1275" si="185">SUM(I1269:K1269)</f>
        <v>5759.9999999999909</v>
      </c>
      <c r="M1269" s="25"/>
      <c r="N1269" s="25"/>
    </row>
    <row r="1270" spans="1:14" ht="14.25" customHeight="1">
      <c r="A1270" s="86">
        <v>42622</v>
      </c>
      <c r="B1270" s="60" t="s">
        <v>144</v>
      </c>
      <c r="C1270" s="61">
        <f t="shared" si="177"/>
        <v>2325.5813953488373</v>
      </c>
      <c r="D1270" s="62" t="s">
        <v>11</v>
      </c>
      <c r="E1270" s="63">
        <v>86</v>
      </c>
      <c r="F1270" s="63">
        <v>86.8</v>
      </c>
      <c r="G1270" s="63">
        <v>87.6</v>
      </c>
      <c r="H1270" s="63">
        <v>88.4</v>
      </c>
      <c r="I1270" s="65">
        <f t="shared" si="183"/>
        <v>1860.4651162790633</v>
      </c>
      <c r="J1270" s="65">
        <f>+(G1270-F1270)*C1270</f>
        <v>1860.4651162790633</v>
      </c>
      <c r="K1270" s="65">
        <f t="shared" si="184"/>
        <v>1860.4651162790963</v>
      </c>
      <c r="L1270" s="87">
        <f t="shared" si="185"/>
        <v>5581.3953488372226</v>
      </c>
      <c r="M1270" s="25"/>
      <c r="N1270" s="25"/>
    </row>
    <row r="1271" spans="1:14" ht="14.25" customHeight="1">
      <c r="A1271" s="86">
        <v>42622</v>
      </c>
      <c r="B1271" s="60" t="s">
        <v>1470</v>
      </c>
      <c r="C1271" s="61">
        <f t="shared" si="177"/>
        <v>3584.2293906810037</v>
      </c>
      <c r="D1271" s="62" t="s">
        <v>11</v>
      </c>
      <c r="E1271" s="63">
        <v>55.8</v>
      </c>
      <c r="F1271" s="63">
        <v>56.3</v>
      </c>
      <c r="G1271" s="63">
        <v>56.8</v>
      </c>
      <c r="H1271" s="63">
        <v>57.3</v>
      </c>
      <c r="I1271" s="65">
        <f t="shared" si="183"/>
        <v>1792.1146953405018</v>
      </c>
      <c r="J1271" s="65">
        <f>+(G1271-F1271)*C1271</f>
        <v>1792.1146953405018</v>
      </c>
      <c r="K1271" s="65">
        <f t="shared" si="184"/>
        <v>1792.1146953405018</v>
      </c>
      <c r="L1271" s="87">
        <f t="shared" si="185"/>
        <v>5376.3440860215051</v>
      </c>
      <c r="M1271" s="25"/>
      <c r="N1271" s="25"/>
    </row>
    <row r="1272" spans="1:14" ht="14.25" customHeight="1">
      <c r="A1272" s="86">
        <v>42622</v>
      </c>
      <c r="B1272" s="60" t="s">
        <v>144</v>
      </c>
      <c r="C1272" s="61">
        <f t="shared" si="177"/>
        <v>2227.1714922049</v>
      </c>
      <c r="D1272" s="62" t="s">
        <v>11</v>
      </c>
      <c r="E1272" s="63">
        <v>89.8</v>
      </c>
      <c r="F1272" s="63">
        <v>90.6</v>
      </c>
      <c r="G1272" s="63">
        <v>0</v>
      </c>
      <c r="H1272" s="63">
        <v>0</v>
      </c>
      <c r="I1272" s="65">
        <f t="shared" si="183"/>
        <v>1781.7371937639136</v>
      </c>
      <c r="J1272" s="65">
        <v>0</v>
      </c>
      <c r="K1272" s="65">
        <f t="shared" si="184"/>
        <v>0</v>
      </c>
      <c r="L1272" s="87">
        <f t="shared" si="185"/>
        <v>1781.7371937639136</v>
      </c>
      <c r="M1272" s="25"/>
      <c r="N1272" s="25"/>
    </row>
    <row r="1273" spans="1:14" ht="14.25" customHeight="1">
      <c r="A1273" s="86">
        <v>42622</v>
      </c>
      <c r="B1273" s="60" t="s">
        <v>1470</v>
      </c>
      <c r="C1273" s="61">
        <f t="shared" si="177"/>
        <v>3448.2758620689656</v>
      </c>
      <c r="D1273" s="62" t="s">
        <v>11</v>
      </c>
      <c r="E1273" s="63">
        <v>58</v>
      </c>
      <c r="F1273" s="63">
        <v>58.5</v>
      </c>
      <c r="G1273" s="63">
        <v>0</v>
      </c>
      <c r="H1273" s="63">
        <v>0</v>
      </c>
      <c r="I1273" s="65">
        <f t="shared" si="183"/>
        <v>1724.1379310344828</v>
      </c>
      <c r="J1273" s="65">
        <v>0</v>
      </c>
      <c r="K1273" s="65">
        <f t="shared" si="184"/>
        <v>0</v>
      </c>
      <c r="L1273" s="87">
        <f t="shared" si="185"/>
        <v>1724.1379310344828</v>
      </c>
      <c r="M1273" s="25"/>
      <c r="N1273" s="25"/>
    </row>
    <row r="1274" spans="1:14" ht="14.25" customHeight="1">
      <c r="A1274" s="86">
        <v>42622</v>
      </c>
      <c r="B1274" s="60" t="s">
        <v>1364</v>
      </c>
      <c r="C1274" s="61">
        <f t="shared" si="177"/>
        <v>1746.7248908296942</v>
      </c>
      <c r="D1274" s="62" t="s">
        <v>11</v>
      </c>
      <c r="E1274" s="63">
        <v>114.5</v>
      </c>
      <c r="F1274" s="63">
        <v>115.5</v>
      </c>
      <c r="G1274" s="63">
        <v>0</v>
      </c>
      <c r="H1274" s="63">
        <v>0</v>
      </c>
      <c r="I1274" s="65">
        <f t="shared" si="183"/>
        <v>1746.7248908296942</v>
      </c>
      <c r="J1274" s="65">
        <v>0</v>
      </c>
      <c r="K1274" s="65">
        <f t="shared" si="184"/>
        <v>0</v>
      </c>
      <c r="L1274" s="87">
        <f t="shared" si="185"/>
        <v>1746.7248908296942</v>
      </c>
      <c r="M1274" s="25"/>
      <c r="N1274" s="25"/>
    </row>
    <row r="1275" spans="1:14" ht="14.25" customHeight="1">
      <c r="A1275" s="86">
        <v>42622</v>
      </c>
      <c r="B1275" s="60" t="s">
        <v>1473</v>
      </c>
      <c r="C1275" s="61">
        <f t="shared" si="177"/>
        <v>3487.3583260680034</v>
      </c>
      <c r="D1275" s="62" t="s">
        <v>11</v>
      </c>
      <c r="E1275" s="63">
        <v>57.35</v>
      </c>
      <c r="F1275" s="63">
        <v>57.35</v>
      </c>
      <c r="G1275" s="63">
        <v>0</v>
      </c>
      <c r="H1275" s="63">
        <v>0</v>
      </c>
      <c r="I1275" s="65">
        <f t="shared" si="183"/>
        <v>0</v>
      </c>
      <c r="J1275" s="65">
        <v>0</v>
      </c>
      <c r="K1275" s="65">
        <f t="shared" si="184"/>
        <v>0</v>
      </c>
      <c r="L1275" s="87">
        <f t="shared" si="185"/>
        <v>0</v>
      </c>
      <c r="M1275" s="25"/>
      <c r="N1275" s="25"/>
    </row>
    <row r="1276" spans="1:14" ht="14.25" customHeight="1">
      <c r="A1276" s="86">
        <v>42622</v>
      </c>
      <c r="B1276" s="60" t="s">
        <v>1474</v>
      </c>
      <c r="C1276" s="61">
        <f t="shared" si="177"/>
        <v>728.59744990892534</v>
      </c>
      <c r="D1276" s="62" t="s">
        <v>11</v>
      </c>
      <c r="E1276" s="63">
        <v>274.5</v>
      </c>
      <c r="F1276" s="63">
        <v>266.7</v>
      </c>
      <c r="G1276" s="63">
        <v>0</v>
      </c>
      <c r="H1276" s="63">
        <v>0</v>
      </c>
      <c r="I1276" s="64">
        <f>(F1276-E1276)*C1276</f>
        <v>-5683.0601092896259</v>
      </c>
      <c r="J1276" s="65">
        <v>0</v>
      </c>
      <c r="K1276" s="65">
        <f>(H1276-G1276)*C1276</f>
        <v>0</v>
      </c>
      <c r="L1276" s="64">
        <f>(I1276+J1276+K1276)</f>
        <v>-5683.0601092896259</v>
      </c>
      <c r="M1276" s="25"/>
      <c r="N1276" s="25"/>
    </row>
    <row r="1277" spans="1:14" ht="14.25" customHeight="1">
      <c r="A1277" s="86">
        <v>42621</v>
      </c>
      <c r="B1277" s="60" t="s">
        <v>1475</v>
      </c>
      <c r="C1277" s="61">
        <f t="shared" si="177"/>
        <v>3521.1267605633802</v>
      </c>
      <c r="D1277" s="62" t="s">
        <v>11</v>
      </c>
      <c r="E1277" s="63">
        <v>56.8</v>
      </c>
      <c r="F1277" s="63">
        <v>57.3</v>
      </c>
      <c r="G1277" s="63">
        <v>57.8</v>
      </c>
      <c r="H1277" s="63">
        <v>58.3</v>
      </c>
      <c r="I1277" s="65">
        <f>+(F1277-E1277)*C1277</f>
        <v>1760.5633802816901</v>
      </c>
      <c r="J1277" s="65">
        <f>+(G1277-F1277)*C1277</f>
        <v>1760.5633802816901</v>
      </c>
      <c r="K1277" s="65">
        <f>+(H1277-G1277)*C1277</f>
        <v>1760.5633802816901</v>
      </c>
      <c r="L1277" s="87">
        <f>SUM(I1277:K1277)</f>
        <v>5281.6901408450703</v>
      </c>
      <c r="M1277" s="25"/>
      <c r="N1277" s="25"/>
    </row>
    <row r="1278" spans="1:14" ht="14.25" customHeight="1">
      <c r="A1278" s="86">
        <v>42621</v>
      </c>
      <c r="B1278" s="60" t="s">
        <v>1476</v>
      </c>
      <c r="C1278" s="61">
        <f t="shared" si="177"/>
        <v>2109.7046413502112</v>
      </c>
      <c r="D1278" s="62" t="s">
        <v>11</v>
      </c>
      <c r="E1278" s="63">
        <v>94.8</v>
      </c>
      <c r="F1278" s="63">
        <v>95.7</v>
      </c>
      <c r="G1278" s="63">
        <v>0</v>
      </c>
      <c r="H1278" s="63">
        <v>0</v>
      </c>
      <c r="I1278" s="65">
        <f>+(F1278-E1278)*C1278</f>
        <v>1898.7341772152022</v>
      </c>
      <c r="J1278" s="65">
        <v>0</v>
      </c>
      <c r="K1278" s="65">
        <f>+(H1278-G1278)*C1278</f>
        <v>0</v>
      </c>
      <c r="L1278" s="87">
        <f>SUM(I1278:K1278)</f>
        <v>1898.7341772152022</v>
      </c>
      <c r="M1278" s="25"/>
      <c r="N1278" s="25"/>
    </row>
    <row r="1279" spans="1:14" ht="14.25" customHeight="1">
      <c r="A1279" s="86">
        <v>42621</v>
      </c>
      <c r="B1279" s="60" t="s">
        <v>1477</v>
      </c>
      <c r="C1279" s="61">
        <f t="shared" si="177"/>
        <v>947.8672985781991</v>
      </c>
      <c r="D1279" s="62" t="s">
        <v>11</v>
      </c>
      <c r="E1279" s="63">
        <v>211</v>
      </c>
      <c r="F1279" s="63">
        <v>213</v>
      </c>
      <c r="G1279" s="63">
        <v>0</v>
      </c>
      <c r="H1279" s="63">
        <v>0</v>
      </c>
      <c r="I1279" s="65">
        <f>+(F1279-E1279)*C1279</f>
        <v>1895.7345971563982</v>
      </c>
      <c r="J1279" s="65">
        <v>0</v>
      </c>
      <c r="K1279" s="65">
        <f>+(H1279-G1279)*C1279</f>
        <v>0</v>
      </c>
      <c r="L1279" s="87">
        <f>SUM(I1279:K1279)</f>
        <v>1895.7345971563982</v>
      </c>
      <c r="M1279" s="25"/>
      <c r="N1279" s="25"/>
    </row>
    <row r="1280" spans="1:14" ht="14.25" customHeight="1">
      <c r="A1280" s="86">
        <v>42621</v>
      </c>
      <c r="B1280" s="60" t="s">
        <v>1478</v>
      </c>
      <c r="C1280" s="61">
        <f t="shared" ref="C1280:C1343" si="186">(200000/E1280)</f>
        <v>2911.2081513828239</v>
      </c>
      <c r="D1280" s="62" t="s">
        <v>11</v>
      </c>
      <c r="E1280" s="63">
        <v>68.7</v>
      </c>
      <c r="F1280" s="63">
        <v>66.900000000000006</v>
      </c>
      <c r="G1280" s="63">
        <v>0</v>
      </c>
      <c r="H1280" s="63">
        <v>0</v>
      </c>
      <c r="I1280" s="64">
        <f>(F1280-E1280)*C1280</f>
        <v>-5240.1746724890745</v>
      </c>
      <c r="J1280" s="65">
        <v>0</v>
      </c>
      <c r="K1280" s="65">
        <f>(H1280-G1280)*C1280</f>
        <v>0</v>
      </c>
      <c r="L1280" s="64">
        <f>(I1280+J1280+K1280)</f>
        <v>-5240.1746724890745</v>
      </c>
      <c r="M1280" s="25"/>
      <c r="N1280" s="25"/>
    </row>
    <row r="1281" spans="1:14" ht="14.25" customHeight="1">
      <c r="A1281" s="86">
        <v>42621</v>
      </c>
      <c r="B1281" s="60" t="s">
        <v>1479</v>
      </c>
      <c r="C1281" s="61">
        <f t="shared" si="186"/>
        <v>1449.2753623188405</v>
      </c>
      <c r="D1281" s="62" t="s">
        <v>11</v>
      </c>
      <c r="E1281" s="63">
        <v>138</v>
      </c>
      <c r="F1281" s="63">
        <v>134.1</v>
      </c>
      <c r="G1281" s="63">
        <v>0</v>
      </c>
      <c r="H1281" s="63">
        <v>0</v>
      </c>
      <c r="I1281" s="64">
        <f>(F1281-E1281)*C1281</f>
        <v>-5652.1739130434862</v>
      </c>
      <c r="J1281" s="65">
        <v>0</v>
      </c>
      <c r="K1281" s="65">
        <f>(H1281-G1281)*C1281</f>
        <v>0</v>
      </c>
      <c r="L1281" s="64">
        <f>(I1281+J1281+K1281)</f>
        <v>-5652.1739130434862</v>
      </c>
      <c r="M1281" s="25"/>
      <c r="N1281" s="25"/>
    </row>
    <row r="1282" spans="1:14" ht="14.25" customHeight="1">
      <c r="A1282" s="86">
        <v>42621</v>
      </c>
      <c r="B1282" s="60" t="s">
        <v>1480</v>
      </c>
      <c r="C1282" s="61">
        <f t="shared" si="186"/>
        <v>2747.2527472527472</v>
      </c>
      <c r="D1282" s="62" t="s">
        <v>11</v>
      </c>
      <c r="E1282" s="63">
        <v>72.8</v>
      </c>
      <c r="F1282" s="63">
        <v>70.7</v>
      </c>
      <c r="G1282" s="63">
        <v>0</v>
      </c>
      <c r="H1282" s="63">
        <v>0</v>
      </c>
      <c r="I1282" s="64">
        <f>(F1282-E1282)*C1282</f>
        <v>-5769.2307692307531</v>
      </c>
      <c r="J1282" s="65">
        <v>0</v>
      </c>
      <c r="K1282" s="65">
        <f>(H1282-G1282)*C1282</f>
        <v>0</v>
      </c>
      <c r="L1282" s="64">
        <f>(I1282+J1282+K1282)</f>
        <v>-5769.2307692307531</v>
      </c>
      <c r="M1282" s="25"/>
      <c r="N1282" s="25"/>
    </row>
    <row r="1283" spans="1:14" ht="14.25" customHeight="1">
      <c r="A1283" s="86">
        <v>42620</v>
      </c>
      <c r="B1283" s="60" t="s">
        <v>1481</v>
      </c>
      <c r="C1283" s="61">
        <f t="shared" si="186"/>
        <v>2018.1634712411706</v>
      </c>
      <c r="D1283" s="62" t="s">
        <v>11</v>
      </c>
      <c r="E1283" s="63">
        <v>99.1</v>
      </c>
      <c r="F1283" s="63">
        <v>100</v>
      </c>
      <c r="G1283" s="63">
        <v>100.9</v>
      </c>
      <c r="H1283" s="63">
        <v>101.8</v>
      </c>
      <c r="I1283" s="65">
        <f t="shared" ref="I1283:I1288" si="187">+(F1283-E1283)*C1283</f>
        <v>1816.3471241170651</v>
      </c>
      <c r="J1283" s="65">
        <f>+(G1283-F1283)*C1283</f>
        <v>1816.3471241170651</v>
      </c>
      <c r="K1283" s="65">
        <f>+(H1283-G1283)*C1283</f>
        <v>1816.3471241170364</v>
      </c>
      <c r="L1283" s="87">
        <f t="shared" ref="L1283:L1288" si="188">SUM(I1283:K1283)</f>
        <v>5449.0413723511665</v>
      </c>
      <c r="M1283" s="25"/>
      <c r="N1283" s="25"/>
    </row>
    <row r="1284" spans="1:14" ht="14.25" customHeight="1">
      <c r="A1284" s="86">
        <v>42620</v>
      </c>
      <c r="B1284" s="60" t="s">
        <v>1474</v>
      </c>
      <c r="C1284" s="61">
        <f t="shared" si="186"/>
        <v>800</v>
      </c>
      <c r="D1284" s="62" t="s">
        <v>11</v>
      </c>
      <c r="E1284" s="63">
        <v>250</v>
      </c>
      <c r="F1284" s="63">
        <v>252.5</v>
      </c>
      <c r="G1284" s="63">
        <v>255</v>
      </c>
      <c r="H1284" s="63">
        <v>0</v>
      </c>
      <c r="I1284" s="65">
        <f t="shared" si="187"/>
        <v>2000</v>
      </c>
      <c r="J1284" s="65">
        <f>+(G1284-F1284)*C1284</f>
        <v>2000</v>
      </c>
      <c r="K1284" s="65">
        <v>0</v>
      </c>
      <c r="L1284" s="87">
        <f t="shared" si="188"/>
        <v>4000</v>
      </c>
      <c r="M1284" s="25"/>
      <c r="N1284" s="25"/>
    </row>
    <row r="1285" spans="1:14" ht="14.25" customHeight="1">
      <c r="A1285" s="86">
        <v>42620</v>
      </c>
      <c r="B1285" s="60" t="s">
        <v>155</v>
      </c>
      <c r="C1285" s="61">
        <f t="shared" si="186"/>
        <v>2428.6581663630845</v>
      </c>
      <c r="D1285" s="62" t="s">
        <v>11</v>
      </c>
      <c r="E1285" s="63">
        <v>82.35</v>
      </c>
      <c r="F1285" s="63">
        <v>83.15</v>
      </c>
      <c r="G1285" s="63">
        <v>0</v>
      </c>
      <c r="H1285" s="63">
        <v>0</v>
      </c>
      <c r="I1285" s="65">
        <f t="shared" si="187"/>
        <v>1942.9265330904952</v>
      </c>
      <c r="J1285" s="65">
        <v>0</v>
      </c>
      <c r="K1285" s="65">
        <f>+(H1285-G1285)*C1285</f>
        <v>0</v>
      </c>
      <c r="L1285" s="87">
        <f t="shared" si="188"/>
        <v>1942.9265330904952</v>
      </c>
      <c r="M1285" s="25"/>
      <c r="N1285" s="25"/>
    </row>
    <row r="1286" spans="1:14" ht="14.25" customHeight="1">
      <c r="A1286" s="86">
        <v>42620</v>
      </c>
      <c r="B1286" s="60" t="s">
        <v>1481</v>
      </c>
      <c r="C1286" s="61">
        <f t="shared" si="186"/>
        <v>1960.7843137254902</v>
      </c>
      <c r="D1286" s="62" t="s">
        <v>11</v>
      </c>
      <c r="E1286" s="63">
        <v>102</v>
      </c>
      <c r="F1286" s="63">
        <v>102.9</v>
      </c>
      <c r="G1286" s="63">
        <v>0</v>
      </c>
      <c r="H1286" s="63">
        <v>0</v>
      </c>
      <c r="I1286" s="65">
        <f t="shared" si="187"/>
        <v>1764.7058823529524</v>
      </c>
      <c r="J1286" s="65">
        <v>0</v>
      </c>
      <c r="K1286" s="65">
        <f>+(H1286-G1286)*C1286</f>
        <v>0</v>
      </c>
      <c r="L1286" s="87">
        <f t="shared" si="188"/>
        <v>1764.7058823529524</v>
      </c>
      <c r="M1286" s="25"/>
      <c r="N1286" s="25"/>
    </row>
    <row r="1287" spans="1:14" ht="14.25" customHeight="1">
      <c r="A1287" s="86">
        <v>42620</v>
      </c>
      <c r="B1287" s="60" t="s">
        <v>1482</v>
      </c>
      <c r="C1287" s="61">
        <f t="shared" si="186"/>
        <v>3835.091083413231</v>
      </c>
      <c r="D1287" s="62" t="s">
        <v>11</v>
      </c>
      <c r="E1287" s="63">
        <v>52.15</v>
      </c>
      <c r="F1287" s="63">
        <v>52.15</v>
      </c>
      <c r="G1287" s="63">
        <v>0</v>
      </c>
      <c r="H1287" s="63">
        <v>0</v>
      </c>
      <c r="I1287" s="65">
        <f t="shared" si="187"/>
        <v>0</v>
      </c>
      <c r="J1287" s="65">
        <v>0</v>
      </c>
      <c r="K1287" s="65">
        <f>+(H1287-G1287)*C1287</f>
        <v>0</v>
      </c>
      <c r="L1287" s="87">
        <f t="shared" si="188"/>
        <v>0</v>
      </c>
      <c r="M1287" s="25"/>
      <c r="N1287" s="25"/>
    </row>
    <row r="1288" spans="1:14" ht="14.25" customHeight="1">
      <c r="A1288" s="86">
        <v>42620</v>
      </c>
      <c r="B1288" s="60" t="s">
        <v>1483</v>
      </c>
      <c r="C1288" s="61">
        <f t="shared" si="186"/>
        <v>2127.6595744680849</v>
      </c>
      <c r="D1288" s="62" t="s">
        <v>11</v>
      </c>
      <c r="E1288" s="63">
        <v>94</v>
      </c>
      <c r="F1288" s="63">
        <v>94</v>
      </c>
      <c r="G1288" s="63">
        <v>0</v>
      </c>
      <c r="H1288" s="63">
        <v>0</v>
      </c>
      <c r="I1288" s="65">
        <f t="shared" si="187"/>
        <v>0</v>
      </c>
      <c r="J1288" s="65">
        <v>0</v>
      </c>
      <c r="K1288" s="65">
        <f>+(H1288-G1288)*C1288</f>
        <v>0</v>
      </c>
      <c r="L1288" s="87">
        <f t="shared" si="188"/>
        <v>0</v>
      </c>
      <c r="M1288" s="25"/>
      <c r="N1288" s="25"/>
    </row>
    <row r="1289" spans="1:14" ht="14.25" customHeight="1">
      <c r="A1289" s="86">
        <v>42620</v>
      </c>
      <c r="B1289" s="60" t="s">
        <v>1484</v>
      </c>
      <c r="C1289" s="61">
        <f t="shared" si="186"/>
        <v>3552.3978685612792</v>
      </c>
      <c r="D1289" s="62" t="s">
        <v>12</v>
      </c>
      <c r="E1289" s="63">
        <v>56.3</v>
      </c>
      <c r="F1289" s="63">
        <v>57.8</v>
      </c>
      <c r="G1289" s="63">
        <v>0</v>
      </c>
      <c r="H1289" s="63">
        <v>0</v>
      </c>
      <c r="I1289" s="64">
        <f>-(F1289-E1289)*C1289</f>
        <v>-5328.5968028419193</v>
      </c>
      <c r="J1289" s="65">
        <v>0</v>
      </c>
      <c r="K1289" s="65">
        <f>(H1289-G1289)*C1289</f>
        <v>0</v>
      </c>
      <c r="L1289" s="64">
        <f>(I1289+J1289+K1289)</f>
        <v>-5328.5968028419193</v>
      </c>
      <c r="M1289" s="25"/>
      <c r="N1289" s="25"/>
    </row>
    <row r="1290" spans="1:14" ht="14.25" customHeight="1">
      <c r="A1290" s="86">
        <v>42619</v>
      </c>
      <c r="B1290" s="60" t="s">
        <v>1483</v>
      </c>
      <c r="C1290" s="61">
        <f t="shared" si="186"/>
        <v>2247.1910112359551</v>
      </c>
      <c r="D1290" s="62" t="s">
        <v>11</v>
      </c>
      <c r="E1290" s="63">
        <v>89</v>
      </c>
      <c r="F1290" s="63">
        <v>89.8</v>
      </c>
      <c r="G1290" s="63">
        <v>90.6</v>
      </c>
      <c r="H1290" s="63">
        <v>91.4</v>
      </c>
      <c r="I1290" s="65">
        <f>+(F1290-E1290)*C1290</f>
        <v>1797.7528089887578</v>
      </c>
      <c r="J1290" s="65">
        <f>+(G1290-F1290)*C1290</f>
        <v>1797.7528089887578</v>
      </c>
      <c r="K1290" s="65">
        <f>+(H1290-G1290)*C1290</f>
        <v>1797.7528089887896</v>
      </c>
      <c r="L1290" s="87">
        <f>SUM(I1290:K1290)</f>
        <v>5393.2584269663057</v>
      </c>
      <c r="M1290" s="25"/>
      <c r="N1290" s="25"/>
    </row>
    <row r="1291" spans="1:14" ht="14.25" customHeight="1">
      <c r="A1291" s="86">
        <v>42619</v>
      </c>
      <c r="B1291" s="60" t="s">
        <v>1481</v>
      </c>
      <c r="C1291" s="61">
        <f t="shared" si="186"/>
        <v>2247.1910112359551</v>
      </c>
      <c r="D1291" s="62" t="s">
        <v>11</v>
      </c>
      <c r="E1291" s="63">
        <v>89</v>
      </c>
      <c r="F1291" s="63">
        <v>89.8</v>
      </c>
      <c r="G1291" s="63">
        <v>90.6</v>
      </c>
      <c r="H1291" s="63">
        <v>0</v>
      </c>
      <c r="I1291" s="65">
        <f>+(F1291-E1291)*C1291</f>
        <v>1797.7528089887578</v>
      </c>
      <c r="J1291" s="65">
        <f>+(G1291-F1291)*C1291</f>
        <v>1797.7528089887578</v>
      </c>
      <c r="K1291" s="65">
        <v>0</v>
      </c>
      <c r="L1291" s="87">
        <f>SUM(I1291:K1291)</f>
        <v>3595.5056179775156</v>
      </c>
      <c r="M1291" s="25"/>
      <c r="N1291" s="25"/>
    </row>
    <row r="1292" spans="1:14" ht="14.25" customHeight="1">
      <c r="A1292" s="86">
        <v>42619</v>
      </c>
      <c r="B1292" s="60" t="s">
        <v>1320</v>
      </c>
      <c r="C1292" s="61">
        <f t="shared" si="186"/>
        <v>1785.7142857142858</v>
      </c>
      <c r="D1292" s="62" t="s">
        <v>12</v>
      </c>
      <c r="E1292" s="63">
        <v>112</v>
      </c>
      <c r="F1292" s="63">
        <v>111</v>
      </c>
      <c r="G1292" s="63">
        <v>110</v>
      </c>
      <c r="H1292" s="63">
        <v>0</v>
      </c>
      <c r="I1292" s="67">
        <f>(E1292-F1292)*C1292</f>
        <v>1785.7142857142858</v>
      </c>
      <c r="J1292" s="67">
        <f>(F1292-G1292)*C1292</f>
        <v>1785.7142857142858</v>
      </c>
      <c r="K1292" s="67">
        <v>0</v>
      </c>
      <c r="L1292" s="67">
        <f>(I1292+J1292+K1292)</f>
        <v>3571.4285714285716</v>
      </c>
      <c r="M1292" s="25"/>
      <c r="N1292" s="25"/>
    </row>
    <row r="1293" spans="1:14" ht="14.25" customHeight="1">
      <c r="A1293" s="86">
        <v>42619</v>
      </c>
      <c r="B1293" s="60" t="s">
        <v>1485</v>
      </c>
      <c r="C1293" s="61">
        <f t="shared" si="186"/>
        <v>1540.8320493066255</v>
      </c>
      <c r="D1293" s="62" t="s">
        <v>11</v>
      </c>
      <c r="E1293" s="63">
        <v>129.80000000000001</v>
      </c>
      <c r="F1293" s="63">
        <v>130.85</v>
      </c>
      <c r="G1293" s="63">
        <v>0</v>
      </c>
      <c r="H1293" s="63">
        <v>0</v>
      </c>
      <c r="I1293" s="65">
        <f>+(F1293-E1293)*C1293</f>
        <v>1617.8736517719306</v>
      </c>
      <c r="J1293" s="65">
        <v>0</v>
      </c>
      <c r="K1293" s="65">
        <f>+(H1293-G1293)*C1293</f>
        <v>0</v>
      </c>
      <c r="L1293" s="87">
        <f>SUM(I1293:K1293)</f>
        <v>1617.8736517719306</v>
      </c>
      <c r="M1293" s="25"/>
      <c r="N1293" s="25"/>
    </row>
    <row r="1294" spans="1:14" ht="14.25" customHeight="1">
      <c r="A1294" s="86">
        <v>42615</v>
      </c>
      <c r="B1294" s="60" t="s">
        <v>1485</v>
      </c>
      <c r="C1294" s="61">
        <f t="shared" si="186"/>
        <v>1612.9032258064517</v>
      </c>
      <c r="D1294" s="62" t="s">
        <v>11</v>
      </c>
      <c r="E1294" s="63">
        <v>124</v>
      </c>
      <c r="F1294" s="63">
        <v>125.2</v>
      </c>
      <c r="G1294" s="63">
        <v>126.4</v>
      </c>
      <c r="H1294" s="63">
        <v>127.6</v>
      </c>
      <c r="I1294" s="65">
        <f>+(F1294-E1294)*C1294</f>
        <v>1935.4838709677467</v>
      </c>
      <c r="J1294" s="65">
        <f>+(G1294-F1294)*C1294</f>
        <v>1935.4838709677467</v>
      </c>
      <c r="K1294" s="65">
        <f>+(H1294-G1294)*C1294</f>
        <v>1935.4838709677238</v>
      </c>
      <c r="L1294" s="87">
        <f>SUM(I1294:K1294)</f>
        <v>5806.4516129032172</v>
      </c>
      <c r="M1294" s="25"/>
      <c r="N1294" s="25"/>
    </row>
    <row r="1295" spans="1:14" ht="14.25" customHeight="1">
      <c r="A1295" s="86">
        <v>42615</v>
      </c>
      <c r="B1295" s="60" t="s">
        <v>1486</v>
      </c>
      <c r="C1295" s="61">
        <f t="shared" si="186"/>
        <v>3636.3636363636365</v>
      </c>
      <c r="D1295" s="62" t="s">
        <v>11</v>
      </c>
      <c r="E1295" s="63">
        <v>55</v>
      </c>
      <c r="F1295" s="63">
        <v>55.5</v>
      </c>
      <c r="G1295" s="63">
        <v>56</v>
      </c>
      <c r="H1295" s="63">
        <v>56.5</v>
      </c>
      <c r="I1295" s="65">
        <f>+(F1295-E1295)*C1295</f>
        <v>1818.1818181818182</v>
      </c>
      <c r="J1295" s="65">
        <f>+(G1295-F1295)*C1295</f>
        <v>1818.1818181818182</v>
      </c>
      <c r="K1295" s="65">
        <f>+(H1295-G1295)*C1295</f>
        <v>1818.1818181818182</v>
      </c>
      <c r="L1295" s="87">
        <f>SUM(I1295:K1295)</f>
        <v>5454.545454545455</v>
      </c>
      <c r="M1295" s="25"/>
      <c r="N1295" s="25"/>
    </row>
    <row r="1296" spans="1:14" ht="14.25" customHeight="1">
      <c r="A1296" s="86">
        <v>42615</v>
      </c>
      <c r="B1296" s="60" t="s">
        <v>1408</v>
      </c>
      <c r="C1296" s="61">
        <f t="shared" si="186"/>
        <v>1702.127659574468</v>
      </c>
      <c r="D1296" s="62" t="s">
        <v>11</v>
      </c>
      <c r="E1296" s="63">
        <v>117.5</v>
      </c>
      <c r="F1296" s="63">
        <v>118.5</v>
      </c>
      <c r="G1296" s="63">
        <v>119.5</v>
      </c>
      <c r="H1296" s="63">
        <v>120.5</v>
      </c>
      <c r="I1296" s="65">
        <f>+(F1296-E1296)*C1296</f>
        <v>1702.127659574468</v>
      </c>
      <c r="J1296" s="65">
        <f>+(G1296-F1296)*C1296</f>
        <v>1702.127659574468</v>
      </c>
      <c r="K1296" s="65">
        <f>+(H1296-G1296)*C1296</f>
        <v>1702.127659574468</v>
      </c>
      <c r="L1296" s="87">
        <f>SUM(I1296:K1296)</f>
        <v>5106.3829787234044</v>
      </c>
      <c r="M1296" s="25"/>
      <c r="N1296" s="25"/>
    </row>
    <row r="1297" spans="1:14" ht="14.25" customHeight="1">
      <c r="A1297" s="86">
        <v>42615</v>
      </c>
      <c r="B1297" s="60" t="s">
        <v>1320</v>
      </c>
      <c r="C1297" s="61">
        <f t="shared" si="186"/>
        <v>1763.6684303350969</v>
      </c>
      <c r="D1297" s="62" t="s">
        <v>11</v>
      </c>
      <c r="E1297" s="63">
        <v>113.4</v>
      </c>
      <c r="F1297" s="63">
        <v>114.4</v>
      </c>
      <c r="G1297" s="63">
        <v>115.4</v>
      </c>
      <c r="H1297" s="63">
        <v>0</v>
      </c>
      <c r="I1297" s="65">
        <f>+(F1297-E1297)*C1297</f>
        <v>1763.6684303350969</v>
      </c>
      <c r="J1297" s="65">
        <f>+(G1297-F1297)*C1297</f>
        <v>1763.6684303350969</v>
      </c>
      <c r="K1297" s="65">
        <v>0</v>
      </c>
      <c r="L1297" s="87">
        <f>SUM(I1297:K1297)</f>
        <v>3527.3368606701938</v>
      </c>
      <c r="M1297" s="25"/>
      <c r="N1297" s="25"/>
    </row>
    <row r="1298" spans="1:14" ht="14.25" customHeight="1">
      <c r="A1298" s="86">
        <v>42615</v>
      </c>
      <c r="B1298" s="60" t="s">
        <v>1395</v>
      </c>
      <c r="C1298" s="61">
        <f t="shared" si="186"/>
        <v>2173.913043478261</v>
      </c>
      <c r="D1298" s="62" t="s">
        <v>12</v>
      </c>
      <c r="E1298" s="63">
        <v>92</v>
      </c>
      <c r="F1298" s="63">
        <v>91.1</v>
      </c>
      <c r="G1298" s="63">
        <v>0</v>
      </c>
      <c r="H1298" s="63">
        <v>0</v>
      </c>
      <c r="I1298" s="65">
        <f>-(F1298-E1298)*C1298</f>
        <v>1956.5217391304473</v>
      </c>
      <c r="J1298" s="65">
        <v>0</v>
      </c>
      <c r="K1298" s="65">
        <v>0</v>
      </c>
      <c r="L1298" s="65">
        <f>(I1298+J1298+K1298)</f>
        <v>1956.5217391304473</v>
      </c>
      <c r="M1298" s="25"/>
      <c r="N1298" s="25"/>
    </row>
    <row r="1299" spans="1:14" ht="14.25" customHeight="1">
      <c r="A1299" s="86">
        <v>42615</v>
      </c>
      <c r="B1299" s="60" t="s">
        <v>1449</v>
      </c>
      <c r="C1299" s="61">
        <f t="shared" si="186"/>
        <v>1454.5454545454545</v>
      </c>
      <c r="D1299" s="62" t="s">
        <v>11</v>
      </c>
      <c r="E1299" s="63">
        <v>137.5</v>
      </c>
      <c r="F1299" s="63">
        <v>137.5</v>
      </c>
      <c r="G1299" s="63">
        <v>0</v>
      </c>
      <c r="H1299" s="63">
        <v>0</v>
      </c>
      <c r="I1299" s="65">
        <f>+(F1299-E1299)*C1299</f>
        <v>0</v>
      </c>
      <c r="J1299" s="65">
        <v>0</v>
      </c>
      <c r="K1299" s="65">
        <f>+(H1299-G1299)*C1299</f>
        <v>0</v>
      </c>
      <c r="L1299" s="87">
        <f>SUM(I1299:K1299)</f>
        <v>0</v>
      </c>
      <c r="M1299" s="25"/>
      <c r="N1299" s="25"/>
    </row>
    <row r="1300" spans="1:14" ht="14.25" customHeight="1">
      <c r="A1300" s="86">
        <v>42615</v>
      </c>
      <c r="B1300" s="60" t="s">
        <v>1485</v>
      </c>
      <c r="C1300" s="61">
        <f t="shared" si="186"/>
        <v>1550.3875968992247</v>
      </c>
      <c r="D1300" s="62" t="s">
        <v>11</v>
      </c>
      <c r="E1300" s="63">
        <v>129</v>
      </c>
      <c r="F1300" s="63">
        <v>129</v>
      </c>
      <c r="G1300" s="63">
        <v>0</v>
      </c>
      <c r="H1300" s="63">
        <v>0</v>
      </c>
      <c r="I1300" s="65">
        <f>+(F1300-E1300)*C1300</f>
        <v>0</v>
      </c>
      <c r="J1300" s="65">
        <v>0</v>
      </c>
      <c r="K1300" s="65">
        <f>+(H1300-G1300)*C1300</f>
        <v>0</v>
      </c>
      <c r="L1300" s="87">
        <f>SUM(I1300:K1300)</f>
        <v>0</v>
      </c>
      <c r="M1300" s="25"/>
      <c r="N1300" s="25"/>
    </row>
    <row r="1301" spans="1:14" ht="14.25" customHeight="1">
      <c r="A1301" s="86">
        <v>42614</v>
      </c>
      <c r="B1301" s="60" t="s">
        <v>1445</v>
      </c>
      <c r="C1301" s="61">
        <f t="shared" si="186"/>
        <v>1772.2640673460346</v>
      </c>
      <c r="D1301" s="62" t="s">
        <v>11</v>
      </c>
      <c r="E1301" s="63">
        <v>112.85</v>
      </c>
      <c r="F1301" s="63">
        <v>113.85</v>
      </c>
      <c r="G1301" s="63">
        <v>114.85</v>
      </c>
      <c r="H1301" s="63">
        <v>0</v>
      </c>
      <c r="I1301" s="65">
        <f>+(F1301-E1301)*C1301</f>
        <v>1772.2640673460346</v>
      </c>
      <c r="J1301" s="65">
        <f>+(G1301-F1301)*C1301</f>
        <v>1772.2640673460346</v>
      </c>
      <c r="K1301" s="65">
        <v>0</v>
      </c>
      <c r="L1301" s="87">
        <f>SUM(I1301:K1301)</f>
        <v>3544.5281346920692</v>
      </c>
      <c r="M1301" s="25"/>
      <c r="N1301" s="25"/>
    </row>
    <row r="1302" spans="1:14" ht="14.25" customHeight="1">
      <c r="A1302" s="86">
        <v>42614</v>
      </c>
      <c r="B1302" s="60" t="s">
        <v>156</v>
      </c>
      <c r="C1302" s="61">
        <f t="shared" si="186"/>
        <v>744.32452549311506</v>
      </c>
      <c r="D1302" s="62" t="s">
        <v>11</v>
      </c>
      <c r="E1302" s="63">
        <v>268.7</v>
      </c>
      <c r="F1302" s="63">
        <v>271.3</v>
      </c>
      <c r="G1302" s="63">
        <v>0</v>
      </c>
      <c r="H1302" s="63">
        <v>0</v>
      </c>
      <c r="I1302" s="65">
        <f>+(F1302-E1302)*C1302</f>
        <v>1935.243766282116</v>
      </c>
      <c r="J1302" s="65">
        <v>0</v>
      </c>
      <c r="K1302" s="65">
        <f>+(H1302-G1302)*C1302</f>
        <v>0</v>
      </c>
      <c r="L1302" s="87">
        <f>SUM(I1302:K1302)</f>
        <v>1935.243766282116</v>
      </c>
      <c r="M1302" s="25"/>
      <c r="N1302" s="25"/>
    </row>
    <row r="1303" spans="1:14" ht="14.25" customHeight="1">
      <c r="A1303" s="86">
        <v>42614</v>
      </c>
      <c r="B1303" s="60" t="s">
        <v>1361</v>
      </c>
      <c r="C1303" s="61">
        <f t="shared" si="186"/>
        <v>1117.31843575419</v>
      </c>
      <c r="D1303" s="62" t="s">
        <v>11</v>
      </c>
      <c r="E1303" s="63">
        <v>179</v>
      </c>
      <c r="F1303" s="63">
        <v>180.7</v>
      </c>
      <c r="G1303" s="63">
        <v>0</v>
      </c>
      <c r="H1303" s="63">
        <v>0</v>
      </c>
      <c r="I1303" s="65">
        <f>+(F1303-E1303)*C1303</f>
        <v>1899.4413407821103</v>
      </c>
      <c r="J1303" s="65">
        <v>0</v>
      </c>
      <c r="K1303" s="65">
        <f>+(H1303-G1303)*C1303</f>
        <v>0</v>
      </c>
      <c r="L1303" s="87">
        <f>SUM(I1303:K1303)</f>
        <v>1899.4413407821103</v>
      </c>
      <c r="M1303" s="25"/>
      <c r="N1303" s="25"/>
    </row>
    <row r="1304" spans="1:14" ht="14.25" customHeight="1">
      <c r="A1304" s="86">
        <v>42614</v>
      </c>
      <c r="B1304" s="60" t="s">
        <v>1485</v>
      </c>
      <c r="C1304" s="61">
        <f t="shared" si="186"/>
        <v>1777.7777777777778</v>
      </c>
      <c r="D1304" s="62" t="s">
        <v>12</v>
      </c>
      <c r="E1304" s="63">
        <v>112.5</v>
      </c>
      <c r="F1304" s="63">
        <v>115.5</v>
      </c>
      <c r="G1304" s="63">
        <v>0</v>
      </c>
      <c r="H1304" s="63">
        <v>0</v>
      </c>
      <c r="I1304" s="64">
        <f>-(F1304-E1304)*C1304</f>
        <v>-5333.3333333333339</v>
      </c>
      <c r="J1304" s="65">
        <v>0</v>
      </c>
      <c r="K1304" s="65">
        <f>(H1304-G1304)*C1304</f>
        <v>0</v>
      </c>
      <c r="L1304" s="64">
        <f>(I1304+J1304+K1304)</f>
        <v>-5333.3333333333339</v>
      </c>
      <c r="M1304" s="25"/>
      <c r="N1304" s="25"/>
    </row>
    <row r="1305" spans="1:14" ht="14.25" customHeight="1">
      <c r="A1305" s="86">
        <v>42613</v>
      </c>
      <c r="B1305" s="60" t="s">
        <v>1487</v>
      </c>
      <c r="C1305" s="61">
        <f t="shared" si="186"/>
        <v>2298.8505747126437</v>
      </c>
      <c r="D1305" s="62" t="s">
        <v>12</v>
      </c>
      <c r="E1305" s="63">
        <v>87</v>
      </c>
      <c r="F1305" s="63">
        <v>86.2</v>
      </c>
      <c r="G1305" s="63">
        <v>85.4</v>
      </c>
      <c r="H1305" s="63">
        <v>84.6</v>
      </c>
      <c r="I1305" s="65">
        <f>(E1305-F1305)*C1305</f>
        <v>1839.0804597701085</v>
      </c>
      <c r="J1305" s="65">
        <f>(F1305-G1305)*C1305</f>
        <v>1839.0804597701085</v>
      </c>
      <c r="K1305" s="65">
        <f>(G1305-H1305)*C1305</f>
        <v>1839.080459770141</v>
      </c>
      <c r="L1305" s="65">
        <f>(I1305+J1305+K1305)</f>
        <v>5517.2413793103578</v>
      </c>
      <c r="M1305" s="25"/>
      <c r="N1305" s="25"/>
    </row>
    <row r="1306" spans="1:14" ht="14.25" customHeight="1">
      <c r="A1306" s="86">
        <v>42613</v>
      </c>
      <c r="B1306" s="60" t="s">
        <v>1405</v>
      </c>
      <c r="C1306" s="61">
        <f t="shared" si="186"/>
        <v>4032.2580645161288</v>
      </c>
      <c r="D1306" s="62" t="s">
        <v>12</v>
      </c>
      <c r="E1306" s="63">
        <v>49.6</v>
      </c>
      <c r="F1306" s="63">
        <v>49.2</v>
      </c>
      <c r="G1306" s="63">
        <v>48.8</v>
      </c>
      <c r="H1306" s="63">
        <v>48.4</v>
      </c>
      <c r="I1306" s="65">
        <f>(E1306-F1306)*C1306</f>
        <v>1612.9032258064458</v>
      </c>
      <c r="J1306" s="65">
        <f>(F1306-G1306)*C1306</f>
        <v>1612.9032258064744</v>
      </c>
      <c r="K1306" s="65">
        <f>(G1306-H1306)*C1306</f>
        <v>1612.9032258064458</v>
      </c>
      <c r="L1306" s="65">
        <f>(I1306+J1306+K1306)</f>
        <v>4838.709677419366</v>
      </c>
      <c r="M1306" s="25"/>
      <c r="N1306" s="25"/>
    </row>
    <row r="1307" spans="1:14" ht="14.25" customHeight="1">
      <c r="A1307" s="86">
        <v>42613</v>
      </c>
      <c r="B1307" s="60" t="s">
        <v>1488</v>
      </c>
      <c r="C1307" s="61">
        <f t="shared" si="186"/>
        <v>2710.0271002710028</v>
      </c>
      <c r="D1307" s="62" t="s">
        <v>11</v>
      </c>
      <c r="E1307" s="63">
        <v>73.8</v>
      </c>
      <c r="F1307" s="63">
        <v>74.5</v>
      </c>
      <c r="G1307" s="63">
        <v>0</v>
      </c>
      <c r="H1307" s="63">
        <v>0</v>
      </c>
      <c r="I1307" s="65">
        <f>+(F1307-E1307)*C1307</f>
        <v>1897.0189701897098</v>
      </c>
      <c r="J1307" s="65">
        <v>0</v>
      </c>
      <c r="K1307" s="65">
        <f>+(H1307-G1307)*C1307</f>
        <v>0</v>
      </c>
      <c r="L1307" s="87">
        <f>SUM(I1307:K1307)</f>
        <v>1897.0189701897098</v>
      </c>
      <c r="M1307" s="25"/>
      <c r="N1307" s="25"/>
    </row>
    <row r="1308" spans="1:14" ht="14.25" customHeight="1">
      <c r="A1308" s="86">
        <v>42613</v>
      </c>
      <c r="B1308" s="60" t="s">
        <v>1489</v>
      </c>
      <c r="C1308" s="61">
        <f t="shared" si="186"/>
        <v>2197.802197802198</v>
      </c>
      <c r="D1308" s="62" t="s">
        <v>11</v>
      </c>
      <c r="E1308" s="63">
        <v>91</v>
      </c>
      <c r="F1308" s="63">
        <v>91.8</v>
      </c>
      <c r="G1308" s="63">
        <v>0</v>
      </c>
      <c r="H1308" s="63">
        <v>0</v>
      </c>
      <c r="I1308" s="65">
        <f>+(F1308-E1308)*C1308</f>
        <v>1758.2417582417522</v>
      </c>
      <c r="J1308" s="65">
        <v>0</v>
      </c>
      <c r="K1308" s="65">
        <f>+(H1308-G1308)*C1308</f>
        <v>0</v>
      </c>
      <c r="L1308" s="87">
        <f>SUM(I1308:K1308)</f>
        <v>1758.2417582417522</v>
      </c>
      <c r="M1308" s="25"/>
      <c r="N1308" s="25"/>
    </row>
    <row r="1309" spans="1:14" ht="14.25" customHeight="1">
      <c r="A1309" s="86">
        <v>42613</v>
      </c>
      <c r="B1309" s="60" t="s">
        <v>1485</v>
      </c>
      <c r="C1309" s="61">
        <f t="shared" si="186"/>
        <v>1739.1304347826087</v>
      </c>
      <c r="D1309" s="62" t="s">
        <v>11</v>
      </c>
      <c r="E1309" s="63">
        <v>115</v>
      </c>
      <c r="F1309" s="63">
        <v>115</v>
      </c>
      <c r="G1309" s="63">
        <v>0</v>
      </c>
      <c r="H1309" s="63">
        <v>0</v>
      </c>
      <c r="I1309" s="65">
        <f>+(F1309-E1309)*C1309</f>
        <v>0</v>
      </c>
      <c r="J1309" s="65">
        <v>0</v>
      </c>
      <c r="K1309" s="65">
        <f>+(H1309-G1309)*C1309</f>
        <v>0</v>
      </c>
      <c r="L1309" s="87">
        <f>SUM(I1309:K1309)</f>
        <v>0</v>
      </c>
      <c r="M1309" s="25"/>
      <c r="N1309" s="25"/>
    </row>
    <row r="1310" spans="1:14" ht="14.25" customHeight="1">
      <c r="A1310" s="86">
        <v>42612</v>
      </c>
      <c r="B1310" s="60" t="s">
        <v>1420</v>
      </c>
      <c r="C1310" s="61">
        <f t="shared" si="186"/>
        <v>2469.1358024691358</v>
      </c>
      <c r="D1310" s="62" t="s">
        <v>12</v>
      </c>
      <c r="E1310" s="63">
        <v>81</v>
      </c>
      <c r="F1310" s="63">
        <v>80.3</v>
      </c>
      <c r="G1310" s="63">
        <v>79.400000000000006</v>
      </c>
      <c r="H1310" s="63">
        <v>78.599999999999994</v>
      </c>
      <c r="I1310" s="65">
        <f>(E1310-F1310)*C1310</f>
        <v>1728.395061728402</v>
      </c>
      <c r="J1310" s="65">
        <f>(F1310-G1310)*C1310</f>
        <v>2222.2222222222013</v>
      </c>
      <c r="K1310" s="65">
        <f>(G1310-H1310)*C1310</f>
        <v>1975.3086419753367</v>
      </c>
      <c r="L1310" s="65">
        <f>(I1310+J1310+K1310)</f>
        <v>5925.9259259259397</v>
      </c>
      <c r="M1310" s="25"/>
      <c r="N1310" s="25"/>
    </row>
    <row r="1311" spans="1:14" ht="14.25" customHeight="1">
      <c r="A1311" s="86">
        <v>42612</v>
      </c>
      <c r="B1311" s="60" t="s">
        <v>1490</v>
      </c>
      <c r="C1311" s="61">
        <f t="shared" si="186"/>
        <v>938.08630393996248</v>
      </c>
      <c r="D1311" s="62" t="s">
        <v>12</v>
      </c>
      <c r="E1311" s="63">
        <v>213.2</v>
      </c>
      <c r="F1311" s="63">
        <v>211.3</v>
      </c>
      <c r="G1311" s="63">
        <v>209.2</v>
      </c>
      <c r="H1311" s="63">
        <v>207.2</v>
      </c>
      <c r="I1311" s="65">
        <f>(E1311-F1311)*C1311</f>
        <v>1782.3639774859073</v>
      </c>
      <c r="J1311" s="65">
        <f>(F1311-G1311)*C1311</f>
        <v>1969.9812382739426</v>
      </c>
      <c r="K1311" s="65">
        <f>(G1311-H1311)*C1311</f>
        <v>1876.172607879925</v>
      </c>
      <c r="L1311" s="65">
        <f>(I1311+J1311+K1311)</f>
        <v>5628.5178236397751</v>
      </c>
      <c r="M1311" s="25"/>
      <c r="N1311" s="25"/>
    </row>
    <row r="1312" spans="1:14" ht="14.25" customHeight="1">
      <c r="A1312" s="86">
        <v>42612</v>
      </c>
      <c r="B1312" s="60" t="s">
        <v>137</v>
      </c>
      <c r="C1312" s="61">
        <f t="shared" si="186"/>
        <v>1970.4433497536945</v>
      </c>
      <c r="D1312" s="62" t="s">
        <v>11</v>
      </c>
      <c r="E1312" s="63">
        <v>101.5</v>
      </c>
      <c r="F1312" s="63">
        <v>102.4</v>
      </c>
      <c r="G1312" s="63">
        <v>0</v>
      </c>
      <c r="H1312" s="63">
        <v>0</v>
      </c>
      <c r="I1312" s="65">
        <f>+(F1312-E1312)*C1312</f>
        <v>1773.3990147783363</v>
      </c>
      <c r="J1312" s="65">
        <v>0</v>
      </c>
      <c r="K1312" s="65">
        <f>+(H1312-G1312)*C1312</f>
        <v>0</v>
      </c>
      <c r="L1312" s="87">
        <f>SUM(I1312:K1312)</f>
        <v>1773.3990147783363</v>
      </c>
      <c r="M1312" s="25"/>
      <c r="N1312" s="25"/>
    </row>
    <row r="1313" spans="1:14" ht="14.25" customHeight="1">
      <c r="A1313" s="86">
        <v>42612</v>
      </c>
      <c r="B1313" s="60" t="s">
        <v>1468</v>
      </c>
      <c r="C1313" s="61">
        <f t="shared" si="186"/>
        <v>1754.3859649122808</v>
      </c>
      <c r="D1313" s="62" t="s">
        <v>12</v>
      </c>
      <c r="E1313" s="63">
        <v>114</v>
      </c>
      <c r="F1313" s="63">
        <v>113</v>
      </c>
      <c r="G1313" s="63">
        <v>0</v>
      </c>
      <c r="H1313" s="63">
        <v>0</v>
      </c>
      <c r="I1313" s="65">
        <f>-(F1313-E1313)*C1313</f>
        <v>1754.3859649122808</v>
      </c>
      <c r="J1313" s="65">
        <v>0</v>
      </c>
      <c r="K1313" s="65">
        <v>0</v>
      </c>
      <c r="L1313" s="65">
        <f>(I1313+J1313+K1313)</f>
        <v>1754.3859649122808</v>
      </c>
      <c r="M1313" s="25"/>
      <c r="N1313" s="25"/>
    </row>
    <row r="1314" spans="1:14" ht="14.25" customHeight="1">
      <c r="A1314" s="86">
        <v>42612</v>
      </c>
      <c r="B1314" s="60" t="s">
        <v>1491</v>
      </c>
      <c r="C1314" s="61">
        <f t="shared" si="186"/>
        <v>2373.8872403560831</v>
      </c>
      <c r="D1314" s="62" t="s">
        <v>11</v>
      </c>
      <c r="E1314" s="63">
        <v>84.25</v>
      </c>
      <c r="F1314" s="63">
        <v>81.849999999999994</v>
      </c>
      <c r="G1314" s="63">
        <v>0</v>
      </c>
      <c r="H1314" s="63">
        <v>0</v>
      </c>
      <c r="I1314" s="64">
        <f>(F1314-E1314)*C1314</f>
        <v>-5697.3293768546127</v>
      </c>
      <c r="J1314" s="65">
        <v>0</v>
      </c>
      <c r="K1314" s="65">
        <f>(H1314-G1314)*C1314</f>
        <v>0</v>
      </c>
      <c r="L1314" s="64">
        <f>(I1314+J1314+K1314)</f>
        <v>-5697.3293768546127</v>
      </c>
      <c r="M1314" s="25"/>
      <c r="N1314" s="25"/>
    </row>
    <row r="1315" spans="1:14" ht="14.25" customHeight="1">
      <c r="A1315" s="86">
        <v>42611</v>
      </c>
      <c r="B1315" s="60" t="s">
        <v>1322</v>
      </c>
      <c r="C1315" s="61">
        <f t="shared" si="186"/>
        <v>2222.2222222222222</v>
      </c>
      <c r="D1315" s="62" t="s">
        <v>12</v>
      </c>
      <c r="E1315" s="63">
        <v>90</v>
      </c>
      <c r="F1315" s="63">
        <v>89.1</v>
      </c>
      <c r="G1315" s="63">
        <v>88.2</v>
      </c>
      <c r="H1315" s="63">
        <v>87.3</v>
      </c>
      <c r="I1315" s="65">
        <f>(E1315-F1315)*C1315</f>
        <v>2000.0000000000125</v>
      </c>
      <c r="J1315" s="65">
        <f>(F1315-G1315)*C1315</f>
        <v>1999.9999999999809</v>
      </c>
      <c r="K1315" s="65">
        <f>(G1315-H1315)*C1315</f>
        <v>2000.0000000000125</v>
      </c>
      <c r="L1315" s="65">
        <f>(I1315+J1315+K1315)</f>
        <v>6000.0000000000064</v>
      </c>
      <c r="M1315" s="25"/>
      <c r="N1315" s="25"/>
    </row>
    <row r="1316" spans="1:14" ht="14.25" customHeight="1">
      <c r="A1316" s="86">
        <v>42611</v>
      </c>
      <c r="B1316" s="60" t="s">
        <v>1395</v>
      </c>
      <c r="C1316" s="61">
        <f t="shared" si="186"/>
        <v>2247.1910112359551</v>
      </c>
      <c r="D1316" s="62" t="s">
        <v>11</v>
      </c>
      <c r="E1316" s="63">
        <v>89</v>
      </c>
      <c r="F1316" s="63">
        <v>89.8</v>
      </c>
      <c r="G1316" s="63">
        <v>90.6</v>
      </c>
      <c r="H1316" s="63">
        <v>91.4</v>
      </c>
      <c r="I1316" s="65">
        <f t="shared" ref="I1316:I1324" si="189">+(F1316-E1316)*C1316</f>
        <v>1797.7528089887578</v>
      </c>
      <c r="J1316" s="65">
        <f>+(G1316-F1316)*C1316</f>
        <v>1797.7528089887578</v>
      </c>
      <c r="K1316" s="65">
        <f t="shared" ref="K1316:K1322" si="190">+(H1316-G1316)*C1316</f>
        <v>1797.7528089887896</v>
      </c>
      <c r="L1316" s="87">
        <f t="shared" ref="L1316:L1324" si="191">SUM(I1316:K1316)</f>
        <v>5393.2584269663057</v>
      </c>
      <c r="M1316" s="25"/>
      <c r="N1316" s="25"/>
    </row>
    <row r="1317" spans="1:14" ht="14.25" customHeight="1">
      <c r="A1317" s="86">
        <v>42611</v>
      </c>
      <c r="B1317" s="60" t="s">
        <v>1459</v>
      </c>
      <c r="C1317" s="61">
        <f t="shared" si="186"/>
        <v>3669.7247706422017</v>
      </c>
      <c r="D1317" s="62" t="s">
        <v>11</v>
      </c>
      <c r="E1317" s="63">
        <v>54.5</v>
      </c>
      <c r="F1317" s="63">
        <v>55</v>
      </c>
      <c r="G1317" s="63">
        <v>0</v>
      </c>
      <c r="H1317" s="63">
        <v>0</v>
      </c>
      <c r="I1317" s="65">
        <f t="shared" si="189"/>
        <v>1834.8623853211009</v>
      </c>
      <c r="J1317" s="65">
        <v>0</v>
      </c>
      <c r="K1317" s="65">
        <f t="shared" si="190"/>
        <v>0</v>
      </c>
      <c r="L1317" s="87">
        <f t="shared" si="191"/>
        <v>1834.8623853211009</v>
      </c>
      <c r="M1317" s="25"/>
      <c r="N1317" s="25"/>
    </row>
    <row r="1318" spans="1:14" ht="14.25" customHeight="1">
      <c r="A1318" s="86">
        <v>42611</v>
      </c>
      <c r="B1318" s="60" t="s">
        <v>1481</v>
      </c>
      <c r="C1318" s="61">
        <f t="shared" si="186"/>
        <v>2515.7232704402518</v>
      </c>
      <c r="D1318" s="62" t="s">
        <v>11</v>
      </c>
      <c r="E1318" s="63">
        <v>79.5</v>
      </c>
      <c r="F1318" s="63">
        <v>80.2</v>
      </c>
      <c r="G1318" s="63">
        <v>0</v>
      </c>
      <c r="H1318" s="63">
        <v>0</v>
      </c>
      <c r="I1318" s="65">
        <f t="shared" si="189"/>
        <v>1761.0062893081833</v>
      </c>
      <c r="J1318" s="65">
        <v>0</v>
      </c>
      <c r="K1318" s="65">
        <f t="shared" si="190"/>
        <v>0</v>
      </c>
      <c r="L1318" s="87">
        <f t="shared" si="191"/>
        <v>1761.0062893081833</v>
      </c>
      <c r="M1318" s="25"/>
      <c r="N1318" s="25"/>
    </row>
    <row r="1319" spans="1:14" ht="14.25" customHeight="1">
      <c r="A1319" s="86">
        <v>42611</v>
      </c>
      <c r="B1319" s="60" t="s">
        <v>1395</v>
      </c>
      <c r="C1319" s="61">
        <f t="shared" si="186"/>
        <v>2150.5376344086021</v>
      </c>
      <c r="D1319" s="62" t="s">
        <v>11</v>
      </c>
      <c r="E1319" s="63">
        <v>93</v>
      </c>
      <c r="F1319" s="63">
        <v>93.8</v>
      </c>
      <c r="G1319" s="63">
        <v>0</v>
      </c>
      <c r="H1319" s="63">
        <v>0</v>
      </c>
      <c r="I1319" s="65">
        <f t="shared" si="189"/>
        <v>1720.4301075268756</v>
      </c>
      <c r="J1319" s="65">
        <v>0</v>
      </c>
      <c r="K1319" s="65">
        <f t="shared" si="190"/>
        <v>0</v>
      </c>
      <c r="L1319" s="87">
        <f t="shared" si="191"/>
        <v>1720.4301075268756</v>
      </c>
      <c r="M1319" s="25"/>
      <c r="N1319" s="25"/>
    </row>
    <row r="1320" spans="1:14" ht="14.25" customHeight="1">
      <c r="A1320" s="86">
        <v>42608</v>
      </c>
      <c r="B1320" s="60" t="s">
        <v>1492</v>
      </c>
      <c r="C1320" s="61">
        <f t="shared" si="186"/>
        <v>2607.5619295958277</v>
      </c>
      <c r="D1320" s="62" t="s">
        <v>11</v>
      </c>
      <c r="E1320" s="63">
        <v>76.7</v>
      </c>
      <c r="F1320" s="63">
        <v>77.400000000000006</v>
      </c>
      <c r="G1320" s="63">
        <v>78.099999999999994</v>
      </c>
      <c r="H1320" s="63">
        <v>78.8</v>
      </c>
      <c r="I1320" s="65">
        <f t="shared" si="189"/>
        <v>1825.2933507170867</v>
      </c>
      <c r="J1320" s="65">
        <f>+(G1320-F1320)*C1320</f>
        <v>1825.2933507170496</v>
      </c>
      <c r="K1320" s="65">
        <f t="shared" si="190"/>
        <v>1825.2933507170867</v>
      </c>
      <c r="L1320" s="87">
        <f t="shared" si="191"/>
        <v>5475.880052151223</v>
      </c>
      <c r="M1320" s="25"/>
      <c r="N1320" s="25"/>
    </row>
    <row r="1321" spans="1:14" ht="14.25" customHeight="1">
      <c r="A1321" s="86">
        <v>42608</v>
      </c>
      <c r="B1321" s="60" t="s">
        <v>1492</v>
      </c>
      <c r="C1321" s="61">
        <f t="shared" si="186"/>
        <v>2503.1289111389233</v>
      </c>
      <c r="D1321" s="62" t="s">
        <v>11</v>
      </c>
      <c r="E1321" s="63">
        <v>79.900000000000006</v>
      </c>
      <c r="F1321" s="63">
        <v>80.599999999999994</v>
      </c>
      <c r="G1321" s="63">
        <v>81.3</v>
      </c>
      <c r="H1321" s="63">
        <v>82</v>
      </c>
      <c r="I1321" s="65">
        <f t="shared" si="189"/>
        <v>1752.1902377972178</v>
      </c>
      <c r="J1321" s="65">
        <f>+(G1321-F1321)*C1321</f>
        <v>1752.1902377972533</v>
      </c>
      <c r="K1321" s="65">
        <f t="shared" si="190"/>
        <v>1752.1902377972533</v>
      </c>
      <c r="L1321" s="87">
        <f t="shared" si="191"/>
        <v>5256.570713391724</v>
      </c>
      <c r="M1321" s="25"/>
      <c r="N1321" s="25"/>
    </row>
    <row r="1322" spans="1:14" ht="14.25" customHeight="1">
      <c r="A1322" s="86">
        <v>42608</v>
      </c>
      <c r="B1322" s="60" t="s">
        <v>1459</v>
      </c>
      <c r="C1322" s="61">
        <f t="shared" si="186"/>
        <v>4291.8454935622312</v>
      </c>
      <c r="D1322" s="62" t="s">
        <v>11</v>
      </c>
      <c r="E1322" s="63">
        <v>46.6</v>
      </c>
      <c r="F1322" s="63">
        <v>47</v>
      </c>
      <c r="G1322" s="63">
        <v>47.4</v>
      </c>
      <c r="H1322" s="63">
        <v>47.8</v>
      </c>
      <c r="I1322" s="65">
        <f t="shared" si="189"/>
        <v>1716.7381974248865</v>
      </c>
      <c r="J1322" s="65">
        <f>+(G1322-F1322)*C1322</f>
        <v>1716.7381974248865</v>
      </c>
      <c r="K1322" s="65">
        <f t="shared" si="190"/>
        <v>1716.7381974248865</v>
      </c>
      <c r="L1322" s="87">
        <f t="shared" si="191"/>
        <v>5150.2145922746595</v>
      </c>
      <c r="M1322" s="25"/>
      <c r="N1322" s="25"/>
    </row>
    <row r="1323" spans="1:14" ht="14.25" customHeight="1">
      <c r="A1323" s="86">
        <v>42608</v>
      </c>
      <c r="B1323" s="60" t="s">
        <v>1459</v>
      </c>
      <c r="C1323" s="61">
        <f t="shared" si="186"/>
        <v>4184.100418410042</v>
      </c>
      <c r="D1323" s="62" t="s">
        <v>11</v>
      </c>
      <c r="E1323" s="63">
        <v>47.8</v>
      </c>
      <c r="F1323" s="63">
        <v>48.2</v>
      </c>
      <c r="G1323" s="63">
        <v>48.6</v>
      </c>
      <c r="H1323" s="63">
        <v>0</v>
      </c>
      <c r="I1323" s="65">
        <f t="shared" si="189"/>
        <v>1673.6401673640405</v>
      </c>
      <c r="J1323" s="65">
        <f>+(G1323-F1323)*C1323</f>
        <v>1673.6401673640109</v>
      </c>
      <c r="K1323" s="65">
        <v>0</v>
      </c>
      <c r="L1323" s="87">
        <f t="shared" si="191"/>
        <v>3347.2803347280515</v>
      </c>
      <c r="M1323" s="25"/>
      <c r="N1323" s="25"/>
    </row>
    <row r="1324" spans="1:14" ht="14.25" customHeight="1">
      <c r="A1324" s="86">
        <v>42608</v>
      </c>
      <c r="B1324" s="60" t="s">
        <v>1493</v>
      </c>
      <c r="C1324" s="61">
        <f t="shared" si="186"/>
        <v>3333.3333333333335</v>
      </c>
      <c r="D1324" s="62" t="s">
        <v>11</v>
      </c>
      <c r="E1324" s="63">
        <v>60</v>
      </c>
      <c r="F1324" s="63">
        <v>60.6</v>
      </c>
      <c r="G1324" s="63">
        <v>0</v>
      </c>
      <c r="H1324" s="63">
        <v>0</v>
      </c>
      <c r="I1324" s="65">
        <f t="shared" si="189"/>
        <v>2000.0000000000048</v>
      </c>
      <c r="J1324" s="65">
        <v>0</v>
      </c>
      <c r="K1324" s="65">
        <f>+(H1324-G1324)*C1324</f>
        <v>0</v>
      </c>
      <c r="L1324" s="87">
        <f t="shared" si="191"/>
        <v>2000.0000000000048</v>
      </c>
      <c r="M1324" s="25"/>
      <c r="N1324" s="25"/>
    </row>
    <row r="1325" spans="1:14" ht="14.25" customHeight="1">
      <c r="A1325" s="86">
        <v>42608</v>
      </c>
      <c r="B1325" s="60" t="s">
        <v>1494</v>
      </c>
      <c r="C1325" s="61">
        <f t="shared" si="186"/>
        <v>1639.344262295082</v>
      </c>
      <c r="D1325" s="62" t="s">
        <v>12</v>
      </c>
      <c r="E1325" s="63">
        <v>122</v>
      </c>
      <c r="F1325" s="63">
        <v>120.8</v>
      </c>
      <c r="G1325" s="63">
        <v>0</v>
      </c>
      <c r="H1325" s="63">
        <v>0</v>
      </c>
      <c r="I1325" s="65">
        <f>-(F1325-E1325)*C1325</f>
        <v>1967.2131147541031</v>
      </c>
      <c r="J1325" s="65">
        <v>0</v>
      </c>
      <c r="K1325" s="65">
        <v>0</v>
      </c>
      <c r="L1325" s="65">
        <f>(I1325+J1325+K1325)</f>
        <v>1967.2131147541031</v>
      </c>
      <c r="M1325" s="25"/>
      <c r="N1325" s="25"/>
    </row>
    <row r="1326" spans="1:14" ht="14.25" customHeight="1">
      <c r="A1326" s="86">
        <v>42607</v>
      </c>
      <c r="B1326" s="60" t="s">
        <v>1495</v>
      </c>
      <c r="C1326" s="61">
        <f t="shared" si="186"/>
        <v>2702.7027027027025</v>
      </c>
      <c r="D1326" s="62" t="s">
        <v>11</v>
      </c>
      <c r="E1326" s="63">
        <v>74</v>
      </c>
      <c r="F1326" s="63">
        <v>74.650000000000006</v>
      </c>
      <c r="G1326" s="63">
        <v>75.400000000000006</v>
      </c>
      <c r="H1326" s="63">
        <v>76.099999999999994</v>
      </c>
      <c r="I1326" s="65">
        <f t="shared" ref="I1326:I1332" si="192">+(F1326-E1326)*C1326</f>
        <v>1756.7567567567719</v>
      </c>
      <c r="J1326" s="65">
        <f>+(G1326-F1326)*C1326</f>
        <v>2027.0270270270269</v>
      </c>
      <c r="K1326" s="65">
        <f t="shared" ref="K1326:K1332" si="193">+(H1326-G1326)*C1326</f>
        <v>1891.891891891861</v>
      </c>
      <c r="L1326" s="87">
        <f t="shared" ref="L1326:L1332" si="194">SUM(I1326:K1326)</f>
        <v>5675.6756756756595</v>
      </c>
      <c r="M1326" s="25"/>
      <c r="N1326" s="25"/>
    </row>
    <row r="1327" spans="1:14" ht="14.25" customHeight="1">
      <c r="A1327" s="86">
        <v>42607</v>
      </c>
      <c r="B1327" s="60" t="s">
        <v>1484</v>
      </c>
      <c r="C1327" s="61">
        <f t="shared" si="186"/>
        <v>1904.7619047619048</v>
      </c>
      <c r="D1327" s="62" t="s">
        <v>11</v>
      </c>
      <c r="E1327" s="63">
        <v>105</v>
      </c>
      <c r="F1327" s="63">
        <v>106</v>
      </c>
      <c r="G1327" s="63">
        <v>0</v>
      </c>
      <c r="H1327" s="63">
        <v>0</v>
      </c>
      <c r="I1327" s="65">
        <f t="shared" si="192"/>
        <v>1904.7619047619048</v>
      </c>
      <c r="J1327" s="65">
        <v>0</v>
      </c>
      <c r="K1327" s="65">
        <f t="shared" si="193"/>
        <v>0</v>
      </c>
      <c r="L1327" s="87">
        <f t="shared" si="194"/>
        <v>1904.7619047619048</v>
      </c>
      <c r="M1327" s="25"/>
      <c r="N1327" s="25"/>
    </row>
    <row r="1328" spans="1:14" ht="14.25" customHeight="1">
      <c r="A1328" s="86">
        <v>42607</v>
      </c>
      <c r="B1328" s="60" t="s">
        <v>1496</v>
      </c>
      <c r="C1328" s="61">
        <f t="shared" si="186"/>
        <v>1869.1588785046729</v>
      </c>
      <c r="D1328" s="62" t="s">
        <v>11</v>
      </c>
      <c r="E1328" s="63">
        <v>107</v>
      </c>
      <c r="F1328" s="63">
        <v>108</v>
      </c>
      <c r="G1328" s="63">
        <v>0</v>
      </c>
      <c r="H1328" s="63">
        <v>0</v>
      </c>
      <c r="I1328" s="65">
        <f t="shared" si="192"/>
        <v>1869.1588785046729</v>
      </c>
      <c r="J1328" s="65">
        <v>0</v>
      </c>
      <c r="K1328" s="65">
        <f t="shared" si="193"/>
        <v>0</v>
      </c>
      <c r="L1328" s="87">
        <f t="shared" si="194"/>
        <v>1869.1588785046729</v>
      </c>
      <c r="M1328" s="25"/>
      <c r="N1328" s="25"/>
    </row>
    <row r="1329" spans="1:14" ht="14.25" customHeight="1">
      <c r="A1329" s="86">
        <v>42607</v>
      </c>
      <c r="B1329" s="60" t="s">
        <v>1497</v>
      </c>
      <c r="C1329" s="61">
        <f t="shared" si="186"/>
        <v>1230.7692307692307</v>
      </c>
      <c r="D1329" s="62" t="s">
        <v>11</v>
      </c>
      <c r="E1329" s="63">
        <v>162.5</v>
      </c>
      <c r="F1329" s="63">
        <v>162.5</v>
      </c>
      <c r="G1329" s="63">
        <v>0</v>
      </c>
      <c r="H1329" s="63">
        <v>0</v>
      </c>
      <c r="I1329" s="65">
        <f t="shared" si="192"/>
        <v>0</v>
      </c>
      <c r="J1329" s="65">
        <v>0</v>
      </c>
      <c r="K1329" s="65">
        <f t="shared" si="193"/>
        <v>0</v>
      </c>
      <c r="L1329" s="87">
        <f t="shared" si="194"/>
        <v>0</v>
      </c>
      <c r="M1329" s="25"/>
      <c r="N1329" s="25"/>
    </row>
    <row r="1330" spans="1:14" ht="14.25" customHeight="1">
      <c r="A1330" s="86">
        <v>42606</v>
      </c>
      <c r="B1330" s="60" t="s">
        <v>1498</v>
      </c>
      <c r="C1330" s="61">
        <f t="shared" si="186"/>
        <v>995.0248756218906</v>
      </c>
      <c r="D1330" s="62" t="s">
        <v>11</v>
      </c>
      <c r="E1330" s="63">
        <v>201</v>
      </c>
      <c r="F1330" s="63">
        <v>203</v>
      </c>
      <c r="G1330" s="63">
        <v>0</v>
      </c>
      <c r="H1330" s="63">
        <v>0</v>
      </c>
      <c r="I1330" s="65">
        <f t="shared" si="192"/>
        <v>1990.0497512437812</v>
      </c>
      <c r="J1330" s="65">
        <v>0</v>
      </c>
      <c r="K1330" s="65">
        <f t="shared" si="193"/>
        <v>0</v>
      </c>
      <c r="L1330" s="87">
        <f t="shared" si="194"/>
        <v>1990.0497512437812</v>
      </c>
      <c r="M1330" s="25"/>
      <c r="N1330" s="25"/>
    </row>
    <row r="1331" spans="1:14" ht="14.25" customHeight="1">
      <c r="A1331" s="86">
        <v>42606</v>
      </c>
      <c r="B1331" s="60" t="s">
        <v>1320</v>
      </c>
      <c r="C1331" s="61">
        <f t="shared" si="186"/>
        <v>1904.7619047619048</v>
      </c>
      <c r="D1331" s="62" t="s">
        <v>11</v>
      </c>
      <c r="E1331" s="63">
        <v>105</v>
      </c>
      <c r="F1331" s="63">
        <v>106</v>
      </c>
      <c r="G1331" s="63">
        <v>0</v>
      </c>
      <c r="H1331" s="63">
        <v>0</v>
      </c>
      <c r="I1331" s="65">
        <f t="shared" si="192"/>
        <v>1904.7619047619048</v>
      </c>
      <c r="J1331" s="65">
        <v>0</v>
      </c>
      <c r="K1331" s="65">
        <f t="shared" si="193"/>
        <v>0</v>
      </c>
      <c r="L1331" s="87">
        <f t="shared" si="194"/>
        <v>1904.7619047619048</v>
      </c>
      <c r="M1331" s="25"/>
      <c r="N1331" s="25"/>
    </row>
    <row r="1332" spans="1:14" ht="14.25" customHeight="1">
      <c r="A1332" s="86">
        <v>42606</v>
      </c>
      <c r="B1332" s="60" t="s">
        <v>1423</v>
      </c>
      <c r="C1332" s="61">
        <f t="shared" si="186"/>
        <v>943.39622641509436</v>
      </c>
      <c r="D1332" s="62" t="s">
        <v>11</v>
      </c>
      <c r="E1332" s="63">
        <v>212</v>
      </c>
      <c r="F1332" s="63">
        <v>214</v>
      </c>
      <c r="G1332" s="63">
        <v>0</v>
      </c>
      <c r="H1332" s="63">
        <v>0</v>
      </c>
      <c r="I1332" s="65">
        <f t="shared" si="192"/>
        <v>1886.7924528301887</v>
      </c>
      <c r="J1332" s="65">
        <v>0</v>
      </c>
      <c r="K1332" s="65">
        <f t="shared" si="193"/>
        <v>0</v>
      </c>
      <c r="L1332" s="87">
        <f t="shared" si="194"/>
        <v>1886.7924528301887</v>
      </c>
      <c r="M1332" s="25"/>
      <c r="N1332" s="25"/>
    </row>
    <row r="1333" spans="1:14" ht="14.25" customHeight="1">
      <c r="A1333" s="86">
        <v>42606</v>
      </c>
      <c r="B1333" s="60" t="s">
        <v>1499</v>
      </c>
      <c r="C1333" s="61">
        <f t="shared" si="186"/>
        <v>3030.3030303030305</v>
      </c>
      <c r="D1333" s="62" t="s">
        <v>11</v>
      </c>
      <c r="E1333" s="63">
        <v>66</v>
      </c>
      <c r="F1333" s="63">
        <v>64.2</v>
      </c>
      <c r="G1333" s="63">
        <v>0</v>
      </c>
      <c r="H1333" s="63">
        <v>0</v>
      </c>
      <c r="I1333" s="64">
        <f>(F1333-E1333)*C1333</f>
        <v>-5454.5454545454459</v>
      </c>
      <c r="J1333" s="65">
        <v>0</v>
      </c>
      <c r="K1333" s="65">
        <f>(H1333-G1333)*C1333</f>
        <v>0</v>
      </c>
      <c r="L1333" s="64">
        <f>(I1333+J1333+K1333)</f>
        <v>-5454.5454545454459</v>
      </c>
      <c r="M1333" s="25"/>
      <c r="N1333" s="25"/>
    </row>
    <row r="1334" spans="1:14" ht="14.25" customHeight="1">
      <c r="A1334" s="86">
        <v>42605</v>
      </c>
      <c r="B1334" s="60" t="s">
        <v>1500</v>
      </c>
      <c r="C1334" s="61">
        <f t="shared" si="186"/>
        <v>2339.1812865497077</v>
      </c>
      <c r="D1334" s="62" t="s">
        <v>11</v>
      </c>
      <c r="E1334" s="63">
        <v>85.5</v>
      </c>
      <c r="F1334" s="63">
        <v>86.3</v>
      </c>
      <c r="G1334" s="63">
        <v>87.1</v>
      </c>
      <c r="H1334" s="63">
        <v>87.9</v>
      </c>
      <c r="I1334" s="65">
        <f t="shared" ref="I1334:I1354" si="195">+(F1334-E1334)*C1334</f>
        <v>1871.3450292397595</v>
      </c>
      <c r="J1334" s="65">
        <f>+(G1334-F1334)*C1334</f>
        <v>1871.3450292397595</v>
      </c>
      <c r="K1334" s="65">
        <f>+(H1334-G1334)*C1334</f>
        <v>1871.3450292397927</v>
      </c>
      <c r="L1334" s="87">
        <f t="shared" ref="L1334:L1354" si="196">SUM(I1334:K1334)</f>
        <v>5614.0350877193114</v>
      </c>
      <c r="M1334" s="25"/>
      <c r="N1334" s="25"/>
    </row>
    <row r="1335" spans="1:14" ht="14.25" customHeight="1">
      <c r="A1335" s="86">
        <v>42605</v>
      </c>
      <c r="B1335" s="60" t="s">
        <v>1501</v>
      </c>
      <c r="C1335" s="61">
        <f t="shared" si="186"/>
        <v>1030.9278350515465</v>
      </c>
      <c r="D1335" s="62" t="s">
        <v>11</v>
      </c>
      <c r="E1335" s="63">
        <v>194</v>
      </c>
      <c r="F1335" s="63">
        <v>195.9</v>
      </c>
      <c r="G1335" s="63">
        <v>197.8</v>
      </c>
      <c r="H1335" s="63">
        <v>0</v>
      </c>
      <c r="I1335" s="65">
        <f t="shared" si="195"/>
        <v>1958.7628865979441</v>
      </c>
      <c r="J1335" s="65">
        <f>+(G1335-F1335)*C1335</f>
        <v>1958.7628865979441</v>
      </c>
      <c r="K1335" s="65">
        <v>0</v>
      </c>
      <c r="L1335" s="87">
        <f t="shared" si="196"/>
        <v>3917.5257731958882</v>
      </c>
      <c r="M1335" s="25"/>
      <c r="N1335" s="25"/>
    </row>
    <row r="1336" spans="1:14" ht="14.25" customHeight="1">
      <c r="A1336" s="86">
        <v>42605</v>
      </c>
      <c r="B1336" s="60" t="s">
        <v>1500</v>
      </c>
      <c r="C1336" s="61">
        <f t="shared" si="186"/>
        <v>2272.7272727272725</v>
      </c>
      <c r="D1336" s="62" t="s">
        <v>11</v>
      </c>
      <c r="E1336" s="63">
        <v>88</v>
      </c>
      <c r="F1336" s="63">
        <v>88.75</v>
      </c>
      <c r="G1336" s="63">
        <v>89.6</v>
      </c>
      <c r="H1336" s="63">
        <v>0</v>
      </c>
      <c r="I1336" s="65">
        <f t="shared" si="195"/>
        <v>1704.5454545454545</v>
      </c>
      <c r="J1336" s="65">
        <f>+(G1336-F1336)*C1336</f>
        <v>1931.8181818181688</v>
      </c>
      <c r="K1336" s="65">
        <v>0</v>
      </c>
      <c r="L1336" s="87">
        <f t="shared" si="196"/>
        <v>3636.3636363636233</v>
      </c>
      <c r="M1336" s="25"/>
      <c r="N1336" s="25"/>
    </row>
    <row r="1337" spans="1:14" ht="14.25" customHeight="1">
      <c r="A1337" s="86">
        <v>42605</v>
      </c>
      <c r="B1337" s="60" t="s">
        <v>1498</v>
      </c>
      <c r="C1337" s="61">
        <f t="shared" si="186"/>
        <v>990.09900990099015</v>
      </c>
      <c r="D1337" s="62" t="s">
        <v>11</v>
      </c>
      <c r="E1337" s="63">
        <v>202</v>
      </c>
      <c r="F1337" s="63">
        <v>204</v>
      </c>
      <c r="G1337" s="63">
        <v>0</v>
      </c>
      <c r="H1337" s="63">
        <v>0</v>
      </c>
      <c r="I1337" s="65">
        <f t="shared" si="195"/>
        <v>1980.1980198019803</v>
      </c>
      <c r="J1337" s="65">
        <v>0</v>
      </c>
      <c r="K1337" s="65">
        <f>+(H1337-G1337)*C1337</f>
        <v>0</v>
      </c>
      <c r="L1337" s="87">
        <f t="shared" si="196"/>
        <v>1980.1980198019803</v>
      </c>
      <c r="M1337" s="25"/>
      <c r="N1337" s="25"/>
    </row>
    <row r="1338" spans="1:14" ht="14.25" customHeight="1">
      <c r="A1338" s="86">
        <v>42605</v>
      </c>
      <c r="B1338" s="60" t="s">
        <v>1371</v>
      </c>
      <c r="C1338" s="61">
        <f t="shared" si="186"/>
        <v>1393.7282229965156</v>
      </c>
      <c r="D1338" s="62" t="s">
        <v>11</v>
      </c>
      <c r="E1338" s="63">
        <v>143.5</v>
      </c>
      <c r="F1338" s="63">
        <v>144.9</v>
      </c>
      <c r="G1338" s="63">
        <v>0</v>
      </c>
      <c r="H1338" s="63">
        <v>0</v>
      </c>
      <c r="I1338" s="65">
        <f t="shared" si="195"/>
        <v>1951.2195121951297</v>
      </c>
      <c r="J1338" s="65">
        <v>0</v>
      </c>
      <c r="K1338" s="65">
        <f>+(H1338-G1338)*C1338</f>
        <v>0</v>
      </c>
      <c r="L1338" s="87">
        <f t="shared" si="196"/>
        <v>1951.2195121951297</v>
      </c>
      <c r="M1338" s="25"/>
      <c r="N1338" s="25"/>
    </row>
    <row r="1339" spans="1:14" ht="14.25" customHeight="1">
      <c r="A1339" s="86">
        <v>42605</v>
      </c>
      <c r="B1339" s="60" t="s">
        <v>1423</v>
      </c>
      <c r="C1339" s="61">
        <f t="shared" si="186"/>
        <v>911.16173120728934</v>
      </c>
      <c r="D1339" s="62" t="s">
        <v>11</v>
      </c>
      <c r="E1339" s="63">
        <v>219.5</v>
      </c>
      <c r="F1339" s="63">
        <v>221.5</v>
      </c>
      <c r="G1339" s="63">
        <v>0</v>
      </c>
      <c r="H1339" s="63">
        <v>0</v>
      </c>
      <c r="I1339" s="65">
        <f t="shared" si="195"/>
        <v>1822.3234624145787</v>
      </c>
      <c r="J1339" s="65">
        <v>0</v>
      </c>
      <c r="K1339" s="65">
        <f>+(H1339-G1339)*C1339</f>
        <v>0</v>
      </c>
      <c r="L1339" s="87">
        <f t="shared" si="196"/>
        <v>1822.3234624145787</v>
      </c>
      <c r="M1339" s="25"/>
      <c r="N1339" s="25"/>
    </row>
    <row r="1340" spans="1:14" ht="14.25" customHeight="1">
      <c r="A1340" s="86">
        <v>42604</v>
      </c>
      <c r="B1340" s="60" t="s">
        <v>1423</v>
      </c>
      <c r="C1340" s="61">
        <f t="shared" si="186"/>
        <v>956.02294455066931</v>
      </c>
      <c r="D1340" s="62" t="s">
        <v>11</v>
      </c>
      <c r="E1340" s="63">
        <v>209.2</v>
      </c>
      <c r="F1340" s="63">
        <v>211.2</v>
      </c>
      <c r="G1340" s="63">
        <v>213.2</v>
      </c>
      <c r="H1340" s="63">
        <v>215.2</v>
      </c>
      <c r="I1340" s="65">
        <f t="shared" si="195"/>
        <v>1912.0458891013386</v>
      </c>
      <c r="J1340" s="65">
        <f>+(G1340-F1340)*C1340</f>
        <v>1912.0458891013386</v>
      </c>
      <c r="K1340" s="65">
        <f>+(H1340-G1340)*C1340</f>
        <v>1912.0458891013386</v>
      </c>
      <c r="L1340" s="87">
        <f t="shared" si="196"/>
        <v>5736.1376673040158</v>
      </c>
      <c r="M1340" s="25"/>
      <c r="N1340" s="25"/>
    </row>
    <row r="1341" spans="1:14" ht="14.25" customHeight="1">
      <c r="A1341" s="86">
        <v>42604</v>
      </c>
      <c r="B1341" s="60" t="s">
        <v>1500</v>
      </c>
      <c r="C1341" s="61">
        <f t="shared" si="186"/>
        <v>2564.102564102564</v>
      </c>
      <c r="D1341" s="62" t="s">
        <v>11</v>
      </c>
      <c r="E1341" s="63">
        <v>78</v>
      </c>
      <c r="F1341" s="63">
        <v>78.7</v>
      </c>
      <c r="G1341" s="63">
        <v>79.400000000000006</v>
      </c>
      <c r="H1341" s="63">
        <v>80.099999999999994</v>
      </c>
      <c r="I1341" s="65">
        <f t="shared" si="195"/>
        <v>1794.871794871802</v>
      </c>
      <c r="J1341" s="65">
        <f>+(G1341-F1341)*C1341</f>
        <v>1794.871794871802</v>
      </c>
      <c r="K1341" s="65">
        <f>+(H1341-G1341)*C1341</f>
        <v>1794.8717948717656</v>
      </c>
      <c r="L1341" s="87">
        <f t="shared" si="196"/>
        <v>5384.6153846153693</v>
      </c>
      <c r="M1341" s="25"/>
      <c r="N1341" s="25"/>
    </row>
    <row r="1342" spans="1:14" ht="14.25" customHeight="1">
      <c r="A1342" s="86">
        <v>42604</v>
      </c>
      <c r="B1342" s="60" t="s">
        <v>1502</v>
      </c>
      <c r="C1342" s="61">
        <f t="shared" si="186"/>
        <v>1509.433962264151</v>
      </c>
      <c r="D1342" s="62" t="s">
        <v>11</v>
      </c>
      <c r="E1342" s="63">
        <v>132.5</v>
      </c>
      <c r="F1342" s="63">
        <v>133.80000000000001</v>
      </c>
      <c r="G1342" s="63">
        <v>135.1</v>
      </c>
      <c r="H1342" s="63">
        <v>0</v>
      </c>
      <c r="I1342" s="65">
        <f t="shared" si="195"/>
        <v>1962.2641509434134</v>
      </c>
      <c r="J1342" s="65">
        <f>+(G1342-F1342)*C1342</f>
        <v>1962.2641509433706</v>
      </c>
      <c r="K1342" s="65">
        <v>0</v>
      </c>
      <c r="L1342" s="87">
        <f t="shared" si="196"/>
        <v>3924.528301886784</v>
      </c>
      <c r="M1342" s="25"/>
      <c r="N1342" s="25"/>
    </row>
    <row r="1343" spans="1:14" ht="14.25" customHeight="1">
      <c r="A1343" s="86">
        <v>42604</v>
      </c>
      <c r="B1343" s="60" t="s">
        <v>1439</v>
      </c>
      <c r="C1343" s="61">
        <f t="shared" si="186"/>
        <v>470.58823529411762</v>
      </c>
      <c r="D1343" s="62" t="s">
        <v>11</v>
      </c>
      <c r="E1343" s="63">
        <v>425</v>
      </c>
      <c r="F1343" s="63">
        <v>429</v>
      </c>
      <c r="G1343" s="63">
        <v>433</v>
      </c>
      <c r="H1343" s="63">
        <v>0</v>
      </c>
      <c r="I1343" s="65">
        <f t="shared" si="195"/>
        <v>1882.3529411764705</v>
      </c>
      <c r="J1343" s="65">
        <f>+(G1343-F1343)*C1343</f>
        <v>1882.3529411764705</v>
      </c>
      <c r="K1343" s="65">
        <v>0</v>
      </c>
      <c r="L1343" s="87">
        <f t="shared" si="196"/>
        <v>3764.705882352941</v>
      </c>
      <c r="M1343" s="25"/>
      <c r="N1343" s="25"/>
    </row>
    <row r="1344" spans="1:14" ht="14.25" customHeight="1">
      <c r="A1344" s="86">
        <v>42604</v>
      </c>
      <c r="B1344" s="60" t="s">
        <v>1489</v>
      </c>
      <c r="C1344" s="61">
        <f t="shared" ref="C1344:C1407" si="197">(200000/E1344)</f>
        <v>2395.2095808383233</v>
      </c>
      <c r="D1344" s="62" t="s">
        <v>11</v>
      </c>
      <c r="E1344" s="63">
        <v>83.5</v>
      </c>
      <c r="F1344" s="63">
        <v>84.3</v>
      </c>
      <c r="G1344" s="63">
        <v>0</v>
      </c>
      <c r="H1344" s="63">
        <v>0</v>
      </c>
      <c r="I1344" s="65">
        <f t="shared" si="195"/>
        <v>1916.1676646706519</v>
      </c>
      <c r="J1344" s="65">
        <v>0</v>
      </c>
      <c r="K1344" s="65">
        <f>+(H1344-G1344)*C1344</f>
        <v>0</v>
      </c>
      <c r="L1344" s="87">
        <f t="shared" si="196"/>
        <v>1916.1676646706519</v>
      </c>
      <c r="M1344" s="25"/>
      <c r="N1344" s="25"/>
    </row>
    <row r="1345" spans="1:14" ht="14.25" customHeight="1">
      <c r="A1345" s="86">
        <v>42601</v>
      </c>
      <c r="B1345" s="60" t="s">
        <v>179</v>
      </c>
      <c r="C1345" s="61">
        <f t="shared" si="197"/>
        <v>396.03960396039605</v>
      </c>
      <c r="D1345" s="62" t="s">
        <v>11</v>
      </c>
      <c r="E1345" s="63">
        <v>505</v>
      </c>
      <c r="F1345" s="63">
        <v>510</v>
      </c>
      <c r="G1345" s="63">
        <v>515</v>
      </c>
      <c r="H1345" s="63">
        <v>520</v>
      </c>
      <c r="I1345" s="65">
        <f t="shared" si="195"/>
        <v>1980.1980198019803</v>
      </c>
      <c r="J1345" s="65">
        <f>+(G1345-F1345)*C1345</f>
        <v>1980.1980198019803</v>
      </c>
      <c r="K1345" s="65">
        <f>+(H1345-G1345)*C1345</f>
        <v>1980.1980198019803</v>
      </c>
      <c r="L1345" s="87">
        <f t="shared" si="196"/>
        <v>5940.5940594059412</v>
      </c>
      <c r="M1345" s="25"/>
      <c r="N1345" s="25"/>
    </row>
    <row r="1346" spans="1:14" ht="14.25" customHeight="1">
      <c r="A1346" s="86">
        <v>42601</v>
      </c>
      <c r="B1346" s="60" t="s">
        <v>1503</v>
      </c>
      <c r="C1346" s="61">
        <f t="shared" si="197"/>
        <v>878.73462214411245</v>
      </c>
      <c r="D1346" s="62" t="s">
        <v>11</v>
      </c>
      <c r="E1346" s="63">
        <v>227.6</v>
      </c>
      <c r="F1346" s="63">
        <v>229.8</v>
      </c>
      <c r="G1346" s="63">
        <v>232</v>
      </c>
      <c r="H1346" s="63">
        <v>234.2</v>
      </c>
      <c r="I1346" s="65">
        <f t="shared" si="195"/>
        <v>1933.2161687170624</v>
      </c>
      <c r="J1346" s="65">
        <f>+(G1346-F1346)*C1346</f>
        <v>1933.2161687170374</v>
      </c>
      <c r="K1346" s="65">
        <f>+(H1346-G1346)*C1346</f>
        <v>1933.2161687170374</v>
      </c>
      <c r="L1346" s="87">
        <f t="shared" si="196"/>
        <v>5799.6485061511376</v>
      </c>
      <c r="M1346" s="25"/>
      <c r="N1346" s="25"/>
    </row>
    <row r="1347" spans="1:14" ht="14.25" customHeight="1">
      <c r="A1347" s="86">
        <v>42601</v>
      </c>
      <c r="B1347" s="60" t="s">
        <v>1503</v>
      </c>
      <c r="C1347" s="61">
        <f t="shared" si="197"/>
        <v>910.74681238615665</v>
      </c>
      <c r="D1347" s="62" t="s">
        <v>11</v>
      </c>
      <c r="E1347" s="63">
        <v>219.6</v>
      </c>
      <c r="F1347" s="63">
        <v>221.6</v>
      </c>
      <c r="G1347" s="63">
        <v>223.6</v>
      </c>
      <c r="H1347" s="63">
        <v>225.6</v>
      </c>
      <c r="I1347" s="65">
        <f t="shared" si="195"/>
        <v>1821.4936247723133</v>
      </c>
      <c r="J1347" s="65">
        <f>+(G1347-F1347)*C1347</f>
        <v>1821.4936247723133</v>
      </c>
      <c r="K1347" s="65">
        <f>+(H1347-G1347)*C1347</f>
        <v>1821.4936247723133</v>
      </c>
      <c r="L1347" s="87">
        <f t="shared" si="196"/>
        <v>5464.4808743169397</v>
      </c>
      <c r="M1347" s="25"/>
      <c r="N1347" s="25"/>
    </row>
    <row r="1348" spans="1:14" ht="14.25" customHeight="1">
      <c r="A1348" s="86">
        <v>42601</v>
      </c>
      <c r="B1348" s="60" t="s">
        <v>1500</v>
      </c>
      <c r="C1348" s="61">
        <f t="shared" si="197"/>
        <v>2631.5789473684213</v>
      </c>
      <c r="D1348" s="62" t="s">
        <v>11</v>
      </c>
      <c r="E1348" s="63">
        <v>76</v>
      </c>
      <c r="F1348" s="63">
        <v>76.7</v>
      </c>
      <c r="G1348" s="63">
        <v>77.400000000000006</v>
      </c>
      <c r="H1348" s="63">
        <v>0</v>
      </c>
      <c r="I1348" s="65">
        <f t="shared" si="195"/>
        <v>1842.1052631579023</v>
      </c>
      <c r="J1348" s="65">
        <f>+(G1348-F1348)*C1348</f>
        <v>1842.1052631579023</v>
      </c>
      <c r="K1348" s="65">
        <v>0</v>
      </c>
      <c r="L1348" s="87">
        <f t="shared" si="196"/>
        <v>3684.2105263158046</v>
      </c>
      <c r="M1348" s="25"/>
      <c r="N1348" s="25"/>
    </row>
    <row r="1349" spans="1:14" ht="14.25" customHeight="1">
      <c r="A1349" s="86">
        <v>42601</v>
      </c>
      <c r="B1349" s="60" t="s">
        <v>1504</v>
      </c>
      <c r="C1349" s="61">
        <f t="shared" si="197"/>
        <v>479.61630695443642</v>
      </c>
      <c r="D1349" s="62" t="s">
        <v>11</v>
      </c>
      <c r="E1349" s="63">
        <v>417</v>
      </c>
      <c r="F1349" s="63">
        <v>421</v>
      </c>
      <c r="G1349" s="63">
        <v>0</v>
      </c>
      <c r="H1349" s="63">
        <v>0</v>
      </c>
      <c r="I1349" s="65">
        <f t="shared" si="195"/>
        <v>1918.4652278177457</v>
      </c>
      <c r="J1349" s="65">
        <v>0</v>
      </c>
      <c r="K1349" s="65">
        <f>+(H1349-G1349)*C1349</f>
        <v>0</v>
      </c>
      <c r="L1349" s="87">
        <f t="shared" si="196"/>
        <v>1918.4652278177457</v>
      </c>
      <c r="M1349" s="25"/>
      <c r="N1349" s="25"/>
    </row>
    <row r="1350" spans="1:14" ht="14.25" customHeight="1">
      <c r="A1350" s="86">
        <v>42600</v>
      </c>
      <c r="B1350" s="60" t="s">
        <v>1503</v>
      </c>
      <c r="C1350" s="61">
        <f t="shared" si="197"/>
        <v>980.39215686274508</v>
      </c>
      <c r="D1350" s="62" t="s">
        <v>11</v>
      </c>
      <c r="E1350" s="63">
        <v>204</v>
      </c>
      <c r="F1350" s="63">
        <v>206</v>
      </c>
      <c r="G1350" s="63">
        <v>208</v>
      </c>
      <c r="H1350" s="63">
        <v>210</v>
      </c>
      <c r="I1350" s="65">
        <f t="shared" si="195"/>
        <v>1960.7843137254902</v>
      </c>
      <c r="J1350" s="65">
        <f>+(G1350-F1350)*C1350</f>
        <v>1960.7843137254902</v>
      </c>
      <c r="K1350" s="65">
        <f>+(H1350-G1350)*C1350</f>
        <v>1960.7843137254902</v>
      </c>
      <c r="L1350" s="87">
        <f t="shared" si="196"/>
        <v>5882.3529411764703</v>
      </c>
      <c r="M1350" s="25"/>
      <c r="N1350" s="25"/>
    </row>
    <row r="1351" spans="1:14" ht="14.25" customHeight="1">
      <c r="A1351" s="86">
        <v>42600</v>
      </c>
      <c r="B1351" s="60" t="s">
        <v>149</v>
      </c>
      <c r="C1351" s="61">
        <f t="shared" si="197"/>
        <v>2881.8443804034578</v>
      </c>
      <c r="D1351" s="62" t="s">
        <v>11</v>
      </c>
      <c r="E1351" s="63">
        <v>69.400000000000006</v>
      </c>
      <c r="F1351" s="63">
        <v>70</v>
      </c>
      <c r="G1351" s="63">
        <v>70.599999999999994</v>
      </c>
      <c r="H1351" s="63">
        <v>71.2</v>
      </c>
      <c r="I1351" s="65">
        <f t="shared" si="195"/>
        <v>1729.1066282420584</v>
      </c>
      <c r="J1351" s="65">
        <f>+(G1351-F1351)*C1351</f>
        <v>1729.1066282420584</v>
      </c>
      <c r="K1351" s="65">
        <f>+(H1351-G1351)*C1351</f>
        <v>1729.1066282420993</v>
      </c>
      <c r="L1351" s="87">
        <f t="shared" si="196"/>
        <v>5187.3198847262156</v>
      </c>
      <c r="M1351" s="25"/>
      <c r="N1351" s="25"/>
    </row>
    <row r="1352" spans="1:14" ht="14.25" customHeight="1">
      <c r="A1352" s="86">
        <v>42600</v>
      </c>
      <c r="B1352" s="60" t="s">
        <v>1503</v>
      </c>
      <c r="C1352" s="61">
        <f t="shared" si="197"/>
        <v>952.38095238095241</v>
      </c>
      <c r="D1352" s="62" t="s">
        <v>11</v>
      </c>
      <c r="E1352" s="63">
        <v>210</v>
      </c>
      <c r="F1352" s="63">
        <v>212</v>
      </c>
      <c r="G1352" s="63">
        <v>214</v>
      </c>
      <c r="H1352" s="63">
        <v>0</v>
      </c>
      <c r="I1352" s="65">
        <f t="shared" si="195"/>
        <v>1904.7619047619048</v>
      </c>
      <c r="J1352" s="65">
        <f>+(G1352-F1352)*C1352</f>
        <v>1904.7619047619048</v>
      </c>
      <c r="K1352" s="65">
        <v>0</v>
      </c>
      <c r="L1352" s="87">
        <f t="shared" si="196"/>
        <v>3809.5238095238096</v>
      </c>
      <c r="M1352" s="25"/>
      <c r="N1352" s="25"/>
    </row>
    <row r="1353" spans="1:14" ht="14.25" customHeight="1">
      <c r="A1353" s="86">
        <v>42600</v>
      </c>
      <c r="B1353" s="60" t="s">
        <v>179</v>
      </c>
      <c r="C1353" s="61">
        <f t="shared" si="197"/>
        <v>402.4144869215292</v>
      </c>
      <c r="D1353" s="62" t="s">
        <v>11</v>
      </c>
      <c r="E1353" s="63">
        <v>497</v>
      </c>
      <c r="F1353" s="63">
        <v>501</v>
      </c>
      <c r="G1353" s="63">
        <v>505</v>
      </c>
      <c r="H1353" s="63">
        <v>0</v>
      </c>
      <c r="I1353" s="65">
        <f t="shared" si="195"/>
        <v>1609.6579476861168</v>
      </c>
      <c r="J1353" s="65">
        <f>+(G1353-F1353)*C1353</f>
        <v>1609.6579476861168</v>
      </c>
      <c r="K1353" s="65">
        <v>0</v>
      </c>
      <c r="L1353" s="87">
        <f t="shared" si="196"/>
        <v>3219.3158953722336</v>
      </c>
      <c r="M1353" s="25"/>
      <c r="N1353" s="25"/>
    </row>
    <row r="1354" spans="1:14" ht="14.25" customHeight="1">
      <c r="A1354" s="86">
        <v>42600</v>
      </c>
      <c r="B1354" s="60" t="s">
        <v>1505</v>
      </c>
      <c r="C1354" s="61">
        <f t="shared" si="197"/>
        <v>1568.6274509803923</v>
      </c>
      <c r="D1354" s="62" t="s">
        <v>11</v>
      </c>
      <c r="E1354" s="63">
        <v>127.5</v>
      </c>
      <c r="F1354" s="63">
        <v>127.5</v>
      </c>
      <c r="G1354" s="63">
        <v>0</v>
      </c>
      <c r="H1354" s="63">
        <v>0</v>
      </c>
      <c r="I1354" s="65">
        <f t="shared" si="195"/>
        <v>0</v>
      </c>
      <c r="J1354" s="65">
        <v>0</v>
      </c>
      <c r="K1354" s="65">
        <f>+(H1354-G1354)*C1354</f>
        <v>0</v>
      </c>
      <c r="L1354" s="87">
        <f t="shared" si="196"/>
        <v>0</v>
      </c>
      <c r="M1354" s="25"/>
      <c r="N1354" s="25"/>
    </row>
    <row r="1355" spans="1:14" ht="14.25" customHeight="1">
      <c r="A1355" s="86">
        <v>42599</v>
      </c>
      <c r="B1355" s="60" t="s">
        <v>1505</v>
      </c>
      <c r="C1355" s="61">
        <f t="shared" si="197"/>
        <v>1818.1818181818182</v>
      </c>
      <c r="D1355" s="62" t="s">
        <v>12</v>
      </c>
      <c r="E1355" s="63">
        <v>110</v>
      </c>
      <c r="F1355" s="63">
        <v>109</v>
      </c>
      <c r="G1355" s="63">
        <v>108</v>
      </c>
      <c r="H1355" s="63">
        <v>107</v>
      </c>
      <c r="I1355" s="65">
        <f>(E1355-F1355)*C1355</f>
        <v>1818.1818181818182</v>
      </c>
      <c r="J1355" s="65">
        <f>(F1355-G1355)*C1355</f>
        <v>1818.1818181818182</v>
      </c>
      <c r="K1355" s="65">
        <f>(G1355-H1355)*C1355</f>
        <v>1818.1818181818182</v>
      </c>
      <c r="L1355" s="65">
        <f>(I1355+J1355+K1355)</f>
        <v>5454.545454545455</v>
      </c>
      <c r="M1355" s="25"/>
      <c r="N1355" s="25"/>
    </row>
    <row r="1356" spans="1:14" ht="14.25" customHeight="1">
      <c r="A1356" s="86">
        <v>42599</v>
      </c>
      <c r="B1356" s="60" t="s">
        <v>1505</v>
      </c>
      <c r="C1356" s="61">
        <f t="shared" si="197"/>
        <v>1673.6401673640166</v>
      </c>
      <c r="D1356" s="62" t="s">
        <v>11</v>
      </c>
      <c r="E1356" s="63">
        <v>119.5</v>
      </c>
      <c r="F1356" s="63">
        <v>120.5</v>
      </c>
      <c r="G1356" s="63">
        <v>121.5</v>
      </c>
      <c r="H1356" s="63">
        <v>122.5</v>
      </c>
      <c r="I1356" s="65">
        <f>+(F1356-E1356)*C1356</f>
        <v>1673.6401673640166</v>
      </c>
      <c r="J1356" s="65">
        <f>+(G1356-F1356)*C1356</f>
        <v>1673.6401673640166</v>
      </c>
      <c r="K1356" s="65">
        <f>+(H1356-G1356)*C1356</f>
        <v>1673.6401673640166</v>
      </c>
      <c r="L1356" s="87">
        <f>SUM(I1356:K1356)</f>
        <v>5020.9205020920499</v>
      </c>
      <c r="M1356" s="25"/>
      <c r="N1356" s="25"/>
    </row>
    <row r="1357" spans="1:14" ht="14.25" customHeight="1">
      <c r="A1357" s="86">
        <v>42599</v>
      </c>
      <c r="B1357" s="60" t="s">
        <v>1505</v>
      </c>
      <c r="C1357" s="61">
        <f t="shared" si="197"/>
        <v>1632.6530612244899</v>
      </c>
      <c r="D1357" s="62" t="s">
        <v>11</v>
      </c>
      <c r="E1357" s="63">
        <v>122.5</v>
      </c>
      <c r="F1357" s="63">
        <v>123.5</v>
      </c>
      <c r="G1357" s="63">
        <v>124.5</v>
      </c>
      <c r="H1357" s="63">
        <v>125.5</v>
      </c>
      <c r="I1357" s="65">
        <f>+(F1357-E1357)*C1357</f>
        <v>1632.6530612244899</v>
      </c>
      <c r="J1357" s="65">
        <f>+(G1357-F1357)*C1357</f>
        <v>1632.6530612244899</v>
      </c>
      <c r="K1357" s="65">
        <f>+(H1357-G1357)*C1357</f>
        <v>1632.6530612244899</v>
      </c>
      <c r="L1357" s="87">
        <f>SUM(I1357:K1357)</f>
        <v>4897.9591836734699</v>
      </c>
      <c r="M1357" s="25"/>
      <c r="N1357" s="25"/>
    </row>
    <row r="1358" spans="1:14" ht="14.25" customHeight="1">
      <c r="A1358" s="86">
        <v>42599</v>
      </c>
      <c r="B1358" s="60" t="s">
        <v>1506</v>
      </c>
      <c r="C1358" s="61">
        <f t="shared" si="197"/>
        <v>1324.5033112582782</v>
      </c>
      <c r="D1358" s="62" t="s">
        <v>11</v>
      </c>
      <c r="E1358" s="63">
        <v>151</v>
      </c>
      <c r="F1358" s="63">
        <v>152.5</v>
      </c>
      <c r="G1358" s="63">
        <v>154</v>
      </c>
      <c r="H1358" s="63">
        <v>0</v>
      </c>
      <c r="I1358" s="65">
        <f>+(F1358-E1358)*C1358</f>
        <v>1986.7549668874174</v>
      </c>
      <c r="J1358" s="65">
        <f>+(G1358-F1358)*C1358</f>
        <v>1986.7549668874174</v>
      </c>
      <c r="K1358" s="65">
        <v>0</v>
      </c>
      <c r="L1358" s="87">
        <f>SUM(I1358:K1358)</f>
        <v>3973.5099337748347</v>
      </c>
      <c r="M1358" s="25"/>
      <c r="N1358" s="25"/>
    </row>
    <row r="1359" spans="1:14" ht="14.25" customHeight="1">
      <c r="A1359" s="86">
        <v>42599</v>
      </c>
      <c r="B1359" s="60" t="s">
        <v>1506</v>
      </c>
      <c r="C1359" s="61">
        <f t="shared" si="197"/>
        <v>1197.6047904191616</v>
      </c>
      <c r="D1359" s="62" t="s">
        <v>11</v>
      </c>
      <c r="E1359" s="63">
        <v>167</v>
      </c>
      <c r="F1359" s="63">
        <v>168.6</v>
      </c>
      <c r="G1359" s="63">
        <v>0</v>
      </c>
      <c r="H1359" s="63">
        <v>0</v>
      </c>
      <c r="I1359" s="65">
        <f>+(F1359-E1359)*C1359</f>
        <v>1916.1676646706519</v>
      </c>
      <c r="J1359" s="65">
        <v>0</v>
      </c>
      <c r="K1359" s="65">
        <f>+(H1359-G1359)*C1359</f>
        <v>0</v>
      </c>
      <c r="L1359" s="87">
        <f>SUM(I1359:K1359)</f>
        <v>1916.1676646706519</v>
      </c>
      <c r="M1359" s="25"/>
      <c r="N1359" s="25"/>
    </row>
    <row r="1360" spans="1:14" ht="14.25" customHeight="1">
      <c r="A1360" s="86">
        <v>42598</v>
      </c>
      <c r="B1360" s="60" t="s">
        <v>1505</v>
      </c>
      <c r="C1360" s="61">
        <f t="shared" si="197"/>
        <v>1666.6666666666667</v>
      </c>
      <c r="D1360" s="62" t="s">
        <v>12</v>
      </c>
      <c r="E1360" s="63">
        <v>120</v>
      </c>
      <c r="F1360" s="63">
        <v>118.8</v>
      </c>
      <c r="G1360" s="63">
        <v>117.6</v>
      </c>
      <c r="H1360" s="63">
        <v>116.4</v>
      </c>
      <c r="I1360" s="65">
        <f>(E1360-F1360)*C1360</f>
        <v>2000.0000000000048</v>
      </c>
      <c r="J1360" s="65">
        <f>(F1360-G1360)*C1360</f>
        <v>2000.0000000000048</v>
      </c>
      <c r="K1360" s="65">
        <f>(G1360-H1360)*C1360</f>
        <v>1999.9999999999811</v>
      </c>
      <c r="L1360" s="65">
        <f>(I1360+J1360+K1360)</f>
        <v>5999.9999999999909</v>
      </c>
      <c r="M1360" s="25"/>
      <c r="N1360" s="25"/>
    </row>
    <row r="1361" spans="1:14" ht="14.25" customHeight="1">
      <c r="A1361" s="86">
        <v>42598</v>
      </c>
      <c r="B1361" s="60" t="s">
        <v>1446</v>
      </c>
      <c r="C1361" s="61">
        <f t="shared" si="197"/>
        <v>1869.1588785046729</v>
      </c>
      <c r="D1361" s="62" t="s">
        <v>12</v>
      </c>
      <c r="E1361" s="63">
        <v>107</v>
      </c>
      <c r="F1361" s="63">
        <v>106</v>
      </c>
      <c r="G1361" s="63">
        <v>105</v>
      </c>
      <c r="H1361" s="63">
        <v>104</v>
      </c>
      <c r="I1361" s="65">
        <f>(E1361-F1361)*C1361</f>
        <v>1869.1588785046729</v>
      </c>
      <c r="J1361" s="65">
        <f>(F1361-G1361)*C1361</f>
        <v>1869.1588785046729</v>
      </c>
      <c r="K1361" s="65">
        <f>(G1361-H1361)*C1361</f>
        <v>1869.1588785046729</v>
      </c>
      <c r="L1361" s="65">
        <f>(I1361+J1361+K1361)</f>
        <v>5607.4766355140182</v>
      </c>
      <c r="M1361" s="25"/>
      <c r="N1361" s="25"/>
    </row>
    <row r="1362" spans="1:14" ht="14.25" customHeight="1">
      <c r="A1362" s="86">
        <v>42598</v>
      </c>
      <c r="B1362" s="60" t="s">
        <v>1507</v>
      </c>
      <c r="C1362" s="61">
        <f t="shared" si="197"/>
        <v>1869.1588785046729</v>
      </c>
      <c r="D1362" s="62" t="s">
        <v>12</v>
      </c>
      <c r="E1362" s="63">
        <v>107</v>
      </c>
      <c r="F1362" s="63">
        <v>106</v>
      </c>
      <c r="G1362" s="63">
        <v>0</v>
      </c>
      <c r="H1362" s="63">
        <v>0</v>
      </c>
      <c r="I1362" s="65">
        <f>-(F1362-E1362)*C1362</f>
        <v>1869.1588785046729</v>
      </c>
      <c r="J1362" s="65">
        <v>0</v>
      </c>
      <c r="K1362" s="65">
        <v>0</v>
      </c>
      <c r="L1362" s="65">
        <f>(I1362+J1362+K1362)</f>
        <v>1869.1588785046729</v>
      </c>
      <c r="M1362" s="25"/>
      <c r="N1362" s="25"/>
    </row>
    <row r="1363" spans="1:14" ht="14.25" customHeight="1">
      <c r="A1363" s="86">
        <v>42598</v>
      </c>
      <c r="B1363" s="60" t="s">
        <v>149</v>
      </c>
      <c r="C1363" s="61">
        <f t="shared" si="197"/>
        <v>3007.5187969924814</v>
      </c>
      <c r="D1363" s="62" t="s">
        <v>11</v>
      </c>
      <c r="E1363" s="63">
        <v>66.5</v>
      </c>
      <c r="F1363" s="63">
        <v>67.099999999999994</v>
      </c>
      <c r="G1363" s="63">
        <v>0</v>
      </c>
      <c r="H1363" s="63">
        <v>0</v>
      </c>
      <c r="I1363" s="65">
        <f>+(F1363-E1363)*C1363</f>
        <v>1804.5112781954717</v>
      </c>
      <c r="J1363" s="65">
        <v>0</v>
      </c>
      <c r="K1363" s="65">
        <f>+(H1363-G1363)*C1363</f>
        <v>0</v>
      </c>
      <c r="L1363" s="87">
        <f>SUM(I1363:K1363)</f>
        <v>1804.5112781954717</v>
      </c>
      <c r="M1363" s="25"/>
      <c r="N1363" s="25"/>
    </row>
    <row r="1364" spans="1:14" ht="14.25" customHeight="1">
      <c r="A1364" s="86">
        <v>42598</v>
      </c>
      <c r="B1364" s="60" t="s">
        <v>1489</v>
      </c>
      <c r="C1364" s="61">
        <f t="shared" si="197"/>
        <v>2547.7707006369428</v>
      </c>
      <c r="D1364" s="62" t="s">
        <v>11</v>
      </c>
      <c r="E1364" s="63">
        <v>78.5</v>
      </c>
      <c r="F1364" s="63">
        <v>79.2</v>
      </c>
      <c r="G1364" s="63">
        <v>0</v>
      </c>
      <c r="H1364" s="63">
        <v>0</v>
      </c>
      <c r="I1364" s="65">
        <f>+(F1364-E1364)*C1364</f>
        <v>1783.4394904458672</v>
      </c>
      <c r="J1364" s="65">
        <v>0</v>
      </c>
      <c r="K1364" s="65">
        <f>+(H1364-G1364)*C1364</f>
        <v>0</v>
      </c>
      <c r="L1364" s="87">
        <f>SUM(I1364:K1364)</f>
        <v>1783.4394904458672</v>
      </c>
      <c r="M1364" s="25"/>
      <c r="N1364" s="25"/>
    </row>
    <row r="1365" spans="1:14" ht="14.25" customHeight="1">
      <c r="A1365" s="86">
        <v>42598</v>
      </c>
      <c r="B1365" s="60" t="s">
        <v>1505</v>
      </c>
      <c r="C1365" s="61">
        <f t="shared" si="197"/>
        <v>1724.1379310344828</v>
      </c>
      <c r="D1365" s="62" t="s">
        <v>12</v>
      </c>
      <c r="E1365" s="63">
        <v>116</v>
      </c>
      <c r="F1365" s="63">
        <v>116</v>
      </c>
      <c r="G1365" s="63">
        <v>0</v>
      </c>
      <c r="H1365" s="63">
        <v>0</v>
      </c>
      <c r="I1365" s="65">
        <f>-(F1365-E1365)*C1365</f>
        <v>0</v>
      </c>
      <c r="J1365" s="65">
        <v>0</v>
      </c>
      <c r="K1365" s="65">
        <v>0</v>
      </c>
      <c r="L1365" s="65">
        <f>(I1365+J1365+K1365)</f>
        <v>0</v>
      </c>
      <c r="M1365" s="25"/>
      <c r="N1365" s="25"/>
    </row>
    <row r="1366" spans="1:14" ht="14.25" customHeight="1">
      <c r="A1366" s="86">
        <v>42594</v>
      </c>
      <c r="B1366" s="60" t="s">
        <v>1326</v>
      </c>
      <c r="C1366" s="61">
        <f t="shared" si="197"/>
        <v>871.45969498910677</v>
      </c>
      <c r="D1366" s="62" t="s">
        <v>11</v>
      </c>
      <c r="E1366" s="63">
        <v>229.5</v>
      </c>
      <c r="F1366" s="63">
        <v>231.7</v>
      </c>
      <c r="G1366" s="63">
        <v>233.9</v>
      </c>
      <c r="H1366" s="63">
        <v>236.1</v>
      </c>
      <c r="I1366" s="65">
        <f>+(F1366-E1366)*C1366</f>
        <v>1917.211328976025</v>
      </c>
      <c r="J1366" s="65">
        <f>+(G1366-F1366)*C1366</f>
        <v>1917.2113289760498</v>
      </c>
      <c r="K1366" s="65">
        <f>+(H1366-G1366)*C1366</f>
        <v>1917.211328976025</v>
      </c>
      <c r="L1366" s="87">
        <f>SUM(I1366:K1366)</f>
        <v>5751.6339869281001</v>
      </c>
      <c r="M1366" s="25"/>
      <c r="N1366" s="25"/>
    </row>
    <row r="1367" spans="1:14" ht="14.25" customHeight="1">
      <c r="A1367" s="86">
        <v>42594</v>
      </c>
      <c r="B1367" s="60" t="s">
        <v>149</v>
      </c>
      <c r="C1367" s="61">
        <f t="shared" si="197"/>
        <v>2919.7080291970801</v>
      </c>
      <c r="D1367" s="62" t="s">
        <v>11</v>
      </c>
      <c r="E1367" s="63">
        <v>68.5</v>
      </c>
      <c r="F1367" s="63">
        <v>69.099999999999994</v>
      </c>
      <c r="G1367" s="63">
        <v>69.7</v>
      </c>
      <c r="H1367" s="63">
        <v>70.3</v>
      </c>
      <c r="I1367" s="65">
        <f>+(F1367-E1367)*C1367</f>
        <v>1751.8248175182314</v>
      </c>
      <c r="J1367" s="65">
        <f>+(G1367-F1367)*C1367</f>
        <v>1751.824817518273</v>
      </c>
      <c r="K1367" s="65">
        <f>+(H1367-G1367)*C1367</f>
        <v>1751.8248175182314</v>
      </c>
      <c r="L1367" s="87">
        <f>SUM(I1367:K1367)</f>
        <v>5255.4744525547358</v>
      </c>
      <c r="M1367" s="25"/>
      <c r="N1367" s="25"/>
    </row>
    <row r="1368" spans="1:14" ht="14.25" customHeight="1">
      <c r="A1368" s="86">
        <v>42594</v>
      </c>
      <c r="B1368" s="60" t="s">
        <v>1364</v>
      </c>
      <c r="C1368" s="61">
        <f t="shared" si="197"/>
        <v>1974.3336623889438</v>
      </c>
      <c r="D1368" s="62" t="s">
        <v>12</v>
      </c>
      <c r="E1368" s="63">
        <v>101.3</v>
      </c>
      <c r="F1368" s="63">
        <v>100.3</v>
      </c>
      <c r="G1368" s="63">
        <v>0</v>
      </c>
      <c r="H1368" s="63">
        <v>0</v>
      </c>
      <c r="I1368" s="65">
        <f>-(F1368-E1368)*C1368</f>
        <v>1974.3336623889438</v>
      </c>
      <c r="J1368" s="65">
        <v>0</v>
      </c>
      <c r="K1368" s="65">
        <v>0</v>
      </c>
      <c r="L1368" s="65">
        <f>(I1368+J1368+K1368)</f>
        <v>1974.3336623889438</v>
      </c>
      <c r="M1368" s="25"/>
      <c r="N1368" s="25"/>
    </row>
    <row r="1369" spans="1:14" ht="14.25" customHeight="1">
      <c r="A1369" s="86">
        <v>42594</v>
      </c>
      <c r="B1369" s="60" t="s">
        <v>149</v>
      </c>
      <c r="C1369" s="61">
        <f t="shared" si="197"/>
        <v>2816.9014084507044</v>
      </c>
      <c r="D1369" s="62" t="s">
        <v>11</v>
      </c>
      <c r="E1369" s="63">
        <v>71</v>
      </c>
      <c r="F1369" s="63">
        <v>71.7</v>
      </c>
      <c r="G1369" s="63">
        <v>0</v>
      </c>
      <c r="H1369" s="63">
        <v>0</v>
      </c>
      <c r="I1369" s="65">
        <f>+(F1369-E1369)*C1369</f>
        <v>1971.8309859155011</v>
      </c>
      <c r="J1369" s="65">
        <v>0</v>
      </c>
      <c r="K1369" s="65">
        <f>+(H1369-G1369)*C1369</f>
        <v>0</v>
      </c>
      <c r="L1369" s="87">
        <f>SUM(I1369:K1369)</f>
        <v>1971.8309859155011</v>
      </c>
      <c r="M1369" s="25"/>
      <c r="N1369" s="25"/>
    </row>
    <row r="1370" spans="1:14" ht="14.25" customHeight="1">
      <c r="A1370" s="86">
        <v>42594</v>
      </c>
      <c r="B1370" s="60" t="s">
        <v>1508</v>
      </c>
      <c r="C1370" s="61">
        <f t="shared" si="197"/>
        <v>2500</v>
      </c>
      <c r="D1370" s="62" t="s">
        <v>12</v>
      </c>
      <c r="E1370" s="63">
        <v>80</v>
      </c>
      <c r="F1370" s="63">
        <v>80</v>
      </c>
      <c r="G1370" s="63">
        <v>0</v>
      </c>
      <c r="H1370" s="63">
        <v>0</v>
      </c>
      <c r="I1370" s="65">
        <f>-(F1370-E1370)*C1370</f>
        <v>0</v>
      </c>
      <c r="J1370" s="65">
        <v>0</v>
      </c>
      <c r="K1370" s="65">
        <v>0</v>
      </c>
      <c r="L1370" s="65">
        <f>(I1370+J1370+K1370)</f>
        <v>0</v>
      </c>
      <c r="M1370" s="25"/>
      <c r="N1370" s="25"/>
    </row>
    <row r="1371" spans="1:14" ht="14.25" customHeight="1">
      <c r="A1371" s="86">
        <v>42594</v>
      </c>
      <c r="B1371" s="60" t="s">
        <v>1509</v>
      </c>
      <c r="C1371" s="61">
        <f t="shared" si="197"/>
        <v>679.6941376380629</v>
      </c>
      <c r="D1371" s="62" t="s">
        <v>12</v>
      </c>
      <c r="E1371" s="63">
        <v>294.25</v>
      </c>
      <c r="F1371" s="63">
        <v>294.25</v>
      </c>
      <c r="G1371" s="63">
        <v>0</v>
      </c>
      <c r="H1371" s="63">
        <v>0</v>
      </c>
      <c r="I1371" s="65">
        <f>-(F1371-E1371)*C1371</f>
        <v>0</v>
      </c>
      <c r="J1371" s="65">
        <v>0</v>
      </c>
      <c r="K1371" s="65">
        <v>0</v>
      </c>
      <c r="L1371" s="65">
        <f>(I1371+J1371+K1371)</f>
        <v>0</v>
      </c>
      <c r="M1371" s="25"/>
      <c r="N1371" s="25"/>
    </row>
    <row r="1372" spans="1:14" ht="14.25" customHeight="1">
      <c r="A1372" s="86">
        <v>42593</v>
      </c>
      <c r="B1372" s="60" t="s">
        <v>1461</v>
      </c>
      <c r="C1372" s="61">
        <f t="shared" si="197"/>
        <v>4081.6326530612246</v>
      </c>
      <c r="D1372" s="62" t="s">
        <v>11</v>
      </c>
      <c r="E1372" s="63">
        <v>49</v>
      </c>
      <c r="F1372" s="63">
        <v>49.4</v>
      </c>
      <c r="G1372" s="63">
        <v>49.8</v>
      </c>
      <c r="H1372" s="63">
        <v>50.2</v>
      </c>
      <c r="I1372" s="65">
        <f>+(F1372-E1372)*C1372</f>
        <v>1632.653061224484</v>
      </c>
      <c r="J1372" s="65">
        <f>+(G1372-F1372)*C1372</f>
        <v>1632.653061224484</v>
      </c>
      <c r="K1372" s="65">
        <f>+(H1372-G1372)*C1372</f>
        <v>1632.6530612245131</v>
      </c>
      <c r="L1372" s="87">
        <f>SUM(I1372:K1372)</f>
        <v>4897.9591836734808</v>
      </c>
      <c r="M1372" s="25"/>
      <c r="N1372" s="25"/>
    </row>
    <row r="1373" spans="1:14" ht="14.25" customHeight="1">
      <c r="A1373" s="86">
        <v>42593</v>
      </c>
      <c r="B1373" s="60" t="s">
        <v>1506</v>
      </c>
      <c r="C1373" s="61">
        <f t="shared" si="197"/>
        <v>894.8545861297539</v>
      </c>
      <c r="D1373" s="62" t="s">
        <v>11</v>
      </c>
      <c r="E1373" s="63">
        <v>223.5</v>
      </c>
      <c r="F1373" s="63">
        <v>225.7</v>
      </c>
      <c r="G1373" s="63">
        <v>227.9</v>
      </c>
      <c r="H1373" s="63">
        <v>0</v>
      </c>
      <c r="I1373" s="65">
        <f>+(F1373-E1373)*C1373</f>
        <v>1968.6800894854484</v>
      </c>
      <c r="J1373" s="65">
        <f>+(G1373-F1373)*C1373</f>
        <v>1968.6800894854739</v>
      </c>
      <c r="K1373" s="65">
        <v>0</v>
      </c>
      <c r="L1373" s="87">
        <f>SUM(I1373:K1373)</f>
        <v>3937.3601789709223</v>
      </c>
      <c r="M1373" s="25"/>
      <c r="N1373" s="25"/>
    </row>
    <row r="1374" spans="1:14" ht="14.25" customHeight="1">
      <c r="A1374" s="86">
        <v>42593</v>
      </c>
      <c r="B1374" s="60" t="s">
        <v>1510</v>
      </c>
      <c r="C1374" s="61">
        <f t="shared" si="197"/>
        <v>704.22535211267609</v>
      </c>
      <c r="D1374" s="62" t="s">
        <v>11</v>
      </c>
      <c r="E1374" s="63">
        <v>284</v>
      </c>
      <c r="F1374" s="63">
        <v>286.8</v>
      </c>
      <c r="G1374" s="63">
        <v>0</v>
      </c>
      <c r="H1374" s="63">
        <v>0</v>
      </c>
      <c r="I1374" s="65">
        <f>+(F1374-E1374)*C1374</f>
        <v>1971.8309859155011</v>
      </c>
      <c r="J1374" s="65">
        <v>0</v>
      </c>
      <c r="K1374" s="65">
        <f>+(H1374-G1374)*C1374</f>
        <v>0</v>
      </c>
      <c r="L1374" s="87">
        <f>SUM(I1374:K1374)</f>
        <v>1971.8309859155011</v>
      </c>
      <c r="M1374" s="25"/>
      <c r="N1374" s="25"/>
    </row>
    <row r="1375" spans="1:14" ht="14.25" customHeight="1">
      <c r="A1375" s="86">
        <v>42593</v>
      </c>
      <c r="B1375" s="60" t="s">
        <v>1339</v>
      </c>
      <c r="C1375" s="61">
        <f t="shared" si="197"/>
        <v>2547.7707006369428</v>
      </c>
      <c r="D1375" s="62" t="s">
        <v>12</v>
      </c>
      <c r="E1375" s="63">
        <v>78.5</v>
      </c>
      <c r="F1375" s="63">
        <v>77.8</v>
      </c>
      <c r="G1375" s="63">
        <v>0</v>
      </c>
      <c r="H1375" s="63">
        <v>0</v>
      </c>
      <c r="I1375" s="65">
        <f>-(F1375-E1375)*C1375</f>
        <v>1783.4394904458672</v>
      </c>
      <c r="J1375" s="65">
        <v>0</v>
      </c>
      <c r="K1375" s="65">
        <v>0</v>
      </c>
      <c r="L1375" s="65">
        <f>(I1375+J1375+K1375)</f>
        <v>1783.4394904458672</v>
      </c>
      <c r="M1375" s="25"/>
      <c r="N1375" s="25"/>
    </row>
    <row r="1376" spans="1:14" ht="14.25" customHeight="1">
      <c r="A1376" s="86">
        <v>42593</v>
      </c>
      <c r="B1376" s="60" t="s">
        <v>1461</v>
      </c>
      <c r="C1376" s="61">
        <f t="shared" si="197"/>
        <v>3921.5686274509803</v>
      </c>
      <c r="D1376" s="62" t="s">
        <v>11</v>
      </c>
      <c r="E1376" s="63">
        <v>51</v>
      </c>
      <c r="F1376" s="63">
        <v>51.45</v>
      </c>
      <c r="G1376" s="63">
        <v>0</v>
      </c>
      <c r="H1376" s="63">
        <v>0</v>
      </c>
      <c r="I1376" s="65">
        <f>+(F1376-E1376)*C1376</f>
        <v>1764.7058823529524</v>
      </c>
      <c r="J1376" s="65">
        <v>0</v>
      </c>
      <c r="K1376" s="65">
        <f>+(H1376-G1376)*C1376</f>
        <v>0</v>
      </c>
      <c r="L1376" s="87">
        <f>SUM(I1376:K1376)</f>
        <v>1764.7058823529524</v>
      </c>
      <c r="M1376" s="25"/>
      <c r="N1376" s="25"/>
    </row>
    <row r="1377" spans="1:14" ht="14.25" customHeight="1">
      <c r="A1377" s="86">
        <v>42593</v>
      </c>
      <c r="B1377" s="60" t="s">
        <v>1511</v>
      </c>
      <c r="C1377" s="61">
        <f t="shared" si="197"/>
        <v>2298.8505747126437</v>
      </c>
      <c r="D1377" s="62" t="s">
        <v>11</v>
      </c>
      <c r="E1377" s="63">
        <v>87</v>
      </c>
      <c r="F1377" s="63">
        <v>87</v>
      </c>
      <c r="G1377" s="63">
        <v>0</v>
      </c>
      <c r="H1377" s="63">
        <v>0</v>
      </c>
      <c r="I1377" s="65">
        <f>+(F1377-E1377)*C1377</f>
        <v>0</v>
      </c>
      <c r="J1377" s="65">
        <v>0</v>
      </c>
      <c r="K1377" s="65">
        <f>+(H1377-G1377)*C1377</f>
        <v>0</v>
      </c>
      <c r="L1377" s="87">
        <f>SUM(I1377:K1377)</f>
        <v>0</v>
      </c>
      <c r="M1377" s="25"/>
      <c r="N1377" s="25"/>
    </row>
    <row r="1378" spans="1:14" ht="14.25" customHeight="1">
      <c r="A1378" s="86">
        <v>42592</v>
      </c>
      <c r="B1378" s="60" t="s">
        <v>497</v>
      </c>
      <c r="C1378" s="61">
        <f t="shared" si="197"/>
        <v>1428.5714285714287</v>
      </c>
      <c r="D1378" s="62" t="s">
        <v>11</v>
      </c>
      <c r="E1378" s="63">
        <v>140</v>
      </c>
      <c r="F1378" s="63">
        <v>141.4</v>
      </c>
      <c r="G1378" s="63">
        <v>142.80000000000001</v>
      </c>
      <c r="H1378" s="63">
        <v>144.19999999999999</v>
      </c>
      <c r="I1378" s="65">
        <f>+(F1378-E1378)*C1378</f>
        <v>2000.0000000000082</v>
      </c>
      <c r="J1378" s="65">
        <f>+(G1378-F1378)*C1378</f>
        <v>2000.0000000000082</v>
      </c>
      <c r="K1378" s="65">
        <f>+(H1378-G1378)*C1378</f>
        <v>1999.9999999999677</v>
      </c>
      <c r="L1378" s="87">
        <f>SUM(I1378:K1378)</f>
        <v>5999.9999999999836</v>
      </c>
      <c r="M1378" s="25"/>
      <c r="N1378" s="25"/>
    </row>
    <row r="1379" spans="1:14" ht="14.25" customHeight="1">
      <c r="A1379" s="86">
        <v>42592</v>
      </c>
      <c r="B1379" s="60" t="s">
        <v>1446</v>
      </c>
      <c r="C1379" s="61">
        <f t="shared" si="197"/>
        <v>1694.9152542372881</v>
      </c>
      <c r="D1379" s="62" t="s">
        <v>11</v>
      </c>
      <c r="E1379" s="63">
        <v>118</v>
      </c>
      <c r="F1379" s="63">
        <v>119</v>
      </c>
      <c r="G1379" s="63">
        <v>120</v>
      </c>
      <c r="H1379" s="63">
        <v>121</v>
      </c>
      <c r="I1379" s="65">
        <f>+(F1379-E1379)*C1379</f>
        <v>1694.9152542372881</v>
      </c>
      <c r="J1379" s="65">
        <f>+(G1379-F1379)*C1379</f>
        <v>1694.9152542372881</v>
      </c>
      <c r="K1379" s="65">
        <f>+(H1379-G1379)*C1379</f>
        <v>1694.9152542372881</v>
      </c>
      <c r="L1379" s="87">
        <f>SUM(I1379:K1379)</f>
        <v>5084.7457627118638</v>
      </c>
      <c r="M1379" s="25"/>
      <c r="N1379" s="25"/>
    </row>
    <row r="1380" spans="1:14" ht="14.25" customHeight="1">
      <c r="A1380" s="86">
        <v>42592</v>
      </c>
      <c r="B1380" s="60" t="s">
        <v>1446</v>
      </c>
      <c r="C1380" s="61">
        <f t="shared" si="197"/>
        <v>1626.0162601626016</v>
      </c>
      <c r="D1380" s="62" t="s">
        <v>11</v>
      </c>
      <c r="E1380" s="63">
        <v>123</v>
      </c>
      <c r="F1380" s="63">
        <v>124.2</v>
      </c>
      <c r="G1380" s="63">
        <v>0</v>
      </c>
      <c r="H1380" s="63">
        <v>0</v>
      </c>
      <c r="I1380" s="65">
        <f>+(F1380-E1380)*C1380</f>
        <v>1951.2195121951265</v>
      </c>
      <c r="J1380" s="65">
        <v>0</v>
      </c>
      <c r="K1380" s="65">
        <f>+(H1380-G1380)*C1380</f>
        <v>0</v>
      </c>
      <c r="L1380" s="87">
        <f>SUM(I1380:K1380)</f>
        <v>1951.2195121951265</v>
      </c>
      <c r="M1380" s="25"/>
      <c r="N1380" s="25"/>
    </row>
    <row r="1381" spans="1:14" ht="14.25" customHeight="1">
      <c r="A1381" s="86">
        <v>42592</v>
      </c>
      <c r="B1381" s="60" t="s">
        <v>1512</v>
      </c>
      <c r="C1381" s="61">
        <f t="shared" si="197"/>
        <v>2587.3221216041397</v>
      </c>
      <c r="D1381" s="62" t="s">
        <v>12</v>
      </c>
      <c r="E1381" s="63">
        <v>77.3</v>
      </c>
      <c r="F1381" s="63">
        <v>76.599999999999994</v>
      </c>
      <c r="G1381" s="63">
        <v>0</v>
      </c>
      <c r="H1381" s="63">
        <v>0</v>
      </c>
      <c r="I1381" s="65">
        <f>-(F1381-E1381)*C1381</f>
        <v>1811.1254851229053</v>
      </c>
      <c r="J1381" s="65">
        <v>0</v>
      </c>
      <c r="K1381" s="65">
        <v>0</v>
      </c>
      <c r="L1381" s="65">
        <f>(I1381+J1381+K1381)</f>
        <v>1811.1254851229053</v>
      </c>
      <c r="M1381" s="25"/>
      <c r="N1381" s="25"/>
    </row>
    <row r="1382" spans="1:14" ht="14.25" customHeight="1">
      <c r="A1382" s="86">
        <v>42592</v>
      </c>
      <c r="B1382" s="60" t="s">
        <v>1489</v>
      </c>
      <c r="C1382" s="61">
        <f t="shared" si="197"/>
        <v>2389.4862604540021</v>
      </c>
      <c r="D1382" s="62" t="s">
        <v>12</v>
      </c>
      <c r="E1382" s="63">
        <v>83.7</v>
      </c>
      <c r="F1382" s="63">
        <v>84.6</v>
      </c>
      <c r="G1382" s="63">
        <v>0</v>
      </c>
      <c r="H1382" s="63">
        <v>0</v>
      </c>
      <c r="I1382" s="64">
        <f>-(F1382-E1382)*C1382</f>
        <v>-2150.5376344085817</v>
      </c>
      <c r="J1382" s="65">
        <v>0</v>
      </c>
      <c r="K1382" s="65">
        <f>(H1382-G1382)*C1382</f>
        <v>0</v>
      </c>
      <c r="L1382" s="64">
        <f>(I1382+J1382+K1382)</f>
        <v>-2150.5376344085817</v>
      </c>
      <c r="M1382" s="25"/>
      <c r="N1382" s="25"/>
    </row>
    <row r="1383" spans="1:14" ht="14.25" customHeight="1">
      <c r="A1383" s="86">
        <v>42591</v>
      </c>
      <c r="B1383" s="60" t="s">
        <v>1364</v>
      </c>
      <c r="C1383" s="61">
        <f t="shared" si="197"/>
        <v>1635.3229762878168</v>
      </c>
      <c r="D1383" s="62" t="s">
        <v>12</v>
      </c>
      <c r="E1383" s="63">
        <v>122.3</v>
      </c>
      <c r="F1383" s="63">
        <v>121.1</v>
      </c>
      <c r="G1383" s="63">
        <v>119.9</v>
      </c>
      <c r="H1383" s="63">
        <v>118.7</v>
      </c>
      <c r="I1383" s="65">
        <f>(E1383-F1383)*C1383</f>
        <v>1962.3875715453848</v>
      </c>
      <c r="J1383" s="65">
        <f>(F1383-G1383)*C1383</f>
        <v>1962.3875715453617</v>
      </c>
      <c r="K1383" s="65">
        <f>(G1383-H1383)*C1383</f>
        <v>1962.3875715453848</v>
      </c>
      <c r="L1383" s="65">
        <f>(I1383+J1383+K1383)</f>
        <v>5887.1627146361316</v>
      </c>
      <c r="M1383" s="25"/>
      <c r="N1383" s="25"/>
    </row>
    <row r="1384" spans="1:14" ht="14.25" customHeight="1">
      <c r="A1384" s="86">
        <v>42591</v>
      </c>
      <c r="B1384" s="60" t="s">
        <v>1504</v>
      </c>
      <c r="C1384" s="61">
        <f t="shared" si="197"/>
        <v>484.84848484848487</v>
      </c>
      <c r="D1384" s="62" t="s">
        <v>12</v>
      </c>
      <c r="E1384" s="63">
        <v>412.5</v>
      </c>
      <c r="F1384" s="63">
        <v>408.5</v>
      </c>
      <c r="G1384" s="63">
        <v>404.5</v>
      </c>
      <c r="H1384" s="63">
        <v>400.5</v>
      </c>
      <c r="I1384" s="65">
        <f>(E1384-F1384)*C1384</f>
        <v>1939.3939393939395</v>
      </c>
      <c r="J1384" s="65">
        <f>(F1384-G1384)*C1384</f>
        <v>1939.3939393939395</v>
      </c>
      <c r="K1384" s="65">
        <f>(G1384-H1384)*C1384</f>
        <v>1939.3939393939395</v>
      </c>
      <c r="L1384" s="65">
        <f>(I1384+J1384+K1384)</f>
        <v>5818.181818181818</v>
      </c>
      <c r="M1384" s="25"/>
      <c r="N1384" s="25"/>
    </row>
    <row r="1385" spans="1:14" ht="14.25" customHeight="1">
      <c r="A1385" s="86">
        <v>42591</v>
      </c>
      <c r="B1385" s="60" t="s">
        <v>1513</v>
      </c>
      <c r="C1385" s="61">
        <f t="shared" si="197"/>
        <v>1581.0276679841897</v>
      </c>
      <c r="D1385" s="62" t="s">
        <v>11</v>
      </c>
      <c r="E1385" s="63">
        <v>126.5</v>
      </c>
      <c r="F1385" s="63">
        <v>127.7</v>
      </c>
      <c r="G1385" s="63">
        <v>128.9</v>
      </c>
      <c r="H1385" s="63">
        <v>130.1</v>
      </c>
      <c r="I1385" s="65">
        <f>+(F1385-E1385)*C1385</f>
        <v>1897.2332015810323</v>
      </c>
      <c r="J1385" s="65">
        <f>+(G1385-F1385)*C1385</f>
        <v>1897.2332015810323</v>
      </c>
      <c r="K1385" s="65">
        <f>+(H1385-G1385)*C1385</f>
        <v>1897.2332015810098</v>
      </c>
      <c r="L1385" s="87">
        <f>SUM(I1385:K1385)</f>
        <v>5691.6996047430748</v>
      </c>
      <c r="M1385" s="25"/>
      <c r="N1385" s="25"/>
    </row>
    <row r="1386" spans="1:14" ht="14.25" customHeight="1">
      <c r="A1386" s="86">
        <v>42591</v>
      </c>
      <c r="B1386" s="60" t="s">
        <v>1514</v>
      </c>
      <c r="C1386" s="61">
        <f t="shared" si="197"/>
        <v>4081.6326530612246</v>
      </c>
      <c r="D1386" s="62" t="s">
        <v>12</v>
      </c>
      <c r="E1386" s="63">
        <v>49</v>
      </c>
      <c r="F1386" s="63">
        <v>48.6</v>
      </c>
      <c r="G1386" s="63">
        <v>48.2</v>
      </c>
      <c r="H1386" s="63">
        <v>47.8</v>
      </c>
      <c r="I1386" s="65">
        <f>(E1386-F1386)*C1386</f>
        <v>1632.653061224484</v>
      </c>
      <c r="J1386" s="65">
        <f>(F1386-G1386)*C1386</f>
        <v>1632.653061224484</v>
      </c>
      <c r="K1386" s="65">
        <f>(G1386-H1386)*C1386</f>
        <v>1632.6530612245131</v>
      </c>
      <c r="L1386" s="65">
        <f>(I1386+J1386+K1386)</f>
        <v>4897.9591836734808</v>
      </c>
      <c r="M1386" s="25"/>
      <c r="N1386" s="25"/>
    </row>
    <row r="1387" spans="1:14" ht="14.25" customHeight="1">
      <c r="A1387" s="86">
        <v>42591</v>
      </c>
      <c r="B1387" s="60" t="s">
        <v>1514</v>
      </c>
      <c r="C1387" s="61">
        <f t="shared" si="197"/>
        <v>4184.100418410042</v>
      </c>
      <c r="D1387" s="62" t="s">
        <v>12</v>
      </c>
      <c r="E1387" s="63">
        <v>47.8</v>
      </c>
      <c r="F1387" s="63">
        <v>47.8</v>
      </c>
      <c r="G1387" s="63">
        <v>0</v>
      </c>
      <c r="H1387" s="63">
        <v>0</v>
      </c>
      <c r="I1387" s="65">
        <f>-(F1387-E1387)*C1387</f>
        <v>0</v>
      </c>
      <c r="J1387" s="65">
        <v>0</v>
      </c>
      <c r="K1387" s="65">
        <v>0</v>
      </c>
      <c r="L1387" s="65">
        <f>(I1387+J1387+K1387)</f>
        <v>0</v>
      </c>
      <c r="M1387" s="25"/>
      <c r="N1387" s="25"/>
    </row>
    <row r="1388" spans="1:14" ht="14.25" customHeight="1">
      <c r="A1388" s="86">
        <v>42590</v>
      </c>
      <c r="B1388" s="60" t="s">
        <v>393</v>
      </c>
      <c r="C1388" s="61">
        <f t="shared" si="197"/>
        <v>806.45161290322585</v>
      </c>
      <c r="D1388" s="62" t="s">
        <v>11</v>
      </c>
      <c r="E1388" s="63">
        <v>248</v>
      </c>
      <c r="F1388" s="63">
        <v>250.4</v>
      </c>
      <c r="G1388" s="63">
        <v>252.8</v>
      </c>
      <c r="H1388" s="63">
        <v>255.2</v>
      </c>
      <c r="I1388" s="65">
        <f>+(F1388-E1388)*C1388</f>
        <v>1935.4838709677467</v>
      </c>
      <c r="J1388" s="65">
        <f>+(G1388-F1388)*C1388</f>
        <v>1935.4838709677467</v>
      </c>
      <c r="K1388" s="65">
        <f>+(H1388-G1388)*C1388</f>
        <v>1935.4838709677238</v>
      </c>
      <c r="L1388" s="87">
        <f>SUM(I1388:K1388)</f>
        <v>5806.4516129032172</v>
      </c>
      <c r="M1388" s="25"/>
      <c r="N1388" s="25"/>
    </row>
    <row r="1389" spans="1:14" ht="14.25" customHeight="1">
      <c r="A1389" s="86">
        <v>42590</v>
      </c>
      <c r="B1389" s="60" t="s">
        <v>1446</v>
      </c>
      <c r="C1389" s="61">
        <f t="shared" si="197"/>
        <v>1754.3859649122808</v>
      </c>
      <c r="D1389" s="62" t="s">
        <v>11</v>
      </c>
      <c r="E1389" s="63">
        <v>114</v>
      </c>
      <c r="F1389" s="63">
        <v>114.9</v>
      </c>
      <c r="G1389" s="63">
        <v>116</v>
      </c>
      <c r="H1389" s="63">
        <v>0</v>
      </c>
      <c r="I1389" s="65">
        <f>+(F1389-E1389)*C1389</f>
        <v>1578.9473684210627</v>
      </c>
      <c r="J1389" s="65">
        <f>+(G1389-F1389)*C1389</f>
        <v>1929.8245614034988</v>
      </c>
      <c r="K1389" s="65">
        <v>0</v>
      </c>
      <c r="L1389" s="87">
        <f>SUM(I1389:K1389)</f>
        <v>3508.7719298245615</v>
      </c>
      <c r="M1389" s="25"/>
      <c r="N1389" s="25"/>
    </row>
    <row r="1390" spans="1:14" ht="14.25" customHeight="1">
      <c r="A1390" s="86">
        <v>42590</v>
      </c>
      <c r="B1390" s="60" t="s">
        <v>1421</v>
      </c>
      <c r="C1390" s="61">
        <f t="shared" si="197"/>
        <v>1754.3859649122808</v>
      </c>
      <c r="D1390" s="62" t="s">
        <v>12</v>
      </c>
      <c r="E1390" s="63">
        <v>114</v>
      </c>
      <c r="F1390" s="63">
        <v>113</v>
      </c>
      <c r="G1390" s="63">
        <v>0</v>
      </c>
      <c r="H1390" s="63">
        <v>0</v>
      </c>
      <c r="I1390" s="65">
        <f>-(F1390-E1390)*C1390</f>
        <v>1754.3859649122808</v>
      </c>
      <c r="J1390" s="65">
        <v>0</v>
      </c>
      <c r="K1390" s="65">
        <v>0</v>
      </c>
      <c r="L1390" s="65">
        <f>(I1390+J1390+K1390)</f>
        <v>1754.3859649122808</v>
      </c>
      <c r="M1390" s="25"/>
      <c r="N1390" s="25"/>
    </row>
    <row r="1391" spans="1:14" ht="14.25" customHeight="1">
      <c r="A1391" s="86">
        <v>42590</v>
      </c>
      <c r="B1391" s="60" t="s">
        <v>1422</v>
      </c>
      <c r="C1391" s="61">
        <f t="shared" si="197"/>
        <v>2197.802197802198</v>
      </c>
      <c r="D1391" s="62" t="s">
        <v>11</v>
      </c>
      <c r="E1391" s="63">
        <v>91</v>
      </c>
      <c r="F1391" s="63">
        <v>91</v>
      </c>
      <c r="G1391" s="63">
        <v>0</v>
      </c>
      <c r="H1391" s="63">
        <v>0</v>
      </c>
      <c r="I1391" s="65">
        <f>+(F1391-E1391)*C1391</f>
        <v>0</v>
      </c>
      <c r="J1391" s="65">
        <v>0</v>
      </c>
      <c r="K1391" s="65">
        <f>+(H1391-G1391)*C1391</f>
        <v>0</v>
      </c>
      <c r="L1391" s="87">
        <f>SUM(I1391:K1391)</f>
        <v>0</v>
      </c>
      <c r="M1391" s="25"/>
      <c r="N1391" s="25"/>
    </row>
    <row r="1392" spans="1:14" ht="14.25" customHeight="1">
      <c r="A1392" s="86">
        <v>42590</v>
      </c>
      <c r="B1392" s="60" t="s">
        <v>1515</v>
      </c>
      <c r="C1392" s="61">
        <f t="shared" si="197"/>
        <v>1597.4440894568691</v>
      </c>
      <c r="D1392" s="62" t="s">
        <v>12</v>
      </c>
      <c r="E1392" s="63">
        <v>125.2</v>
      </c>
      <c r="F1392" s="63">
        <v>125.2</v>
      </c>
      <c r="G1392" s="63">
        <v>0</v>
      </c>
      <c r="H1392" s="63">
        <v>0</v>
      </c>
      <c r="I1392" s="65">
        <f>-(F1392-E1392)*C1392</f>
        <v>0</v>
      </c>
      <c r="J1392" s="65">
        <v>0</v>
      </c>
      <c r="K1392" s="65">
        <v>0</v>
      </c>
      <c r="L1392" s="65">
        <f>(I1392+J1392+K1392)</f>
        <v>0</v>
      </c>
      <c r="M1392" s="25"/>
      <c r="N1392" s="25"/>
    </row>
    <row r="1393" spans="1:14" ht="14.25" customHeight="1">
      <c r="A1393" s="86">
        <v>42590</v>
      </c>
      <c r="B1393" s="60" t="s">
        <v>1513</v>
      </c>
      <c r="C1393" s="61">
        <f t="shared" si="197"/>
        <v>1438.8489208633093</v>
      </c>
      <c r="D1393" s="62" t="s">
        <v>11</v>
      </c>
      <c r="E1393" s="63">
        <v>139</v>
      </c>
      <c r="F1393" s="63">
        <v>139</v>
      </c>
      <c r="G1393" s="63">
        <v>0</v>
      </c>
      <c r="H1393" s="63">
        <v>0</v>
      </c>
      <c r="I1393" s="65">
        <f>+(F1393-E1393)*C1393</f>
        <v>0</v>
      </c>
      <c r="J1393" s="65">
        <v>0</v>
      </c>
      <c r="K1393" s="65">
        <f>+(H1393-G1393)*C1393</f>
        <v>0</v>
      </c>
      <c r="L1393" s="87">
        <f>SUM(I1393:K1393)</f>
        <v>0</v>
      </c>
      <c r="M1393" s="25"/>
      <c r="N1393" s="25"/>
    </row>
    <row r="1394" spans="1:14" ht="14.25" customHeight="1">
      <c r="A1394" s="86">
        <v>42587</v>
      </c>
      <c r="B1394" s="60" t="s">
        <v>1513</v>
      </c>
      <c r="C1394" s="61">
        <f t="shared" si="197"/>
        <v>1550.3875968992247</v>
      </c>
      <c r="D1394" s="62" t="s">
        <v>11</v>
      </c>
      <c r="E1394" s="63">
        <v>129</v>
      </c>
      <c r="F1394" s="63">
        <v>130.30000000000001</v>
      </c>
      <c r="G1394" s="63">
        <v>131.6</v>
      </c>
      <c r="H1394" s="63">
        <v>132.9</v>
      </c>
      <c r="I1394" s="65">
        <f>+(F1394-E1394)*C1394</f>
        <v>2015.5038759690099</v>
      </c>
      <c r="J1394" s="65">
        <f>+(G1394-F1394)*C1394</f>
        <v>2015.5038759689658</v>
      </c>
      <c r="K1394" s="65">
        <f>+(H1394-G1394)*C1394</f>
        <v>2015.5038759690099</v>
      </c>
      <c r="L1394" s="87">
        <f>SUM(I1394:K1394)</f>
        <v>6046.5116279069853</v>
      </c>
      <c r="M1394" s="25"/>
      <c r="N1394" s="25"/>
    </row>
    <row r="1395" spans="1:14" ht="14.25" customHeight="1">
      <c r="A1395" s="86">
        <v>42587</v>
      </c>
      <c r="B1395" s="60" t="s">
        <v>1513</v>
      </c>
      <c r="C1395" s="61">
        <f t="shared" si="197"/>
        <v>1507.1590052750566</v>
      </c>
      <c r="D1395" s="62" t="s">
        <v>11</v>
      </c>
      <c r="E1395" s="63">
        <v>132.69999999999999</v>
      </c>
      <c r="F1395" s="63">
        <v>134</v>
      </c>
      <c r="G1395" s="63">
        <v>135.30000000000001</v>
      </c>
      <c r="H1395" s="63">
        <v>136.6</v>
      </c>
      <c r="I1395" s="65">
        <f>+(F1395-E1395)*C1395</f>
        <v>1959.3067068575908</v>
      </c>
      <c r="J1395" s="65">
        <f>+(G1395-F1395)*C1395</f>
        <v>1959.3067068575908</v>
      </c>
      <c r="K1395" s="65">
        <f>+(H1395-G1395)*C1395</f>
        <v>1959.3067068575479</v>
      </c>
      <c r="L1395" s="87">
        <f>SUM(I1395:K1395)</f>
        <v>5877.9201205727295</v>
      </c>
      <c r="M1395" s="25"/>
      <c r="N1395" s="25"/>
    </row>
    <row r="1396" spans="1:14" ht="14.25" customHeight="1">
      <c r="A1396" s="86">
        <v>42587</v>
      </c>
      <c r="B1396" s="60" t="s">
        <v>1502</v>
      </c>
      <c r="C1396" s="61">
        <f t="shared" si="197"/>
        <v>2526.8477574226149</v>
      </c>
      <c r="D1396" s="62" t="s">
        <v>11</v>
      </c>
      <c r="E1396" s="63">
        <v>79.150000000000006</v>
      </c>
      <c r="F1396" s="63">
        <v>79.849999999999994</v>
      </c>
      <c r="G1396" s="63">
        <v>80.55</v>
      </c>
      <c r="H1396" s="63">
        <v>81.25</v>
      </c>
      <c r="I1396" s="65">
        <f>+(F1396-E1396)*C1396</f>
        <v>1768.7934301958016</v>
      </c>
      <c r="J1396" s="65">
        <f>+(G1396-F1396)*C1396</f>
        <v>1768.7934301958376</v>
      </c>
      <c r="K1396" s="65">
        <f>+(H1396-G1396)*C1396</f>
        <v>1768.7934301958376</v>
      </c>
      <c r="L1396" s="87">
        <f>SUM(I1396:K1396)</f>
        <v>5306.3802905874763</v>
      </c>
      <c r="M1396" s="25"/>
      <c r="N1396" s="25"/>
    </row>
    <row r="1397" spans="1:14" ht="14.25" customHeight="1">
      <c r="A1397" s="86">
        <v>42587</v>
      </c>
      <c r="B1397" s="60" t="s">
        <v>1421</v>
      </c>
      <c r="C1397" s="61">
        <f t="shared" si="197"/>
        <v>1680.672268907563</v>
      </c>
      <c r="D1397" s="62" t="s">
        <v>12</v>
      </c>
      <c r="E1397" s="63">
        <v>119</v>
      </c>
      <c r="F1397" s="63">
        <v>118</v>
      </c>
      <c r="G1397" s="63">
        <v>117</v>
      </c>
      <c r="H1397" s="63">
        <v>116</v>
      </c>
      <c r="I1397" s="65">
        <f>(E1397-F1397)*C1397</f>
        <v>1680.672268907563</v>
      </c>
      <c r="J1397" s="65">
        <f>(F1397-G1397)*C1397</f>
        <v>1680.672268907563</v>
      </c>
      <c r="K1397" s="65">
        <f>(G1397-H1397)*C1397</f>
        <v>1680.672268907563</v>
      </c>
      <c r="L1397" s="65">
        <f>(I1397+J1397+K1397)</f>
        <v>5042.0168067226887</v>
      </c>
      <c r="M1397" s="25"/>
      <c r="N1397" s="25"/>
    </row>
    <row r="1398" spans="1:14" ht="14.25" customHeight="1">
      <c r="A1398" s="86">
        <v>42587</v>
      </c>
      <c r="B1398" s="60" t="s">
        <v>1389</v>
      </c>
      <c r="C1398" s="61">
        <f t="shared" si="197"/>
        <v>1646.0905349794239</v>
      </c>
      <c r="D1398" s="62" t="s">
        <v>11</v>
      </c>
      <c r="E1398" s="63">
        <v>121.5</v>
      </c>
      <c r="F1398" s="63">
        <v>122.7</v>
      </c>
      <c r="G1398" s="63">
        <v>0</v>
      </c>
      <c r="H1398" s="63">
        <v>0</v>
      </c>
      <c r="I1398" s="65">
        <f>+(F1398-E1398)*C1398</f>
        <v>1975.3086419753133</v>
      </c>
      <c r="J1398" s="65">
        <v>0</v>
      </c>
      <c r="K1398" s="65">
        <f>+(H1398-G1398)*C1398</f>
        <v>0</v>
      </c>
      <c r="L1398" s="87">
        <f>SUM(I1398:K1398)</f>
        <v>1975.3086419753133</v>
      </c>
      <c r="M1398" s="25"/>
      <c r="N1398" s="25"/>
    </row>
    <row r="1399" spans="1:14" ht="14.25" customHeight="1">
      <c r="A1399" s="86">
        <v>42587</v>
      </c>
      <c r="B1399" s="60" t="s">
        <v>1437</v>
      </c>
      <c r="C1399" s="61">
        <f t="shared" si="197"/>
        <v>2732.2404371584698</v>
      </c>
      <c r="D1399" s="62" t="s">
        <v>12</v>
      </c>
      <c r="E1399" s="63">
        <v>73.2</v>
      </c>
      <c r="F1399" s="63">
        <v>73.2</v>
      </c>
      <c r="G1399" s="63">
        <v>0</v>
      </c>
      <c r="H1399" s="63">
        <v>0</v>
      </c>
      <c r="I1399" s="65">
        <f>-(F1399-E1399)*C1399</f>
        <v>0</v>
      </c>
      <c r="J1399" s="65">
        <v>0</v>
      </c>
      <c r="K1399" s="65">
        <v>0</v>
      </c>
      <c r="L1399" s="65">
        <f>(I1399+J1399+K1399)</f>
        <v>0</v>
      </c>
      <c r="M1399" s="25"/>
      <c r="N1399" s="25"/>
    </row>
    <row r="1400" spans="1:14" ht="14.25" customHeight="1">
      <c r="A1400" s="86">
        <v>42587</v>
      </c>
      <c r="B1400" s="60" t="s">
        <v>1449</v>
      </c>
      <c r="C1400" s="61">
        <f t="shared" si="197"/>
        <v>1951.219512195122</v>
      </c>
      <c r="D1400" s="62" t="s">
        <v>11</v>
      </c>
      <c r="E1400" s="63">
        <v>102.5</v>
      </c>
      <c r="F1400" s="63">
        <v>99.5</v>
      </c>
      <c r="G1400" s="63">
        <v>0</v>
      </c>
      <c r="H1400" s="63">
        <v>0</v>
      </c>
      <c r="I1400" s="64">
        <f>(F1400-E1400)*C1400</f>
        <v>-5853.6585365853662</v>
      </c>
      <c r="J1400" s="65">
        <v>0</v>
      </c>
      <c r="K1400" s="65">
        <f>(H1400-G1400)*C1400</f>
        <v>0</v>
      </c>
      <c r="L1400" s="64">
        <f>(I1400+J1400+K1400)</f>
        <v>-5853.6585365853662</v>
      </c>
      <c r="M1400" s="25"/>
      <c r="N1400" s="25"/>
    </row>
    <row r="1401" spans="1:14" ht="14.25" customHeight="1">
      <c r="A1401" s="86">
        <v>42586</v>
      </c>
      <c r="B1401" s="60" t="s">
        <v>1516</v>
      </c>
      <c r="C1401" s="61">
        <f t="shared" si="197"/>
        <v>975.60975609756099</v>
      </c>
      <c r="D1401" s="62" t="s">
        <v>11</v>
      </c>
      <c r="E1401" s="63">
        <v>205</v>
      </c>
      <c r="F1401" s="63">
        <v>207</v>
      </c>
      <c r="G1401" s="63">
        <v>209</v>
      </c>
      <c r="H1401" s="63">
        <v>211</v>
      </c>
      <c r="I1401" s="65">
        <f>+(F1401-E1401)*C1401</f>
        <v>1951.219512195122</v>
      </c>
      <c r="J1401" s="65">
        <f>+(G1401-F1401)*C1401</f>
        <v>1951.219512195122</v>
      </c>
      <c r="K1401" s="65">
        <f>+(H1401-G1401)*C1401</f>
        <v>1951.219512195122</v>
      </c>
      <c r="L1401" s="87">
        <f>SUM(I1401:K1401)</f>
        <v>5853.6585365853662</v>
      </c>
      <c r="M1401" s="25"/>
      <c r="N1401" s="25"/>
    </row>
    <row r="1402" spans="1:14" ht="14.25" customHeight="1">
      <c r="A1402" s="86">
        <v>42586</v>
      </c>
      <c r="B1402" s="60" t="s">
        <v>1517</v>
      </c>
      <c r="C1402" s="61">
        <f t="shared" si="197"/>
        <v>322.58064516129031</v>
      </c>
      <c r="D1402" s="62" t="s">
        <v>11</v>
      </c>
      <c r="E1402" s="63">
        <v>620</v>
      </c>
      <c r="F1402" s="63">
        <v>626</v>
      </c>
      <c r="G1402" s="63">
        <v>632</v>
      </c>
      <c r="H1402" s="63">
        <v>638</v>
      </c>
      <c r="I1402" s="65">
        <f>+(F1402-E1402)*C1402</f>
        <v>1935.483870967742</v>
      </c>
      <c r="J1402" s="65">
        <f>+(G1402-F1402)*C1402</f>
        <v>1935.483870967742</v>
      </c>
      <c r="K1402" s="65">
        <f>+(H1402-G1402)*C1402</f>
        <v>1935.483870967742</v>
      </c>
      <c r="L1402" s="87">
        <f>SUM(I1402:K1402)</f>
        <v>5806.4516129032254</v>
      </c>
      <c r="M1402" s="25"/>
      <c r="N1402" s="25"/>
    </row>
    <row r="1403" spans="1:14" ht="14.25" customHeight="1">
      <c r="A1403" s="86">
        <v>42586</v>
      </c>
      <c r="B1403" s="60" t="s">
        <v>1408</v>
      </c>
      <c r="C1403" s="61">
        <f t="shared" si="197"/>
        <v>1639.344262295082</v>
      </c>
      <c r="D1403" s="62" t="s">
        <v>11</v>
      </c>
      <c r="E1403" s="63">
        <v>122</v>
      </c>
      <c r="F1403" s="63">
        <v>123.2</v>
      </c>
      <c r="G1403" s="63">
        <v>0</v>
      </c>
      <c r="H1403" s="63">
        <v>0</v>
      </c>
      <c r="I1403" s="65">
        <f>+(F1403-E1403)*C1403</f>
        <v>1967.2131147541031</v>
      </c>
      <c r="J1403" s="65">
        <v>0</v>
      </c>
      <c r="K1403" s="65">
        <f>+(H1403-G1403)*C1403</f>
        <v>0</v>
      </c>
      <c r="L1403" s="87">
        <f>SUM(I1403:K1403)</f>
        <v>1967.2131147541031</v>
      </c>
      <c r="M1403" s="25"/>
      <c r="N1403" s="25"/>
    </row>
    <row r="1404" spans="1:14" ht="14.25" customHeight="1">
      <c r="A1404" s="86">
        <v>42586</v>
      </c>
      <c r="B1404" s="60" t="s">
        <v>1518</v>
      </c>
      <c r="C1404" s="61">
        <f t="shared" si="197"/>
        <v>3703.7037037037039</v>
      </c>
      <c r="D1404" s="62" t="s">
        <v>12</v>
      </c>
      <c r="E1404" s="63">
        <v>54</v>
      </c>
      <c r="F1404" s="63">
        <v>53.55</v>
      </c>
      <c r="G1404" s="63">
        <v>0</v>
      </c>
      <c r="H1404" s="63">
        <v>0</v>
      </c>
      <c r="I1404" s="65">
        <f>-(F1404-E1404)*C1404</f>
        <v>1666.6666666666772</v>
      </c>
      <c r="J1404" s="65">
        <v>0</v>
      </c>
      <c r="K1404" s="65">
        <v>0</v>
      </c>
      <c r="L1404" s="65">
        <f>(I1404+J1404+K1404)</f>
        <v>1666.6666666666772</v>
      </c>
      <c r="M1404" s="25"/>
      <c r="N1404" s="25"/>
    </row>
    <row r="1405" spans="1:14" ht="14.25" customHeight="1">
      <c r="A1405" s="86">
        <v>42586</v>
      </c>
      <c r="B1405" s="60" t="s">
        <v>1421</v>
      </c>
      <c r="C1405" s="61">
        <f t="shared" si="197"/>
        <v>1739.1304347826087</v>
      </c>
      <c r="D1405" s="62" t="s">
        <v>12</v>
      </c>
      <c r="E1405" s="63">
        <v>115</v>
      </c>
      <c r="F1405" s="63">
        <v>114.05</v>
      </c>
      <c r="G1405" s="63">
        <v>0</v>
      </c>
      <c r="H1405" s="63">
        <v>0</v>
      </c>
      <c r="I1405" s="65">
        <f>-(F1405-E1405)*C1405</f>
        <v>1652.1739130434833</v>
      </c>
      <c r="J1405" s="65">
        <v>0</v>
      </c>
      <c r="K1405" s="65">
        <v>0</v>
      </c>
      <c r="L1405" s="65">
        <f>(I1405+J1405+K1405)</f>
        <v>1652.1739130434833</v>
      </c>
      <c r="M1405" s="25"/>
      <c r="N1405" s="25"/>
    </row>
    <row r="1406" spans="1:14" ht="14.25" customHeight="1">
      <c r="A1406" s="86">
        <v>42585</v>
      </c>
      <c r="B1406" s="60" t="s">
        <v>500</v>
      </c>
      <c r="C1406" s="61">
        <f t="shared" si="197"/>
        <v>735.29411764705878</v>
      </c>
      <c r="D1406" s="62" t="s">
        <v>11</v>
      </c>
      <c r="E1406" s="63">
        <v>272</v>
      </c>
      <c r="F1406" s="63">
        <v>274.60000000000002</v>
      </c>
      <c r="G1406" s="63">
        <v>277.2</v>
      </c>
      <c r="H1406" s="63">
        <v>279.8</v>
      </c>
      <c r="I1406" s="65">
        <f>+(F1406-E1406)*C1406</f>
        <v>1911.7647058823695</v>
      </c>
      <c r="J1406" s="65">
        <f>+(G1406-F1406)*C1406</f>
        <v>1911.7647058823277</v>
      </c>
      <c r="K1406" s="65">
        <f>+(H1406-G1406)*C1406</f>
        <v>1911.7647058823695</v>
      </c>
      <c r="L1406" s="87">
        <f>SUM(I1406:K1406)</f>
        <v>5735.2941176470667</v>
      </c>
      <c r="M1406" s="25"/>
      <c r="N1406" s="25"/>
    </row>
    <row r="1407" spans="1:14" ht="14.25" customHeight="1">
      <c r="A1407" s="86">
        <v>42585</v>
      </c>
      <c r="B1407" s="60" t="s">
        <v>776</v>
      </c>
      <c r="C1407" s="61">
        <f t="shared" si="197"/>
        <v>1190.4761904761904</v>
      </c>
      <c r="D1407" s="62" t="s">
        <v>12</v>
      </c>
      <c r="E1407" s="63">
        <v>168</v>
      </c>
      <c r="F1407" s="63">
        <v>166.4</v>
      </c>
      <c r="G1407" s="63">
        <v>164.8</v>
      </c>
      <c r="H1407" s="63">
        <v>163.19999999999999</v>
      </c>
      <c r="I1407" s="65">
        <f>(E1407-F1407)*C1407</f>
        <v>1904.7619047618978</v>
      </c>
      <c r="J1407" s="65">
        <f>(F1407-G1407)*C1407</f>
        <v>1904.7619047618978</v>
      </c>
      <c r="K1407" s="65">
        <f>(G1407-H1407)*C1407</f>
        <v>1904.7619047619316</v>
      </c>
      <c r="L1407" s="65">
        <f>(I1407+J1407+K1407)</f>
        <v>5714.2857142857274</v>
      </c>
      <c r="M1407" s="25"/>
      <c r="N1407" s="25"/>
    </row>
    <row r="1408" spans="1:14" ht="14.25" customHeight="1">
      <c r="A1408" s="86">
        <v>42585</v>
      </c>
      <c r="B1408" s="60" t="s">
        <v>1519</v>
      </c>
      <c r="C1408" s="61">
        <f t="shared" ref="C1408:C1414" si="198">(200000/E1408)</f>
        <v>1540.8320493066255</v>
      </c>
      <c r="D1408" s="62" t="s">
        <v>11</v>
      </c>
      <c r="E1408" s="63">
        <v>129.80000000000001</v>
      </c>
      <c r="F1408" s="63">
        <v>131</v>
      </c>
      <c r="G1408" s="63">
        <v>132.19999999999999</v>
      </c>
      <c r="H1408" s="63">
        <v>133.4</v>
      </c>
      <c r="I1408" s="65">
        <f>+(F1408-E1408)*C1408</f>
        <v>1848.9984591679331</v>
      </c>
      <c r="J1408" s="65">
        <f>+(G1408-F1408)*C1408</f>
        <v>1848.9984591679331</v>
      </c>
      <c r="K1408" s="65">
        <f>+(H1408-G1408)*C1408</f>
        <v>1848.998459167977</v>
      </c>
      <c r="L1408" s="87">
        <f>SUM(I1408:K1408)</f>
        <v>5546.995377503843</v>
      </c>
      <c r="M1408" s="25"/>
      <c r="N1408" s="25"/>
    </row>
    <row r="1409" spans="1:14" ht="14.25" customHeight="1">
      <c r="A1409" s="86">
        <v>42585</v>
      </c>
      <c r="B1409" s="60" t="s">
        <v>1500</v>
      </c>
      <c r="C1409" s="61">
        <f t="shared" si="198"/>
        <v>3333.3333333333335</v>
      </c>
      <c r="D1409" s="62" t="s">
        <v>12</v>
      </c>
      <c r="E1409" s="63">
        <v>60</v>
      </c>
      <c r="F1409" s="63">
        <v>59.4</v>
      </c>
      <c r="G1409" s="63">
        <v>58.8</v>
      </c>
      <c r="H1409" s="63">
        <v>0</v>
      </c>
      <c r="I1409" s="67">
        <f>(E1409-F1409)*C1409</f>
        <v>2000.0000000000048</v>
      </c>
      <c r="J1409" s="67">
        <f>(F1409-G1409)*C1409</f>
        <v>2000.0000000000048</v>
      </c>
      <c r="K1409" s="67">
        <v>0</v>
      </c>
      <c r="L1409" s="67">
        <f>(I1409+J1409+K1409)</f>
        <v>4000.0000000000095</v>
      </c>
      <c r="M1409" s="25"/>
      <c r="N1409" s="25"/>
    </row>
    <row r="1410" spans="1:14" ht="14.25" customHeight="1">
      <c r="A1410" s="86">
        <v>42585</v>
      </c>
      <c r="B1410" s="60" t="s">
        <v>1427</v>
      </c>
      <c r="C1410" s="61">
        <f t="shared" si="198"/>
        <v>1785.7142857142858</v>
      </c>
      <c r="D1410" s="62" t="s">
        <v>11</v>
      </c>
      <c r="E1410" s="63">
        <v>112</v>
      </c>
      <c r="F1410" s="63">
        <v>109</v>
      </c>
      <c r="G1410" s="63">
        <v>0</v>
      </c>
      <c r="H1410" s="63">
        <v>0</v>
      </c>
      <c r="I1410" s="64">
        <f>(F1410-E1410)*C1410</f>
        <v>-5357.1428571428569</v>
      </c>
      <c r="J1410" s="65">
        <v>0</v>
      </c>
      <c r="K1410" s="65">
        <f>(H1410-G1410)*C1410</f>
        <v>0</v>
      </c>
      <c r="L1410" s="64">
        <f>(I1410+J1410+K1410)</f>
        <v>-5357.1428571428569</v>
      </c>
      <c r="M1410" s="25"/>
      <c r="N1410" s="25"/>
    </row>
    <row r="1411" spans="1:14" ht="14.25" customHeight="1">
      <c r="A1411" s="86">
        <v>42584</v>
      </c>
      <c r="B1411" s="60" t="s">
        <v>1516</v>
      </c>
      <c r="C1411" s="61">
        <f t="shared" si="198"/>
        <v>1156.0693641618498</v>
      </c>
      <c r="D1411" s="62" t="s">
        <v>11</v>
      </c>
      <c r="E1411" s="63">
        <v>173</v>
      </c>
      <c r="F1411" s="63">
        <v>174.7</v>
      </c>
      <c r="G1411" s="63">
        <v>176.4</v>
      </c>
      <c r="H1411" s="63">
        <v>178.1</v>
      </c>
      <c r="I1411" s="65">
        <f>+(F1411-E1411)*C1411</f>
        <v>1965.3179190751314</v>
      </c>
      <c r="J1411" s="65">
        <f>+(G1411-F1411)*C1411</f>
        <v>1965.3179190751644</v>
      </c>
      <c r="K1411" s="65">
        <f>+(H1411-G1411)*C1411</f>
        <v>1965.3179190751314</v>
      </c>
      <c r="L1411" s="87">
        <f>SUM(I1411:K1411)</f>
        <v>5895.9537572254276</v>
      </c>
      <c r="M1411" s="25"/>
      <c r="N1411" s="25"/>
    </row>
    <row r="1412" spans="1:14" ht="14.25" customHeight="1">
      <c r="A1412" s="86">
        <v>42584</v>
      </c>
      <c r="B1412" s="60" t="s">
        <v>1520</v>
      </c>
      <c r="C1412" s="61">
        <f t="shared" si="198"/>
        <v>1904.7619047619048</v>
      </c>
      <c r="D1412" s="62" t="s">
        <v>12</v>
      </c>
      <c r="E1412" s="63">
        <v>105</v>
      </c>
      <c r="F1412" s="63">
        <v>104</v>
      </c>
      <c r="G1412" s="63">
        <v>0</v>
      </c>
      <c r="H1412" s="63">
        <v>0</v>
      </c>
      <c r="I1412" s="65">
        <f>-(F1412-E1412)*C1412</f>
        <v>1904.7619047619048</v>
      </c>
      <c r="J1412" s="65">
        <v>0</v>
      </c>
      <c r="K1412" s="65">
        <v>0</v>
      </c>
      <c r="L1412" s="65">
        <f>(I1412+J1412+K1412)</f>
        <v>1904.7619047619048</v>
      </c>
      <c r="M1412" s="25"/>
      <c r="N1412" s="25"/>
    </row>
    <row r="1413" spans="1:14" ht="14.25" customHeight="1">
      <c r="A1413" s="86">
        <v>42584</v>
      </c>
      <c r="B1413" s="60" t="s">
        <v>1380</v>
      </c>
      <c r="C1413" s="61">
        <f t="shared" si="198"/>
        <v>534.75935828877004</v>
      </c>
      <c r="D1413" s="62" t="s">
        <v>11</v>
      </c>
      <c r="E1413" s="63">
        <v>374</v>
      </c>
      <c r="F1413" s="63">
        <v>377.5</v>
      </c>
      <c r="G1413" s="63">
        <v>0</v>
      </c>
      <c r="H1413" s="63">
        <v>0</v>
      </c>
      <c r="I1413" s="65">
        <f>+(F1413-E1413)*C1413</f>
        <v>1871.657754010695</v>
      </c>
      <c r="J1413" s="65">
        <v>0</v>
      </c>
      <c r="K1413" s="65">
        <f>+(H1413-G1413)*C1413</f>
        <v>0</v>
      </c>
      <c r="L1413" s="87">
        <f>SUM(I1413:K1413)</f>
        <v>1871.657754010695</v>
      </c>
      <c r="M1413" s="25"/>
      <c r="N1413" s="25"/>
    </row>
    <row r="1414" spans="1:14" ht="14.25" customHeight="1">
      <c r="A1414" s="86">
        <v>42584</v>
      </c>
      <c r="B1414" s="60" t="s">
        <v>1521</v>
      </c>
      <c r="C1414" s="61">
        <f t="shared" si="198"/>
        <v>1023.0179028132992</v>
      </c>
      <c r="D1414" s="62" t="s">
        <v>12</v>
      </c>
      <c r="E1414" s="63">
        <v>195.5</v>
      </c>
      <c r="F1414" s="63">
        <v>195.5</v>
      </c>
      <c r="G1414" s="63">
        <v>0</v>
      </c>
      <c r="H1414" s="63">
        <v>0</v>
      </c>
      <c r="I1414" s="65">
        <f>-(F1414-E1414)*C1414</f>
        <v>0</v>
      </c>
      <c r="J1414" s="65">
        <v>0</v>
      </c>
      <c r="K1414" s="65">
        <v>0</v>
      </c>
      <c r="L1414" s="65">
        <f>(I1414+J1414+K1414)</f>
        <v>0</v>
      </c>
      <c r="M1414" s="25"/>
      <c r="N1414" s="25"/>
    </row>
    <row r="1415" spans="1:14" ht="14.25" customHeight="1">
      <c r="A1415" s="86">
        <v>42583</v>
      </c>
      <c r="B1415" s="77" t="s">
        <v>1380</v>
      </c>
      <c r="C1415" s="77" t="s">
        <v>11</v>
      </c>
      <c r="D1415" s="77">
        <v>655</v>
      </c>
      <c r="E1415" s="66">
        <v>305</v>
      </c>
      <c r="F1415" s="66">
        <v>308</v>
      </c>
      <c r="G1415" s="66">
        <v>311</v>
      </c>
      <c r="H1415" s="66">
        <v>314</v>
      </c>
      <c r="I1415" s="66">
        <f>+(F1415-E1415)*D1415</f>
        <v>1965</v>
      </c>
      <c r="J1415" s="66">
        <f>+(G1415-F1415)*D1415</f>
        <v>1965</v>
      </c>
      <c r="K1415" s="66">
        <f t="shared" ref="K1415:K1421" si="199">+(H1415-G1415)*D1415</f>
        <v>1965</v>
      </c>
      <c r="L1415" s="39">
        <f t="shared" ref="L1415:L1424" si="200">SUM(I1415:K1415)</f>
        <v>5895</v>
      </c>
      <c r="M1415" s="25"/>
      <c r="N1415" s="25"/>
    </row>
    <row r="1416" spans="1:14" ht="14.25" customHeight="1">
      <c r="A1416" s="86">
        <v>42583</v>
      </c>
      <c r="B1416" s="77" t="s">
        <v>1522</v>
      </c>
      <c r="C1416" s="77" t="s">
        <v>12</v>
      </c>
      <c r="D1416" s="77">
        <v>1290</v>
      </c>
      <c r="E1416" s="66">
        <v>155</v>
      </c>
      <c r="F1416" s="66">
        <v>153.5</v>
      </c>
      <c r="G1416" s="66">
        <v>0</v>
      </c>
      <c r="H1416" s="66">
        <v>0</v>
      </c>
      <c r="I1416" s="66">
        <f>-(F1416-E1416)*D1416</f>
        <v>1935</v>
      </c>
      <c r="J1416" s="66">
        <v>0</v>
      </c>
      <c r="K1416" s="66">
        <f t="shared" si="199"/>
        <v>0</v>
      </c>
      <c r="L1416" s="39">
        <f t="shared" si="200"/>
        <v>1935</v>
      </c>
      <c r="M1416" s="25"/>
      <c r="N1416" s="25"/>
    </row>
    <row r="1417" spans="1:14" ht="14.25" customHeight="1">
      <c r="A1417" s="86">
        <v>42583</v>
      </c>
      <c r="B1417" s="77" t="s">
        <v>1366</v>
      </c>
      <c r="C1417" s="77" t="s">
        <v>12</v>
      </c>
      <c r="D1417" s="77">
        <v>1755</v>
      </c>
      <c r="E1417" s="66">
        <v>114</v>
      </c>
      <c r="F1417" s="66">
        <v>113</v>
      </c>
      <c r="G1417" s="66">
        <v>0</v>
      </c>
      <c r="H1417" s="66">
        <v>0</v>
      </c>
      <c r="I1417" s="66">
        <f>-(F1417-E1417)*D1417</f>
        <v>1755</v>
      </c>
      <c r="J1417" s="66">
        <v>0</v>
      </c>
      <c r="K1417" s="66">
        <f t="shared" si="199"/>
        <v>0</v>
      </c>
      <c r="L1417" s="39">
        <f t="shared" si="200"/>
        <v>1755</v>
      </c>
      <c r="M1417" s="25"/>
      <c r="N1417" s="25"/>
    </row>
    <row r="1418" spans="1:14" ht="14.25" customHeight="1">
      <c r="A1418" s="86">
        <v>42583</v>
      </c>
      <c r="B1418" s="77" t="s">
        <v>1380</v>
      </c>
      <c r="C1418" s="77" t="s">
        <v>11</v>
      </c>
      <c r="D1418" s="77">
        <v>620</v>
      </c>
      <c r="E1418" s="66">
        <v>322.7</v>
      </c>
      <c r="F1418" s="66">
        <v>324.39999999999998</v>
      </c>
      <c r="G1418" s="66">
        <v>0</v>
      </c>
      <c r="H1418" s="66">
        <v>0</v>
      </c>
      <c r="I1418" s="66">
        <f>+(F1418-E1418)*D1418</f>
        <v>1053.999999999993</v>
      </c>
      <c r="J1418" s="66">
        <v>0</v>
      </c>
      <c r="K1418" s="66">
        <f t="shared" si="199"/>
        <v>0</v>
      </c>
      <c r="L1418" s="39">
        <f t="shared" si="200"/>
        <v>1053.999999999993</v>
      </c>
      <c r="M1418" s="25"/>
      <c r="N1418" s="25"/>
    </row>
    <row r="1419" spans="1:14" ht="14.25" customHeight="1">
      <c r="A1419" s="86">
        <v>42583</v>
      </c>
      <c r="B1419" s="77" t="s">
        <v>1491</v>
      </c>
      <c r="C1419" s="77" t="s">
        <v>12</v>
      </c>
      <c r="D1419" s="77">
        <v>3450</v>
      </c>
      <c r="E1419" s="66">
        <v>58</v>
      </c>
      <c r="F1419" s="66">
        <v>58</v>
      </c>
      <c r="G1419" s="66">
        <v>0</v>
      </c>
      <c r="H1419" s="66">
        <v>0</v>
      </c>
      <c r="I1419" s="66">
        <f>+(F1419-E1419)*D1419</f>
        <v>0</v>
      </c>
      <c r="J1419" s="66">
        <v>0</v>
      </c>
      <c r="K1419" s="66">
        <f t="shared" si="199"/>
        <v>0</v>
      </c>
      <c r="L1419" s="39">
        <f t="shared" si="200"/>
        <v>0</v>
      </c>
      <c r="M1419" s="25"/>
      <c r="N1419" s="25"/>
    </row>
    <row r="1420" spans="1:14" ht="14.25" customHeight="1">
      <c r="A1420" s="86">
        <v>42583</v>
      </c>
      <c r="B1420" s="77" t="s">
        <v>1523</v>
      </c>
      <c r="C1420" s="77" t="s">
        <v>11</v>
      </c>
      <c r="D1420" s="77">
        <v>4150</v>
      </c>
      <c r="E1420" s="66">
        <v>48.2</v>
      </c>
      <c r="F1420" s="66">
        <v>48.2</v>
      </c>
      <c r="G1420" s="66">
        <v>0</v>
      </c>
      <c r="H1420" s="66">
        <v>0</v>
      </c>
      <c r="I1420" s="66">
        <f>+(F1420-E1420)*D1420</f>
        <v>0</v>
      </c>
      <c r="J1420" s="66">
        <v>0</v>
      </c>
      <c r="K1420" s="66">
        <f t="shared" si="199"/>
        <v>0</v>
      </c>
      <c r="L1420" s="39">
        <f t="shared" si="200"/>
        <v>0</v>
      </c>
      <c r="M1420" s="25"/>
      <c r="N1420" s="25"/>
    </row>
    <row r="1421" spans="1:14" ht="14.25" customHeight="1">
      <c r="A1421" s="86">
        <v>42583</v>
      </c>
      <c r="B1421" s="77" t="s">
        <v>1524</v>
      </c>
      <c r="C1421" s="77" t="s">
        <v>11</v>
      </c>
      <c r="D1421" s="77">
        <v>955</v>
      </c>
      <c r="E1421" s="66">
        <v>209</v>
      </c>
      <c r="F1421" s="66">
        <v>203</v>
      </c>
      <c r="G1421" s="66">
        <v>0</v>
      </c>
      <c r="H1421" s="66">
        <v>0</v>
      </c>
      <c r="I1421" s="66">
        <f>+(F1421-E1421)*D1421</f>
        <v>-5730</v>
      </c>
      <c r="J1421" s="66">
        <v>0</v>
      </c>
      <c r="K1421" s="66">
        <f t="shared" si="199"/>
        <v>0</v>
      </c>
      <c r="L1421" s="88">
        <f t="shared" si="200"/>
        <v>-5730</v>
      </c>
      <c r="M1421" s="25"/>
      <c r="N1421" s="25"/>
    </row>
    <row r="1422" spans="1:14" ht="14.25" customHeight="1">
      <c r="A1422" s="89">
        <v>42580</v>
      </c>
      <c r="B1422" s="60" t="s">
        <v>1443</v>
      </c>
      <c r="C1422" s="61">
        <f t="shared" ref="C1422:C1485" si="201">(200000/E1422)</f>
        <v>1058.2010582010582</v>
      </c>
      <c r="D1422" s="62" t="s">
        <v>11</v>
      </c>
      <c r="E1422" s="63">
        <v>189</v>
      </c>
      <c r="F1422" s="63">
        <v>190.8</v>
      </c>
      <c r="G1422" s="63">
        <v>192.6</v>
      </c>
      <c r="H1422" s="63">
        <v>194.4</v>
      </c>
      <c r="I1422" s="65">
        <f>+(F1422-E1422)*C1422</f>
        <v>1904.7619047619169</v>
      </c>
      <c r="J1422" s="65">
        <f>+(G1422-F1422)*C1422</f>
        <v>1904.7619047618869</v>
      </c>
      <c r="K1422" s="65">
        <f>+(H1422-G1422)*C1422</f>
        <v>1904.7619047619169</v>
      </c>
      <c r="L1422" s="87">
        <f t="shared" si="200"/>
        <v>5714.285714285721</v>
      </c>
      <c r="M1422" s="25"/>
      <c r="N1422" s="25"/>
    </row>
    <row r="1423" spans="1:14" ht="14.25" customHeight="1">
      <c r="A1423" s="89">
        <v>42580</v>
      </c>
      <c r="B1423" s="60" t="s">
        <v>1443</v>
      </c>
      <c r="C1423" s="61">
        <f t="shared" si="201"/>
        <v>1025.6410256410256</v>
      </c>
      <c r="D1423" s="62" t="s">
        <v>11</v>
      </c>
      <c r="E1423" s="63">
        <v>195</v>
      </c>
      <c r="F1423" s="63">
        <v>196.9</v>
      </c>
      <c r="G1423" s="63">
        <v>0</v>
      </c>
      <c r="H1423" s="63">
        <v>0</v>
      </c>
      <c r="I1423" s="65">
        <f>+(F1423-E1423)*C1423</f>
        <v>1948.7179487179546</v>
      </c>
      <c r="J1423" s="65">
        <v>0</v>
      </c>
      <c r="K1423" s="65">
        <f>+(H1423-G1423)*C1423</f>
        <v>0</v>
      </c>
      <c r="L1423" s="87">
        <f t="shared" si="200"/>
        <v>1948.7179487179546</v>
      </c>
      <c r="M1423" s="25"/>
      <c r="N1423" s="25"/>
    </row>
    <row r="1424" spans="1:14" ht="14.25" customHeight="1">
      <c r="A1424" s="89">
        <v>42580</v>
      </c>
      <c r="B1424" s="60" t="s">
        <v>174</v>
      </c>
      <c r="C1424" s="61">
        <f t="shared" si="201"/>
        <v>2150.5376344086021</v>
      </c>
      <c r="D1424" s="62" t="s">
        <v>11</v>
      </c>
      <c r="E1424" s="63">
        <v>93</v>
      </c>
      <c r="F1424" s="63">
        <v>93.85</v>
      </c>
      <c r="G1424" s="63">
        <v>0</v>
      </c>
      <c r="H1424" s="63">
        <v>0</v>
      </c>
      <c r="I1424" s="65">
        <f>+(F1424-E1424)*C1424</f>
        <v>1827.9569892472996</v>
      </c>
      <c r="J1424" s="65">
        <v>0</v>
      </c>
      <c r="K1424" s="65">
        <f>+(H1424-G1424)*C1424</f>
        <v>0</v>
      </c>
      <c r="L1424" s="87">
        <f t="shared" si="200"/>
        <v>1827.9569892472996</v>
      </c>
      <c r="M1424" s="25"/>
      <c r="N1424" s="25"/>
    </row>
    <row r="1425" spans="1:14" ht="14.25" customHeight="1">
      <c r="A1425" s="89">
        <v>42580</v>
      </c>
      <c r="B1425" s="60" t="s">
        <v>1525</v>
      </c>
      <c r="C1425" s="61">
        <f t="shared" si="201"/>
        <v>628.93081761006295</v>
      </c>
      <c r="D1425" s="62" t="s">
        <v>12</v>
      </c>
      <c r="E1425" s="63">
        <v>318</v>
      </c>
      <c r="F1425" s="63">
        <v>315.10000000000002</v>
      </c>
      <c r="G1425" s="63">
        <v>0</v>
      </c>
      <c r="H1425" s="63">
        <v>0</v>
      </c>
      <c r="I1425" s="65">
        <f>-(F1425-E1425)*C1425</f>
        <v>1823.8993710691682</v>
      </c>
      <c r="J1425" s="65">
        <v>0</v>
      </c>
      <c r="K1425" s="65">
        <v>0</v>
      </c>
      <c r="L1425" s="65">
        <f>(I1425+J1425+K1425)</f>
        <v>1823.8993710691682</v>
      </c>
      <c r="M1425" s="25"/>
      <c r="N1425" s="25"/>
    </row>
    <row r="1426" spans="1:14" ht="14.25" customHeight="1">
      <c r="A1426" s="89">
        <v>42579</v>
      </c>
      <c r="B1426" s="60" t="s">
        <v>1455</v>
      </c>
      <c r="C1426" s="61">
        <f t="shared" si="201"/>
        <v>3278.688524590164</v>
      </c>
      <c r="D1426" s="62" t="s">
        <v>11</v>
      </c>
      <c r="E1426" s="63">
        <v>61</v>
      </c>
      <c r="F1426" s="63">
        <v>61.6</v>
      </c>
      <c r="G1426" s="63">
        <v>62.2</v>
      </c>
      <c r="H1426" s="63">
        <v>0</v>
      </c>
      <c r="I1426" s="65">
        <f>+(F1426-E1426)*C1426</f>
        <v>1967.2131147541031</v>
      </c>
      <c r="J1426" s="65">
        <f>+(G1426-F1426)*C1426</f>
        <v>1967.2131147541031</v>
      </c>
      <c r="K1426" s="65">
        <v>0</v>
      </c>
      <c r="L1426" s="87">
        <f>SUM(I1426:K1426)</f>
        <v>3934.4262295082062</v>
      </c>
      <c r="M1426" s="25"/>
      <c r="N1426" s="25"/>
    </row>
    <row r="1427" spans="1:14" ht="14.25" customHeight="1">
      <c r="A1427" s="89">
        <v>42579</v>
      </c>
      <c r="B1427" s="60" t="s">
        <v>1526</v>
      </c>
      <c r="C1427" s="61">
        <f t="shared" si="201"/>
        <v>2713.7042062415194</v>
      </c>
      <c r="D1427" s="62" t="s">
        <v>11</v>
      </c>
      <c r="E1427" s="63">
        <v>73.7</v>
      </c>
      <c r="F1427" s="63">
        <v>74.400000000000006</v>
      </c>
      <c r="G1427" s="63">
        <v>75.099999999999994</v>
      </c>
      <c r="H1427" s="63">
        <v>0</v>
      </c>
      <c r="I1427" s="65">
        <f>+(F1427-E1427)*C1427</f>
        <v>1899.5929443690713</v>
      </c>
      <c r="J1427" s="65">
        <f>+(G1427-F1427)*C1427</f>
        <v>1899.5929443690327</v>
      </c>
      <c r="K1427" s="65">
        <v>0</v>
      </c>
      <c r="L1427" s="87">
        <f>SUM(I1427:K1427)</f>
        <v>3799.185888738104</v>
      </c>
      <c r="M1427" s="25"/>
      <c r="N1427" s="25"/>
    </row>
    <row r="1428" spans="1:14" ht="14.25" customHeight="1">
      <c r="A1428" s="89">
        <v>42579</v>
      </c>
      <c r="B1428" s="60" t="s">
        <v>1527</v>
      </c>
      <c r="C1428" s="61">
        <f t="shared" si="201"/>
        <v>1834.8623853211009</v>
      </c>
      <c r="D1428" s="62" t="s">
        <v>12</v>
      </c>
      <c r="E1428" s="63">
        <v>109</v>
      </c>
      <c r="F1428" s="63">
        <v>108</v>
      </c>
      <c r="G1428" s="63">
        <v>107</v>
      </c>
      <c r="H1428" s="63">
        <v>0</v>
      </c>
      <c r="I1428" s="67">
        <f>(E1428-F1428)*C1428</f>
        <v>1834.8623853211009</v>
      </c>
      <c r="J1428" s="67">
        <f>(F1428-G1428)*C1428</f>
        <v>1834.8623853211009</v>
      </c>
      <c r="K1428" s="67">
        <v>0</v>
      </c>
      <c r="L1428" s="67">
        <f>(I1428+J1428+K1428)</f>
        <v>3669.7247706422017</v>
      </c>
      <c r="M1428" s="25"/>
      <c r="N1428" s="25"/>
    </row>
    <row r="1429" spans="1:14" ht="14.25" customHeight="1">
      <c r="A1429" s="89">
        <v>42578</v>
      </c>
      <c r="B1429" s="60" t="s">
        <v>1468</v>
      </c>
      <c r="C1429" s="61">
        <f t="shared" si="201"/>
        <v>1600</v>
      </c>
      <c r="D1429" s="62" t="s">
        <v>11</v>
      </c>
      <c r="E1429" s="63">
        <v>125</v>
      </c>
      <c r="F1429" s="63">
        <v>126.2</v>
      </c>
      <c r="G1429" s="63">
        <v>127.4</v>
      </c>
      <c r="H1429" s="63">
        <v>128.6</v>
      </c>
      <c r="I1429" s="65">
        <f t="shared" ref="I1429:I1448" si="202">+(F1429-E1429)*C1429</f>
        <v>1920.0000000000045</v>
      </c>
      <c r="J1429" s="65">
        <f>+(G1429-F1429)*C1429</f>
        <v>1920.0000000000045</v>
      </c>
      <c r="K1429" s="65">
        <f t="shared" ref="K1429:K1434" si="203">+(H1429-G1429)*C1429</f>
        <v>1919.9999999999818</v>
      </c>
      <c r="L1429" s="87">
        <f t="shared" ref="L1429:L1448" si="204">SUM(I1429:K1429)</f>
        <v>5759.9999999999909</v>
      </c>
      <c r="M1429" s="25"/>
      <c r="N1429" s="25"/>
    </row>
    <row r="1430" spans="1:14" ht="14.25" customHeight="1">
      <c r="A1430" s="89">
        <v>42578</v>
      </c>
      <c r="B1430" s="60" t="s">
        <v>1527</v>
      </c>
      <c r="C1430" s="61">
        <f t="shared" si="201"/>
        <v>1851.851851851852</v>
      </c>
      <c r="D1430" s="62" t="s">
        <v>11</v>
      </c>
      <c r="E1430" s="63">
        <v>108</v>
      </c>
      <c r="F1430" s="63">
        <v>109</v>
      </c>
      <c r="G1430" s="63">
        <v>110</v>
      </c>
      <c r="H1430" s="63">
        <v>111</v>
      </c>
      <c r="I1430" s="65">
        <f t="shared" si="202"/>
        <v>1851.851851851852</v>
      </c>
      <c r="J1430" s="65">
        <f>+(G1430-F1430)*C1430</f>
        <v>1851.851851851852</v>
      </c>
      <c r="K1430" s="65">
        <f t="shared" si="203"/>
        <v>1851.851851851852</v>
      </c>
      <c r="L1430" s="87">
        <f t="shared" si="204"/>
        <v>5555.5555555555557</v>
      </c>
      <c r="M1430" s="25"/>
      <c r="N1430" s="25"/>
    </row>
    <row r="1431" spans="1:14" ht="14.25" customHeight="1">
      <c r="A1431" s="89">
        <v>42578</v>
      </c>
      <c r="B1431" s="60" t="s">
        <v>1468</v>
      </c>
      <c r="C1431" s="61">
        <f t="shared" si="201"/>
        <v>1550.3875968992247</v>
      </c>
      <c r="D1431" s="62" t="s">
        <v>11</v>
      </c>
      <c r="E1431" s="63">
        <v>129</v>
      </c>
      <c r="F1431" s="63">
        <v>130.19999999999999</v>
      </c>
      <c r="G1431" s="63">
        <v>0</v>
      </c>
      <c r="H1431" s="63">
        <v>0</v>
      </c>
      <c r="I1431" s="65">
        <f t="shared" si="202"/>
        <v>1860.4651162790519</v>
      </c>
      <c r="J1431" s="65">
        <v>0</v>
      </c>
      <c r="K1431" s="65">
        <f t="shared" si="203"/>
        <v>0</v>
      </c>
      <c r="L1431" s="87">
        <f t="shared" si="204"/>
        <v>1860.4651162790519</v>
      </c>
      <c r="M1431" s="25"/>
      <c r="N1431" s="25"/>
    </row>
    <row r="1432" spans="1:14" ht="14.25" customHeight="1">
      <c r="A1432" s="89">
        <v>42578</v>
      </c>
      <c r="B1432" s="60" t="s">
        <v>1480</v>
      </c>
      <c r="C1432" s="61">
        <f t="shared" si="201"/>
        <v>2684.5637583892617</v>
      </c>
      <c r="D1432" s="62" t="s">
        <v>11</v>
      </c>
      <c r="E1432" s="63">
        <v>74.5</v>
      </c>
      <c r="F1432" s="63">
        <v>74.5</v>
      </c>
      <c r="G1432" s="63">
        <v>0</v>
      </c>
      <c r="H1432" s="63">
        <v>0</v>
      </c>
      <c r="I1432" s="65">
        <f t="shared" si="202"/>
        <v>0</v>
      </c>
      <c r="J1432" s="65">
        <v>0</v>
      </c>
      <c r="K1432" s="65">
        <f t="shared" si="203"/>
        <v>0</v>
      </c>
      <c r="L1432" s="87">
        <f t="shared" si="204"/>
        <v>0</v>
      </c>
      <c r="M1432" s="25"/>
      <c r="N1432" s="25"/>
    </row>
    <row r="1433" spans="1:14" ht="14.25" customHeight="1">
      <c r="A1433" s="89">
        <v>42577</v>
      </c>
      <c r="B1433" s="60" t="s">
        <v>1508</v>
      </c>
      <c r="C1433" s="61">
        <f t="shared" si="201"/>
        <v>3105.5900621118008</v>
      </c>
      <c r="D1433" s="62" t="s">
        <v>11</v>
      </c>
      <c r="E1433" s="63">
        <v>64.400000000000006</v>
      </c>
      <c r="F1433" s="63">
        <v>65</v>
      </c>
      <c r="G1433" s="63">
        <v>65.599999999999994</v>
      </c>
      <c r="H1433" s="63">
        <v>66.2</v>
      </c>
      <c r="I1433" s="65">
        <f t="shared" si="202"/>
        <v>1863.3540372670627</v>
      </c>
      <c r="J1433" s="65">
        <f>+(G1433-F1433)*C1433</f>
        <v>1863.3540372670627</v>
      </c>
      <c r="K1433" s="65">
        <f t="shared" si="203"/>
        <v>1863.3540372671068</v>
      </c>
      <c r="L1433" s="87">
        <f t="shared" si="204"/>
        <v>5590.0621118012323</v>
      </c>
      <c r="M1433" s="25"/>
      <c r="N1433" s="25"/>
    </row>
    <row r="1434" spans="1:14" ht="14.25" customHeight="1">
      <c r="A1434" s="89">
        <v>42577</v>
      </c>
      <c r="B1434" s="60" t="s">
        <v>1329</v>
      </c>
      <c r="C1434" s="61">
        <f t="shared" si="201"/>
        <v>2941.1764705882351</v>
      </c>
      <c r="D1434" s="62" t="s">
        <v>11</v>
      </c>
      <c r="E1434" s="63">
        <v>68</v>
      </c>
      <c r="F1434" s="63">
        <v>68.5</v>
      </c>
      <c r="G1434" s="63">
        <v>69.2</v>
      </c>
      <c r="H1434" s="63">
        <v>69.8</v>
      </c>
      <c r="I1434" s="65">
        <f t="shared" si="202"/>
        <v>1470.5882352941176</v>
      </c>
      <c r="J1434" s="65">
        <f>+(G1434-F1434)*C1434</f>
        <v>2058.8235294117731</v>
      </c>
      <c r="K1434" s="65">
        <f t="shared" si="203"/>
        <v>1764.7058823529244</v>
      </c>
      <c r="L1434" s="87">
        <f t="shared" si="204"/>
        <v>5294.1176470588152</v>
      </c>
      <c r="M1434" s="25"/>
      <c r="N1434" s="25"/>
    </row>
    <row r="1435" spans="1:14" ht="14.25" customHeight="1">
      <c r="A1435" s="89">
        <v>42577</v>
      </c>
      <c r="B1435" s="60" t="s">
        <v>1480</v>
      </c>
      <c r="C1435" s="61">
        <f t="shared" si="201"/>
        <v>2812.9395218002815</v>
      </c>
      <c r="D1435" s="62" t="s">
        <v>11</v>
      </c>
      <c r="E1435" s="63">
        <v>71.099999999999994</v>
      </c>
      <c r="F1435" s="63">
        <v>71.8</v>
      </c>
      <c r="G1435" s="63">
        <v>72.5</v>
      </c>
      <c r="H1435" s="63">
        <v>0</v>
      </c>
      <c r="I1435" s="65">
        <f t="shared" si="202"/>
        <v>1969.0576652602051</v>
      </c>
      <c r="J1435" s="65">
        <f>+(G1435-F1435)*C1435</f>
        <v>1969.0576652602051</v>
      </c>
      <c r="K1435" s="65">
        <v>0</v>
      </c>
      <c r="L1435" s="87">
        <f t="shared" si="204"/>
        <v>3938.1153305204102</v>
      </c>
      <c r="M1435" s="25"/>
      <c r="N1435" s="25"/>
    </row>
    <row r="1436" spans="1:14" ht="14.25" customHeight="1">
      <c r="A1436" s="89">
        <v>42577</v>
      </c>
      <c r="B1436" s="60" t="s">
        <v>1339</v>
      </c>
      <c r="C1436" s="61">
        <f t="shared" si="201"/>
        <v>1818.1818181818182</v>
      </c>
      <c r="D1436" s="62" t="s">
        <v>11</v>
      </c>
      <c r="E1436" s="63">
        <v>110</v>
      </c>
      <c r="F1436" s="63">
        <v>110.95</v>
      </c>
      <c r="G1436" s="63">
        <v>112</v>
      </c>
      <c r="H1436" s="63">
        <v>0</v>
      </c>
      <c r="I1436" s="65">
        <f t="shared" si="202"/>
        <v>1727.2727272727325</v>
      </c>
      <c r="J1436" s="65">
        <f>+(G1436-F1436)*C1436</f>
        <v>1909.090909090904</v>
      </c>
      <c r="K1436" s="65">
        <v>0</v>
      </c>
      <c r="L1436" s="87">
        <f t="shared" si="204"/>
        <v>3636.3636363636365</v>
      </c>
      <c r="M1436" s="25"/>
      <c r="N1436" s="25"/>
    </row>
    <row r="1437" spans="1:14" ht="14.25" customHeight="1">
      <c r="A1437" s="89">
        <v>42577</v>
      </c>
      <c r="B1437" s="60" t="s">
        <v>1528</v>
      </c>
      <c r="C1437" s="61">
        <f t="shared" si="201"/>
        <v>2150.5376344086021</v>
      </c>
      <c r="D1437" s="62" t="s">
        <v>11</v>
      </c>
      <c r="E1437" s="63">
        <v>93</v>
      </c>
      <c r="F1437" s="63">
        <v>93</v>
      </c>
      <c r="G1437" s="63">
        <v>0</v>
      </c>
      <c r="H1437" s="63">
        <v>0</v>
      </c>
      <c r="I1437" s="65">
        <f t="shared" si="202"/>
        <v>0</v>
      </c>
      <c r="J1437" s="65">
        <v>0</v>
      </c>
      <c r="K1437" s="65">
        <f>+(H1437-G1437)*C1437</f>
        <v>0</v>
      </c>
      <c r="L1437" s="87">
        <f t="shared" si="204"/>
        <v>0</v>
      </c>
      <c r="M1437" s="25"/>
      <c r="N1437" s="25"/>
    </row>
    <row r="1438" spans="1:14" ht="14.25" customHeight="1">
      <c r="A1438" s="89">
        <v>42576</v>
      </c>
      <c r="B1438" s="60" t="s">
        <v>1528</v>
      </c>
      <c r="C1438" s="61">
        <f t="shared" si="201"/>
        <v>2444.9877750611249</v>
      </c>
      <c r="D1438" s="62" t="s">
        <v>11</v>
      </c>
      <c r="E1438" s="63">
        <v>81.8</v>
      </c>
      <c r="F1438" s="63">
        <v>82.6</v>
      </c>
      <c r="G1438" s="63">
        <v>83.4</v>
      </c>
      <c r="H1438" s="63">
        <v>84.2</v>
      </c>
      <c r="I1438" s="65">
        <f t="shared" si="202"/>
        <v>1955.990220048893</v>
      </c>
      <c r="J1438" s="65">
        <f t="shared" ref="J1438:J1446" si="205">+(G1438-F1438)*C1438</f>
        <v>1955.9902200489278</v>
      </c>
      <c r="K1438" s="65">
        <f>+(H1438-G1438)*C1438</f>
        <v>1955.990220048893</v>
      </c>
      <c r="L1438" s="87">
        <f t="shared" si="204"/>
        <v>5867.9706601467142</v>
      </c>
      <c r="M1438" s="25"/>
      <c r="N1438" s="25"/>
    </row>
    <row r="1439" spans="1:14" ht="14.25" customHeight="1">
      <c r="A1439" s="89">
        <v>42576</v>
      </c>
      <c r="B1439" s="60" t="s">
        <v>1421</v>
      </c>
      <c r="C1439" s="61">
        <f t="shared" si="201"/>
        <v>1869.1588785046729</v>
      </c>
      <c r="D1439" s="62" t="s">
        <v>11</v>
      </c>
      <c r="E1439" s="63">
        <v>107</v>
      </c>
      <c r="F1439" s="63">
        <v>107.9</v>
      </c>
      <c r="G1439" s="63">
        <v>109</v>
      </c>
      <c r="H1439" s="63">
        <v>110</v>
      </c>
      <c r="I1439" s="65">
        <f t="shared" si="202"/>
        <v>1682.2429906542163</v>
      </c>
      <c r="J1439" s="65">
        <f t="shared" si="205"/>
        <v>2056.0747663551297</v>
      </c>
      <c r="K1439" s="65">
        <f>+(H1439-G1439)*C1439</f>
        <v>1869.1588785046729</v>
      </c>
      <c r="L1439" s="87">
        <f t="shared" si="204"/>
        <v>5607.4766355140182</v>
      </c>
      <c r="M1439" s="25"/>
      <c r="N1439" s="25"/>
    </row>
    <row r="1440" spans="1:14" ht="14.25" customHeight="1">
      <c r="A1440" s="89">
        <v>42576</v>
      </c>
      <c r="B1440" s="60" t="s">
        <v>1421</v>
      </c>
      <c r="C1440" s="61">
        <f t="shared" si="201"/>
        <v>1818.1818181818182</v>
      </c>
      <c r="D1440" s="62" t="s">
        <v>11</v>
      </c>
      <c r="E1440" s="63">
        <v>110</v>
      </c>
      <c r="F1440" s="63">
        <v>111</v>
      </c>
      <c r="G1440" s="63">
        <v>112</v>
      </c>
      <c r="H1440" s="63">
        <v>113</v>
      </c>
      <c r="I1440" s="65">
        <f t="shared" si="202"/>
        <v>1818.1818181818182</v>
      </c>
      <c r="J1440" s="65">
        <f t="shared" si="205"/>
        <v>1818.1818181818182</v>
      </c>
      <c r="K1440" s="65">
        <f>+(H1440-G1440)*C1440</f>
        <v>1818.1818181818182</v>
      </c>
      <c r="L1440" s="87">
        <f t="shared" si="204"/>
        <v>5454.545454545455</v>
      </c>
      <c r="M1440" s="25"/>
      <c r="N1440" s="25"/>
    </row>
    <row r="1441" spans="1:14" ht="14.25" customHeight="1">
      <c r="A1441" s="89">
        <v>42576</v>
      </c>
      <c r="B1441" s="60" t="s">
        <v>1421</v>
      </c>
      <c r="C1441" s="61">
        <f t="shared" si="201"/>
        <v>1754.3859649122808</v>
      </c>
      <c r="D1441" s="62" t="s">
        <v>11</v>
      </c>
      <c r="E1441" s="63">
        <v>114</v>
      </c>
      <c r="F1441" s="63">
        <v>114.9</v>
      </c>
      <c r="G1441" s="63">
        <v>116</v>
      </c>
      <c r="H1441" s="63">
        <v>117</v>
      </c>
      <c r="I1441" s="65">
        <f t="shared" si="202"/>
        <v>1578.9473684210627</v>
      </c>
      <c r="J1441" s="65">
        <f t="shared" si="205"/>
        <v>1929.8245614034988</v>
      </c>
      <c r="K1441" s="65">
        <f>+(H1441-G1441)*C1441</f>
        <v>1754.3859649122808</v>
      </c>
      <c r="L1441" s="87">
        <f t="shared" si="204"/>
        <v>5263.1578947368425</v>
      </c>
      <c r="M1441" s="25"/>
      <c r="N1441" s="25"/>
    </row>
    <row r="1442" spans="1:14" ht="14.25" customHeight="1">
      <c r="A1442" s="89">
        <v>42576</v>
      </c>
      <c r="B1442" s="60" t="s">
        <v>298</v>
      </c>
      <c r="C1442" s="61">
        <f t="shared" si="201"/>
        <v>1754.3859649122808</v>
      </c>
      <c r="D1442" s="62" t="s">
        <v>11</v>
      </c>
      <c r="E1442" s="63">
        <v>114</v>
      </c>
      <c r="F1442" s="63">
        <v>115</v>
      </c>
      <c r="G1442" s="63">
        <v>116</v>
      </c>
      <c r="H1442" s="63">
        <v>0</v>
      </c>
      <c r="I1442" s="65">
        <f t="shared" si="202"/>
        <v>1754.3859649122808</v>
      </c>
      <c r="J1442" s="65">
        <f t="shared" si="205"/>
        <v>1754.3859649122808</v>
      </c>
      <c r="K1442" s="65">
        <v>0</v>
      </c>
      <c r="L1442" s="87">
        <f t="shared" si="204"/>
        <v>3508.7719298245615</v>
      </c>
      <c r="M1442" s="25"/>
      <c r="N1442" s="25"/>
    </row>
    <row r="1443" spans="1:14" ht="14.25" customHeight="1">
      <c r="A1443" s="89">
        <v>42573</v>
      </c>
      <c r="B1443" s="60" t="s">
        <v>1421</v>
      </c>
      <c r="C1443" s="61">
        <f t="shared" si="201"/>
        <v>1951.219512195122</v>
      </c>
      <c r="D1443" s="62" t="s">
        <v>11</v>
      </c>
      <c r="E1443" s="63">
        <v>102.5</v>
      </c>
      <c r="F1443" s="63">
        <v>103.5</v>
      </c>
      <c r="G1443" s="63">
        <v>104.5</v>
      </c>
      <c r="H1443" s="63">
        <v>105.5</v>
      </c>
      <c r="I1443" s="65">
        <f t="shared" si="202"/>
        <v>1951.219512195122</v>
      </c>
      <c r="J1443" s="65">
        <f t="shared" si="205"/>
        <v>1951.219512195122</v>
      </c>
      <c r="K1443" s="65">
        <f t="shared" ref="K1443:K1448" si="206">+(H1443-G1443)*C1443</f>
        <v>1951.219512195122</v>
      </c>
      <c r="L1443" s="87">
        <f t="shared" si="204"/>
        <v>5853.6585365853662</v>
      </c>
      <c r="M1443" s="25"/>
      <c r="N1443" s="25"/>
    </row>
    <row r="1444" spans="1:14" ht="14.25" customHeight="1">
      <c r="A1444" s="89">
        <v>42573</v>
      </c>
      <c r="B1444" s="60" t="s">
        <v>1529</v>
      </c>
      <c r="C1444" s="61">
        <f t="shared" si="201"/>
        <v>314.96062992125985</v>
      </c>
      <c r="D1444" s="62" t="s">
        <v>11</v>
      </c>
      <c r="E1444" s="63">
        <v>635</v>
      </c>
      <c r="F1444" s="63">
        <v>641</v>
      </c>
      <c r="G1444" s="63">
        <v>647</v>
      </c>
      <c r="H1444" s="63">
        <v>653</v>
      </c>
      <c r="I1444" s="65">
        <f t="shared" si="202"/>
        <v>1889.7637795275591</v>
      </c>
      <c r="J1444" s="65">
        <f t="shared" si="205"/>
        <v>1889.7637795275591</v>
      </c>
      <c r="K1444" s="65">
        <f t="shared" si="206"/>
        <v>1889.7637795275591</v>
      </c>
      <c r="L1444" s="87">
        <f t="shared" si="204"/>
        <v>5669.2913385826778</v>
      </c>
      <c r="M1444" s="25"/>
      <c r="N1444" s="25"/>
    </row>
    <row r="1445" spans="1:14" ht="14.25" customHeight="1">
      <c r="A1445" s="89">
        <v>42573</v>
      </c>
      <c r="B1445" s="60" t="s">
        <v>1528</v>
      </c>
      <c r="C1445" s="61">
        <f t="shared" si="201"/>
        <v>3053.4351145038167</v>
      </c>
      <c r="D1445" s="62" t="s">
        <v>11</v>
      </c>
      <c r="E1445" s="63">
        <v>65.5</v>
      </c>
      <c r="F1445" s="63">
        <v>66.099999999999994</v>
      </c>
      <c r="G1445" s="63">
        <v>66.7</v>
      </c>
      <c r="H1445" s="63">
        <v>67.3</v>
      </c>
      <c r="I1445" s="65">
        <f t="shared" si="202"/>
        <v>1832.0610687022727</v>
      </c>
      <c r="J1445" s="65">
        <f t="shared" si="205"/>
        <v>1832.0610687023161</v>
      </c>
      <c r="K1445" s="65">
        <f t="shared" si="206"/>
        <v>1832.0610687022727</v>
      </c>
      <c r="L1445" s="87">
        <f t="shared" si="204"/>
        <v>5496.1832061068617</v>
      </c>
      <c r="M1445" s="25"/>
      <c r="N1445" s="25"/>
    </row>
    <row r="1446" spans="1:14" ht="14.25" customHeight="1">
      <c r="A1446" s="89">
        <v>42573</v>
      </c>
      <c r="B1446" s="60" t="s">
        <v>1528</v>
      </c>
      <c r="C1446" s="61">
        <f t="shared" si="201"/>
        <v>2941.1764705882351</v>
      </c>
      <c r="D1446" s="62" t="s">
        <v>11</v>
      </c>
      <c r="E1446" s="63">
        <v>68</v>
      </c>
      <c r="F1446" s="63">
        <v>68.599999999999994</v>
      </c>
      <c r="G1446" s="63">
        <v>69.2</v>
      </c>
      <c r="H1446" s="63">
        <v>69.8</v>
      </c>
      <c r="I1446" s="65">
        <f t="shared" si="202"/>
        <v>1764.7058823529244</v>
      </c>
      <c r="J1446" s="65">
        <f t="shared" si="205"/>
        <v>1764.7058823529662</v>
      </c>
      <c r="K1446" s="65">
        <f t="shared" si="206"/>
        <v>1764.7058823529244</v>
      </c>
      <c r="L1446" s="87">
        <f t="shared" si="204"/>
        <v>5294.1176470588152</v>
      </c>
      <c r="M1446" s="25"/>
      <c r="N1446" s="25"/>
    </row>
    <row r="1447" spans="1:14" ht="14.25" customHeight="1">
      <c r="A1447" s="89">
        <v>42573</v>
      </c>
      <c r="B1447" s="60" t="s">
        <v>1529</v>
      </c>
      <c r="C1447" s="61">
        <f t="shared" si="201"/>
        <v>306.27871362940277</v>
      </c>
      <c r="D1447" s="62" t="s">
        <v>11</v>
      </c>
      <c r="E1447" s="63">
        <v>653</v>
      </c>
      <c r="F1447" s="63">
        <v>659</v>
      </c>
      <c r="G1447" s="63">
        <v>0</v>
      </c>
      <c r="H1447" s="63">
        <v>0</v>
      </c>
      <c r="I1447" s="65">
        <f t="shared" si="202"/>
        <v>1837.6722817764166</v>
      </c>
      <c r="J1447" s="65">
        <v>0</v>
      </c>
      <c r="K1447" s="65">
        <f t="shared" si="206"/>
        <v>0</v>
      </c>
      <c r="L1447" s="87">
        <f t="shared" si="204"/>
        <v>1837.6722817764166</v>
      </c>
      <c r="M1447" s="25"/>
      <c r="N1447" s="25"/>
    </row>
    <row r="1448" spans="1:14" ht="14.25" customHeight="1">
      <c r="A1448" s="89">
        <v>42573</v>
      </c>
      <c r="B1448" s="60" t="s">
        <v>497</v>
      </c>
      <c r="C1448" s="61">
        <f t="shared" si="201"/>
        <v>1298.7012987012988</v>
      </c>
      <c r="D1448" s="62" t="s">
        <v>11</v>
      </c>
      <c r="E1448" s="63">
        <v>154</v>
      </c>
      <c r="F1448" s="63">
        <v>154</v>
      </c>
      <c r="G1448" s="63">
        <v>0</v>
      </c>
      <c r="H1448" s="63">
        <v>0</v>
      </c>
      <c r="I1448" s="65">
        <f t="shared" si="202"/>
        <v>0</v>
      </c>
      <c r="J1448" s="65">
        <v>0</v>
      </c>
      <c r="K1448" s="65">
        <f t="shared" si="206"/>
        <v>0</v>
      </c>
      <c r="L1448" s="87">
        <f t="shared" si="204"/>
        <v>0</v>
      </c>
      <c r="M1448" s="25"/>
      <c r="N1448" s="25"/>
    </row>
    <row r="1449" spans="1:14" ht="14.25" customHeight="1">
      <c r="A1449" s="89">
        <v>42573</v>
      </c>
      <c r="B1449" s="60" t="s">
        <v>1406</v>
      </c>
      <c r="C1449" s="61">
        <f t="shared" si="201"/>
        <v>412.37113402061857</v>
      </c>
      <c r="D1449" s="62" t="s">
        <v>12</v>
      </c>
      <c r="E1449" s="63">
        <v>485</v>
      </c>
      <c r="F1449" s="63">
        <v>485</v>
      </c>
      <c r="G1449" s="63">
        <v>0</v>
      </c>
      <c r="H1449" s="63">
        <v>0</v>
      </c>
      <c r="I1449" s="65">
        <f>-(F1449-E1449)*C1449</f>
        <v>0</v>
      </c>
      <c r="J1449" s="65">
        <v>0</v>
      </c>
      <c r="K1449" s="65">
        <v>0</v>
      </c>
      <c r="L1449" s="65">
        <f>(I1449+J1449+K1449)</f>
        <v>0</v>
      </c>
      <c r="M1449" s="25"/>
      <c r="N1449" s="25"/>
    </row>
    <row r="1450" spans="1:14" ht="14.25" customHeight="1">
      <c r="A1450" s="89">
        <v>42572</v>
      </c>
      <c r="B1450" s="60" t="s">
        <v>1406</v>
      </c>
      <c r="C1450" s="61">
        <f t="shared" si="201"/>
        <v>425.531914893617</v>
      </c>
      <c r="D1450" s="62" t="s">
        <v>11</v>
      </c>
      <c r="E1450" s="63">
        <v>470</v>
      </c>
      <c r="F1450" s="63">
        <v>474.5</v>
      </c>
      <c r="G1450" s="63">
        <v>479</v>
      </c>
      <c r="H1450" s="63">
        <v>483.5</v>
      </c>
      <c r="I1450" s="65">
        <f t="shared" ref="I1450:I1455" si="207">+(F1450-E1450)*C1450</f>
        <v>1914.8936170212764</v>
      </c>
      <c r="J1450" s="65">
        <f>+(G1450-F1450)*C1450</f>
        <v>1914.8936170212764</v>
      </c>
      <c r="K1450" s="65">
        <f>+(H1450-G1450)*C1450</f>
        <v>1914.8936170212764</v>
      </c>
      <c r="L1450" s="87">
        <f t="shared" ref="L1450:L1455" si="208">SUM(I1450:K1450)</f>
        <v>5744.6808510638293</v>
      </c>
      <c r="M1450" s="25"/>
      <c r="N1450" s="25"/>
    </row>
    <row r="1451" spans="1:14" ht="14.25" customHeight="1">
      <c r="A1451" s="89">
        <v>42572</v>
      </c>
      <c r="B1451" s="60" t="s">
        <v>1186</v>
      </c>
      <c r="C1451" s="61">
        <f t="shared" si="201"/>
        <v>3154.5741324921137</v>
      </c>
      <c r="D1451" s="62" t="s">
        <v>11</v>
      </c>
      <c r="E1451" s="63">
        <v>63.4</v>
      </c>
      <c r="F1451" s="63">
        <v>64</v>
      </c>
      <c r="G1451" s="63">
        <v>64.599999999999994</v>
      </c>
      <c r="H1451" s="63">
        <v>65.2</v>
      </c>
      <c r="I1451" s="65">
        <f t="shared" si="207"/>
        <v>1892.7444794952728</v>
      </c>
      <c r="J1451" s="65">
        <f>+(G1451-F1451)*C1451</f>
        <v>1892.7444794952503</v>
      </c>
      <c r="K1451" s="65">
        <f>+(H1451-G1451)*C1451</f>
        <v>1892.7444794952951</v>
      </c>
      <c r="L1451" s="87">
        <f t="shared" si="208"/>
        <v>5678.2334384858186</v>
      </c>
      <c r="M1451" s="25"/>
      <c r="N1451" s="25"/>
    </row>
    <row r="1452" spans="1:14" ht="14.25" customHeight="1">
      <c r="A1452" s="89">
        <v>42572</v>
      </c>
      <c r="B1452" s="60" t="s">
        <v>1530</v>
      </c>
      <c r="C1452" s="61">
        <f t="shared" si="201"/>
        <v>2297.5301550832855</v>
      </c>
      <c r="D1452" s="62" t="s">
        <v>11</v>
      </c>
      <c r="E1452" s="63">
        <v>87.05</v>
      </c>
      <c r="F1452" s="63">
        <v>87.85</v>
      </c>
      <c r="G1452" s="63">
        <v>88.65</v>
      </c>
      <c r="H1452" s="63">
        <v>0</v>
      </c>
      <c r="I1452" s="65">
        <f t="shared" si="207"/>
        <v>1838.0241240666219</v>
      </c>
      <c r="J1452" s="65">
        <f>+(G1452-F1452)*C1452</f>
        <v>1838.0241240666546</v>
      </c>
      <c r="K1452" s="65">
        <v>0</v>
      </c>
      <c r="L1452" s="87">
        <f t="shared" si="208"/>
        <v>3676.0482481332765</v>
      </c>
      <c r="M1452" s="25"/>
      <c r="N1452" s="25"/>
    </row>
    <row r="1453" spans="1:14" ht="14.25" customHeight="1">
      <c r="A1453" s="89">
        <v>42572</v>
      </c>
      <c r="B1453" s="60" t="s">
        <v>144</v>
      </c>
      <c r="C1453" s="61">
        <f t="shared" si="201"/>
        <v>2409.6385542168673</v>
      </c>
      <c r="D1453" s="62" t="s">
        <v>11</v>
      </c>
      <c r="E1453" s="63">
        <v>83</v>
      </c>
      <c r="F1453" s="63">
        <v>83.8</v>
      </c>
      <c r="G1453" s="63">
        <v>0</v>
      </c>
      <c r="H1453" s="63">
        <v>0</v>
      </c>
      <c r="I1453" s="65">
        <f t="shared" si="207"/>
        <v>1927.710843373487</v>
      </c>
      <c r="J1453" s="65">
        <v>0</v>
      </c>
      <c r="K1453" s="65">
        <f>+(H1453-G1453)*C1453</f>
        <v>0</v>
      </c>
      <c r="L1453" s="87">
        <f t="shared" si="208"/>
        <v>1927.710843373487</v>
      </c>
      <c r="M1453" s="25"/>
      <c r="N1453" s="25"/>
    </row>
    <row r="1454" spans="1:14" ht="14.25" customHeight="1">
      <c r="A1454" s="89">
        <v>42572</v>
      </c>
      <c r="B1454" s="60" t="s">
        <v>1531</v>
      </c>
      <c r="C1454" s="61">
        <f t="shared" si="201"/>
        <v>1904.7619047619048</v>
      </c>
      <c r="D1454" s="62" t="s">
        <v>11</v>
      </c>
      <c r="E1454" s="63">
        <v>105</v>
      </c>
      <c r="F1454" s="63">
        <v>106</v>
      </c>
      <c r="G1454" s="63">
        <v>0</v>
      </c>
      <c r="H1454" s="63">
        <v>0</v>
      </c>
      <c r="I1454" s="65">
        <f t="shared" si="207"/>
        <v>1904.7619047619048</v>
      </c>
      <c r="J1454" s="65">
        <v>0</v>
      </c>
      <c r="K1454" s="65">
        <f>+(H1454-G1454)*C1454</f>
        <v>0</v>
      </c>
      <c r="L1454" s="87">
        <f t="shared" si="208"/>
        <v>1904.7619047619048</v>
      </c>
      <c r="M1454" s="25"/>
      <c r="N1454" s="25"/>
    </row>
    <row r="1455" spans="1:14" ht="14.25" customHeight="1">
      <c r="A1455" s="89">
        <v>42572</v>
      </c>
      <c r="B1455" s="60" t="s">
        <v>1532</v>
      </c>
      <c r="C1455" s="61">
        <f t="shared" si="201"/>
        <v>2325.5813953488373</v>
      </c>
      <c r="D1455" s="62" t="s">
        <v>11</v>
      </c>
      <c r="E1455" s="63">
        <v>86</v>
      </c>
      <c r="F1455" s="63">
        <v>86.8</v>
      </c>
      <c r="G1455" s="63">
        <v>0</v>
      </c>
      <c r="H1455" s="63">
        <v>0</v>
      </c>
      <c r="I1455" s="65">
        <f t="shared" si="207"/>
        <v>1860.4651162790633</v>
      </c>
      <c r="J1455" s="65">
        <v>0</v>
      </c>
      <c r="K1455" s="65">
        <f>+(H1455-G1455)*C1455</f>
        <v>0</v>
      </c>
      <c r="L1455" s="87">
        <f t="shared" si="208"/>
        <v>1860.4651162790633</v>
      </c>
      <c r="M1455" s="25"/>
      <c r="N1455" s="25"/>
    </row>
    <row r="1456" spans="1:14" ht="14.25" customHeight="1">
      <c r="A1456" s="89">
        <v>42572</v>
      </c>
      <c r="B1456" s="60" t="s">
        <v>1186</v>
      </c>
      <c r="C1456" s="61">
        <f t="shared" si="201"/>
        <v>3636.3636363636365</v>
      </c>
      <c r="D1456" s="62" t="s">
        <v>12</v>
      </c>
      <c r="E1456" s="63">
        <v>55</v>
      </c>
      <c r="F1456" s="63">
        <v>54.5</v>
      </c>
      <c r="G1456" s="63">
        <v>0</v>
      </c>
      <c r="H1456" s="63">
        <v>0</v>
      </c>
      <c r="I1456" s="65">
        <f>-(F1456-E1456)*C1456</f>
        <v>1818.1818181818182</v>
      </c>
      <c r="J1456" s="65">
        <v>0</v>
      </c>
      <c r="K1456" s="65">
        <v>0</v>
      </c>
      <c r="L1456" s="65">
        <f>(I1456+J1456+K1456)</f>
        <v>1818.1818181818182</v>
      </c>
      <c r="M1456" s="25"/>
      <c r="N1456" s="25"/>
    </row>
    <row r="1457" spans="1:14" ht="14.25" customHeight="1">
      <c r="A1457" s="89">
        <v>42572</v>
      </c>
      <c r="B1457" s="60" t="s">
        <v>1406</v>
      </c>
      <c r="C1457" s="61">
        <f t="shared" si="201"/>
        <v>411.52263374485597</v>
      </c>
      <c r="D1457" s="62" t="s">
        <v>11</v>
      </c>
      <c r="E1457" s="63">
        <v>486</v>
      </c>
      <c r="F1457" s="63">
        <v>486</v>
      </c>
      <c r="G1457" s="63">
        <v>0</v>
      </c>
      <c r="H1457" s="63">
        <v>0</v>
      </c>
      <c r="I1457" s="65">
        <f>+(F1457-E1457)*C1457</f>
        <v>0</v>
      </c>
      <c r="J1457" s="65">
        <v>0</v>
      </c>
      <c r="K1457" s="65">
        <f>+(H1457-G1457)*C1457</f>
        <v>0</v>
      </c>
      <c r="L1457" s="87">
        <f>SUM(I1457:K1457)</f>
        <v>0</v>
      </c>
      <c r="M1457" s="25"/>
      <c r="N1457" s="25"/>
    </row>
    <row r="1458" spans="1:14" ht="14.25" customHeight="1">
      <c r="A1458" s="89">
        <v>42571</v>
      </c>
      <c r="B1458" s="60" t="s">
        <v>1406</v>
      </c>
      <c r="C1458" s="61">
        <f t="shared" si="201"/>
        <v>497.5124378109453</v>
      </c>
      <c r="D1458" s="62" t="s">
        <v>11</v>
      </c>
      <c r="E1458" s="63">
        <v>402</v>
      </c>
      <c r="F1458" s="63">
        <v>406</v>
      </c>
      <c r="G1458" s="63">
        <v>410</v>
      </c>
      <c r="H1458" s="63">
        <v>414</v>
      </c>
      <c r="I1458" s="65">
        <f>+(F1458-E1458)*C1458</f>
        <v>1990.0497512437812</v>
      </c>
      <c r="J1458" s="65">
        <f>+(G1458-F1458)*C1458</f>
        <v>1990.0497512437812</v>
      </c>
      <c r="K1458" s="65">
        <f>+(H1458-G1458)*C1458</f>
        <v>1990.0497512437812</v>
      </c>
      <c r="L1458" s="87">
        <f>SUM(I1458:K1458)</f>
        <v>5970.1492537313434</v>
      </c>
      <c r="M1458" s="25"/>
      <c r="N1458" s="25"/>
    </row>
    <row r="1459" spans="1:14" ht="14.25" customHeight="1">
      <c r="A1459" s="89">
        <v>42571</v>
      </c>
      <c r="B1459" s="60" t="s">
        <v>144</v>
      </c>
      <c r="C1459" s="61">
        <f t="shared" si="201"/>
        <v>2575.6600128782998</v>
      </c>
      <c r="D1459" s="62" t="s">
        <v>11</v>
      </c>
      <c r="E1459" s="63">
        <v>77.650000000000006</v>
      </c>
      <c r="F1459" s="63">
        <v>78.349999999999994</v>
      </c>
      <c r="G1459" s="63">
        <v>79.05</v>
      </c>
      <c r="H1459" s="63">
        <v>79.75</v>
      </c>
      <c r="I1459" s="65">
        <f>+(F1459-E1459)*C1459</f>
        <v>1802.9620090147805</v>
      </c>
      <c r="J1459" s="65">
        <f>+(G1459-F1459)*C1459</f>
        <v>1802.9620090148171</v>
      </c>
      <c r="K1459" s="65">
        <f>+(H1459-G1459)*C1459</f>
        <v>1802.9620090148171</v>
      </c>
      <c r="L1459" s="87">
        <f>SUM(I1459:K1459)</f>
        <v>5408.8860270444147</v>
      </c>
      <c r="M1459" s="25"/>
      <c r="N1459" s="25"/>
    </row>
    <row r="1460" spans="1:14" ht="14.25" customHeight="1">
      <c r="A1460" s="89">
        <v>42571</v>
      </c>
      <c r="B1460" s="60" t="s">
        <v>1186</v>
      </c>
      <c r="C1460" s="61">
        <f t="shared" si="201"/>
        <v>3703.7037037037039</v>
      </c>
      <c r="D1460" s="62" t="s">
        <v>11</v>
      </c>
      <c r="E1460" s="63">
        <v>54</v>
      </c>
      <c r="F1460" s="63">
        <v>54.5</v>
      </c>
      <c r="G1460" s="63">
        <v>0</v>
      </c>
      <c r="H1460" s="63">
        <v>0</v>
      </c>
      <c r="I1460" s="65">
        <f>+(F1460-E1460)*C1460</f>
        <v>1851.851851851852</v>
      </c>
      <c r="J1460" s="65">
        <v>0</v>
      </c>
      <c r="K1460" s="65">
        <f>+(H1460-G1460)*C1460</f>
        <v>0</v>
      </c>
      <c r="L1460" s="87">
        <f>SUM(I1460:K1460)</f>
        <v>1851.851851851852</v>
      </c>
      <c r="M1460" s="25"/>
      <c r="N1460" s="25"/>
    </row>
    <row r="1461" spans="1:14" ht="14.25" customHeight="1">
      <c r="A1461" s="89">
        <v>42571</v>
      </c>
      <c r="B1461" s="60" t="s">
        <v>1375</v>
      </c>
      <c r="C1461" s="61">
        <f t="shared" si="201"/>
        <v>838.22296730930429</v>
      </c>
      <c r="D1461" s="62" t="s">
        <v>11</v>
      </c>
      <c r="E1461" s="63">
        <v>238.6</v>
      </c>
      <c r="F1461" s="63">
        <v>240.8</v>
      </c>
      <c r="G1461" s="63">
        <v>0</v>
      </c>
      <c r="H1461" s="63">
        <v>0</v>
      </c>
      <c r="I1461" s="65">
        <f>+(F1461-E1461)*C1461</f>
        <v>1844.0905280804836</v>
      </c>
      <c r="J1461" s="65">
        <v>0</v>
      </c>
      <c r="K1461" s="65">
        <f>+(H1461-G1461)*C1461</f>
        <v>0</v>
      </c>
      <c r="L1461" s="87">
        <f>SUM(I1461:K1461)</f>
        <v>1844.0905280804836</v>
      </c>
      <c r="M1461" s="25"/>
      <c r="N1461" s="25"/>
    </row>
    <row r="1462" spans="1:14" ht="14.25" customHeight="1">
      <c r="A1462" s="89">
        <v>42571</v>
      </c>
      <c r="B1462" s="60" t="s">
        <v>1533</v>
      </c>
      <c r="C1462" s="61">
        <f t="shared" si="201"/>
        <v>1398.6013986013986</v>
      </c>
      <c r="D1462" s="62" t="s">
        <v>11</v>
      </c>
      <c r="E1462" s="63">
        <v>143</v>
      </c>
      <c r="F1462" s="63">
        <v>138.80000000000001</v>
      </c>
      <c r="G1462" s="63">
        <v>0</v>
      </c>
      <c r="H1462" s="63">
        <v>0</v>
      </c>
      <c r="I1462" s="64">
        <f>(F1462-E1462)*C1462</f>
        <v>-5874.125874125858</v>
      </c>
      <c r="J1462" s="65">
        <v>0</v>
      </c>
      <c r="K1462" s="65">
        <f>(H1462-G1462)*C1462</f>
        <v>0</v>
      </c>
      <c r="L1462" s="64">
        <f>(I1462+J1462+K1462)</f>
        <v>-5874.125874125858</v>
      </c>
      <c r="M1462" s="25"/>
      <c r="N1462" s="25"/>
    </row>
    <row r="1463" spans="1:14" ht="14.25" customHeight="1">
      <c r="A1463" s="89">
        <v>42570</v>
      </c>
      <c r="B1463" s="60" t="s">
        <v>1534</v>
      </c>
      <c r="C1463" s="61">
        <f t="shared" si="201"/>
        <v>1444.043321299639</v>
      </c>
      <c r="D1463" s="62" t="s">
        <v>11</v>
      </c>
      <c r="E1463" s="63">
        <v>138.5</v>
      </c>
      <c r="F1463" s="63">
        <v>139.80000000000001</v>
      </c>
      <c r="G1463" s="63">
        <v>141.1</v>
      </c>
      <c r="H1463" s="63">
        <v>142.4</v>
      </c>
      <c r="I1463" s="65">
        <f>+(F1463-E1463)*C1463</f>
        <v>1877.2563176895471</v>
      </c>
      <c r="J1463" s="65">
        <f>+(G1463-F1463)*C1463</f>
        <v>1877.2563176895062</v>
      </c>
      <c r="K1463" s="65">
        <f>+(H1463-G1463)*C1463</f>
        <v>1877.2563176895471</v>
      </c>
      <c r="L1463" s="87">
        <f>SUM(I1463:K1463)</f>
        <v>5631.7689530686002</v>
      </c>
      <c r="M1463" s="25"/>
      <c r="N1463" s="25"/>
    </row>
    <row r="1464" spans="1:14" ht="14.25" customHeight="1">
      <c r="A1464" s="89">
        <v>42570</v>
      </c>
      <c r="B1464" s="60" t="s">
        <v>1408</v>
      </c>
      <c r="C1464" s="61">
        <f t="shared" si="201"/>
        <v>1673.6401673640166</v>
      </c>
      <c r="D1464" s="62" t="s">
        <v>11</v>
      </c>
      <c r="E1464" s="63">
        <v>119.5</v>
      </c>
      <c r="F1464" s="63">
        <v>120.4</v>
      </c>
      <c r="G1464" s="63">
        <v>121.5</v>
      </c>
      <c r="H1464" s="63">
        <v>122.5</v>
      </c>
      <c r="I1464" s="65">
        <f>+(F1464-E1464)*C1464</f>
        <v>1506.2761506276245</v>
      </c>
      <c r="J1464" s="65">
        <f>+(G1464-F1464)*C1464</f>
        <v>1841.0041841004088</v>
      </c>
      <c r="K1464" s="65">
        <f>+(H1464-G1464)*C1464</f>
        <v>1673.6401673640166</v>
      </c>
      <c r="L1464" s="87">
        <f>SUM(I1464:K1464)</f>
        <v>5020.9205020920499</v>
      </c>
      <c r="M1464" s="25"/>
      <c r="N1464" s="25"/>
    </row>
    <row r="1465" spans="1:14" ht="14.25" customHeight="1">
      <c r="A1465" s="89">
        <v>42570</v>
      </c>
      <c r="B1465" s="60" t="s">
        <v>1421</v>
      </c>
      <c r="C1465" s="61">
        <f t="shared" si="201"/>
        <v>2061.855670103093</v>
      </c>
      <c r="D1465" s="62" t="s">
        <v>12</v>
      </c>
      <c r="E1465" s="63">
        <v>97</v>
      </c>
      <c r="F1465" s="63">
        <v>96.1</v>
      </c>
      <c r="G1465" s="63">
        <v>95.2</v>
      </c>
      <c r="H1465" s="63">
        <v>0</v>
      </c>
      <c r="I1465" s="67">
        <f>(E1465-F1465)*C1465</f>
        <v>1855.6701030927954</v>
      </c>
      <c r="J1465" s="67">
        <f>(F1465-G1465)*C1465</f>
        <v>1855.6701030927661</v>
      </c>
      <c r="K1465" s="67">
        <v>0</v>
      </c>
      <c r="L1465" s="67">
        <f>(I1465+J1465+K1465)</f>
        <v>3711.3402061855613</v>
      </c>
      <c r="M1465" s="25"/>
      <c r="N1465" s="25"/>
    </row>
    <row r="1466" spans="1:14" ht="14.25" customHeight="1">
      <c r="A1466" s="89">
        <v>42570</v>
      </c>
      <c r="B1466" s="60" t="s">
        <v>1339</v>
      </c>
      <c r="C1466" s="61">
        <f t="shared" si="201"/>
        <v>1890.359168241966</v>
      </c>
      <c r="D1466" s="62" t="s">
        <v>11</v>
      </c>
      <c r="E1466" s="63">
        <v>105.8</v>
      </c>
      <c r="F1466" s="63">
        <v>106.8</v>
      </c>
      <c r="G1466" s="63">
        <v>0</v>
      </c>
      <c r="H1466" s="63">
        <v>0</v>
      </c>
      <c r="I1466" s="65">
        <f>+(F1466-E1466)*C1466</f>
        <v>1890.359168241966</v>
      </c>
      <c r="J1466" s="65">
        <v>0</v>
      </c>
      <c r="K1466" s="65">
        <f>+(H1466-G1466)*C1466</f>
        <v>0</v>
      </c>
      <c r="L1466" s="87">
        <f>SUM(I1466:K1466)</f>
        <v>1890.359168241966</v>
      </c>
      <c r="M1466" s="25"/>
      <c r="N1466" s="25"/>
    </row>
    <row r="1467" spans="1:14" ht="14.25" customHeight="1">
      <c r="A1467" s="89">
        <v>42570</v>
      </c>
      <c r="B1467" s="60" t="s">
        <v>1492</v>
      </c>
      <c r="C1467" s="61">
        <f t="shared" si="201"/>
        <v>2515.7232704402518</v>
      </c>
      <c r="D1467" s="62" t="s">
        <v>12</v>
      </c>
      <c r="E1467" s="63">
        <v>79.5</v>
      </c>
      <c r="F1467" s="63">
        <v>78.8</v>
      </c>
      <c r="G1467" s="63">
        <v>0</v>
      </c>
      <c r="H1467" s="63">
        <v>0</v>
      </c>
      <c r="I1467" s="65">
        <f>-(F1467-E1467)*C1467</f>
        <v>1761.0062893081833</v>
      </c>
      <c r="J1467" s="65">
        <v>0</v>
      </c>
      <c r="K1467" s="65">
        <v>0</v>
      </c>
      <c r="L1467" s="65">
        <f>(I1467+J1467+K1467)</f>
        <v>1761.0062893081833</v>
      </c>
      <c r="M1467" s="25"/>
      <c r="N1467" s="25"/>
    </row>
    <row r="1468" spans="1:14" ht="14.25" customHeight="1">
      <c r="A1468" s="89">
        <v>42570</v>
      </c>
      <c r="B1468" s="60" t="s">
        <v>1535</v>
      </c>
      <c r="C1468" s="61">
        <f t="shared" si="201"/>
        <v>1694.9152542372881</v>
      </c>
      <c r="D1468" s="62" t="s">
        <v>11</v>
      </c>
      <c r="E1468" s="63">
        <v>118</v>
      </c>
      <c r="F1468" s="63">
        <v>116</v>
      </c>
      <c r="G1468" s="63">
        <v>0</v>
      </c>
      <c r="H1468" s="63">
        <v>0</v>
      </c>
      <c r="I1468" s="64">
        <f>(F1468-E1468)*C1468</f>
        <v>-3389.8305084745762</v>
      </c>
      <c r="J1468" s="65">
        <v>0</v>
      </c>
      <c r="K1468" s="65">
        <f>(H1468-G1468)*C1468</f>
        <v>0</v>
      </c>
      <c r="L1468" s="64">
        <f>(I1468+J1468+K1468)</f>
        <v>-3389.8305084745762</v>
      </c>
      <c r="M1468" s="25"/>
      <c r="N1468" s="25"/>
    </row>
    <row r="1469" spans="1:14" ht="14.25" customHeight="1">
      <c r="A1469" s="89">
        <v>42569</v>
      </c>
      <c r="B1469" s="60" t="s">
        <v>1451</v>
      </c>
      <c r="C1469" s="61">
        <f t="shared" si="201"/>
        <v>1063.8297872340424</v>
      </c>
      <c r="D1469" s="62" t="s">
        <v>11</v>
      </c>
      <c r="E1469" s="63">
        <v>188</v>
      </c>
      <c r="F1469" s="63">
        <v>189.75</v>
      </c>
      <c r="G1469" s="63">
        <v>191.6</v>
      </c>
      <c r="H1469" s="63">
        <v>193.4</v>
      </c>
      <c r="I1469" s="65">
        <f t="shared" ref="I1469:I1478" si="209">+(F1469-E1469)*C1469</f>
        <v>1861.7021276595742</v>
      </c>
      <c r="J1469" s="65">
        <f>+(G1469-F1469)*C1469</f>
        <v>1968.0851063829725</v>
      </c>
      <c r="K1469" s="65">
        <f>+(H1469-G1469)*C1469</f>
        <v>1914.8936170212885</v>
      </c>
      <c r="L1469" s="87">
        <f t="shared" ref="L1469:L1478" si="210">SUM(I1469:K1469)</f>
        <v>5744.6808510638348</v>
      </c>
      <c r="M1469" s="25"/>
      <c r="N1469" s="25"/>
    </row>
    <row r="1470" spans="1:14" ht="14.25" customHeight="1">
      <c r="A1470" s="89">
        <v>42569</v>
      </c>
      <c r="B1470" s="60" t="s">
        <v>1536</v>
      </c>
      <c r="C1470" s="61">
        <f t="shared" si="201"/>
        <v>1702.127659574468</v>
      </c>
      <c r="D1470" s="62" t="s">
        <v>11</v>
      </c>
      <c r="E1470" s="63">
        <v>117.5</v>
      </c>
      <c r="F1470" s="63">
        <v>118.5</v>
      </c>
      <c r="G1470" s="63">
        <v>119.5</v>
      </c>
      <c r="H1470" s="63">
        <v>120.5</v>
      </c>
      <c r="I1470" s="65">
        <f t="shared" si="209"/>
        <v>1702.127659574468</v>
      </c>
      <c r="J1470" s="65">
        <f>+(G1470-F1470)*C1470</f>
        <v>1702.127659574468</v>
      </c>
      <c r="K1470" s="65">
        <f>+(H1470-G1470)*C1470</f>
        <v>1702.127659574468</v>
      </c>
      <c r="L1470" s="87">
        <f t="shared" si="210"/>
        <v>5106.3829787234044</v>
      </c>
      <c r="M1470" s="25"/>
      <c r="N1470" s="25"/>
    </row>
    <row r="1471" spans="1:14" ht="14.25" customHeight="1">
      <c r="A1471" s="89">
        <v>42569</v>
      </c>
      <c r="B1471" s="60" t="s">
        <v>1535</v>
      </c>
      <c r="C1471" s="61">
        <f t="shared" si="201"/>
        <v>1724.1379310344828</v>
      </c>
      <c r="D1471" s="62" t="s">
        <v>11</v>
      </c>
      <c r="E1471" s="63">
        <v>116</v>
      </c>
      <c r="F1471" s="63">
        <v>117</v>
      </c>
      <c r="G1471" s="63">
        <v>118</v>
      </c>
      <c r="H1471" s="63">
        <v>0</v>
      </c>
      <c r="I1471" s="65">
        <f t="shared" si="209"/>
        <v>1724.1379310344828</v>
      </c>
      <c r="J1471" s="65">
        <f>+(G1471-F1471)*C1471</f>
        <v>1724.1379310344828</v>
      </c>
      <c r="K1471" s="65">
        <v>0</v>
      </c>
      <c r="L1471" s="87">
        <f t="shared" si="210"/>
        <v>3448.2758620689656</v>
      </c>
      <c r="M1471" s="25"/>
      <c r="N1471" s="25"/>
    </row>
    <row r="1472" spans="1:14" ht="14.25" customHeight="1">
      <c r="A1472" s="89">
        <v>42569</v>
      </c>
      <c r="B1472" s="60" t="s">
        <v>1421</v>
      </c>
      <c r="C1472" s="61">
        <f t="shared" si="201"/>
        <v>2000</v>
      </c>
      <c r="D1472" s="62" t="s">
        <v>11</v>
      </c>
      <c r="E1472" s="63">
        <v>100</v>
      </c>
      <c r="F1472" s="63">
        <v>101</v>
      </c>
      <c r="G1472" s="63">
        <v>0</v>
      </c>
      <c r="H1472" s="63">
        <v>0</v>
      </c>
      <c r="I1472" s="65">
        <f t="shared" si="209"/>
        <v>2000</v>
      </c>
      <c r="J1472" s="65">
        <v>0</v>
      </c>
      <c r="K1472" s="65">
        <f t="shared" ref="K1472:K1478" si="211">+(H1472-G1472)*C1472</f>
        <v>0</v>
      </c>
      <c r="L1472" s="87">
        <f t="shared" si="210"/>
        <v>2000</v>
      </c>
      <c r="M1472" s="25"/>
      <c r="N1472" s="25"/>
    </row>
    <row r="1473" spans="1:14" ht="14.25" customHeight="1">
      <c r="A1473" s="89">
        <v>42569</v>
      </c>
      <c r="B1473" s="60" t="s">
        <v>1536</v>
      </c>
      <c r="C1473" s="61">
        <f t="shared" si="201"/>
        <v>1652.8925619834711</v>
      </c>
      <c r="D1473" s="62" t="s">
        <v>11</v>
      </c>
      <c r="E1473" s="63">
        <v>121</v>
      </c>
      <c r="F1473" s="63">
        <v>122.2</v>
      </c>
      <c r="G1473" s="63">
        <v>0</v>
      </c>
      <c r="H1473" s="63">
        <v>0</v>
      </c>
      <c r="I1473" s="65">
        <f t="shared" si="209"/>
        <v>1983.47107438017</v>
      </c>
      <c r="J1473" s="65">
        <v>0</v>
      </c>
      <c r="K1473" s="65">
        <f t="shared" si="211"/>
        <v>0</v>
      </c>
      <c r="L1473" s="87">
        <f t="shared" si="210"/>
        <v>1983.47107438017</v>
      </c>
      <c r="M1473" s="25"/>
      <c r="N1473" s="25"/>
    </row>
    <row r="1474" spans="1:14" ht="14.25" customHeight="1">
      <c r="A1474" s="89">
        <v>42569</v>
      </c>
      <c r="B1474" s="60" t="s">
        <v>1537</v>
      </c>
      <c r="C1474" s="61">
        <f t="shared" si="201"/>
        <v>1869.1588785046729</v>
      </c>
      <c r="D1474" s="62" t="s">
        <v>11</v>
      </c>
      <c r="E1474" s="63">
        <v>107</v>
      </c>
      <c r="F1474" s="63">
        <v>107</v>
      </c>
      <c r="G1474" s="63">
        <v>0</v>
      </c>
      <c r="H1474" s="63">
        <v>0</v>
      </c>
      <c r="I1474" s="65">
        <f t="shared" si="209"/>
        <v>0</v>
      </c>
      <c r="J1474" s="65">
        <v>0</v>
      </c>
      <c r="K1474" s="65">
        <f t="shared" si="211"/>
        <v>0</v>
      </c>
      <c r="L1474" s="87">
        <f t="shared" si="210"/>
        <v>0</v>
      </c>
      <c r="M1474" s="25"/>
      <c r="N1474" s="25"/>
    </row>
    <row r="1475" spans="1:14" ht="14.25" customHeight="1">
      <c r="A1475" s="89">
        <v>42566</v>
      </c>
      <c r="B1475" s="60" t="s">
        <v>1421</v>
      </c>
      <c r="C1475" s="61">
        <f t="shared" si="201"/>
        <v>2127.6595744680849</v>
      </c>
      <c r="D1475" s="62" t="s">
        <v>11</v>
      </c>
      <c r="E1475" s="63">
        <v>94</v>
      </c>
      <c r="F1475" s="63">
        <v>94.9</v>
      </c>
      <c r="G1475" s="63">
        <v>95.8</v>
      </c>
      <c r="H1475" s="63">
        <v>96.7</v>
      </c>
      <c r="I1475" s="65">
        <f t="shared" si="209"/>
        <v>1914.8936170212885</v>
      </c>
      <c r="J1475" s="65">
        <f>+(G1475-F1475)*C1475</f>
        <v>1914.8936170212583</v>
      </c>
      <c r="K1475" s="65">
        <f t="shared" si="211"/>
        <v>1914.8936170212885</v>
      </c>
      <c r="L1475" s="87">
        <f t="shared" si="210"/>
        <v>5744.6808510638348</v>
      </c>
      <c r="M1475" s="25"/>
      <c r="N1475" s="25"/>
    </row>
    <row r="1476" spans="1:14" ht="14.25" customHeight="1">
      <c r="A1476" s="89">
        <v>42566</v>
      </c>
      <c r="B1476" s="60" t="s">
        <v>1538</v>
      </c>
      <c r="C1476" s="61">
        <f t="shared" si="201"/>
        <v>1818.1818181818182</v>
      </c>
      <c r="D1476" s="62" t="s">
        <v>11</v>
      </c>
      <c r="E1476" s="63">
        <v>110</v>
      </c>
      <c r="F1476" s="63">
        <v>111</v>
      </c>
      <c r="G1476" s="63">
        <v>112</v>
      </c>
      <c r="H1476" s="63">
        <v>113</v>
      </c>
      <c r="I1476" s="65">
        <f t="shared" si="209"/>
        <v>1818.1818181818182</v>
      </c>
      <c r="J1476" s="65">
        <f>+(G1476-F1476)*C1476</f>
        <v>1818.1818181818182</v>
      </c>
      <c r="K1476" s="65">
        <f t="shared" si="211"/>
        <v>1818.1818181818182</v>
      </c>
      <c r="L1476" s="87">
        <f t="shared" si="210"/>
        <v>5454.545454545455</v>
      </c>
      <c r="M1476" s="25"/>
      <c r="N1476" s="25"/>
    </row>
    <row r="1477" spans="1:14" ht="14.25" customHeight="1">
      <c r="A1477" s="89">
        <v>42566</v>
      </c>
      <c r="B1477" s="60" t="s">
        <v>468</v>
      </c>
      <c r="C1477" s="61">
        <f t="shared" si="201"/>
        <v>1166.1807580174927</v>
      </c>
      <c r="D1477" s="62" t="s">
        <v>11</v>
      </c>
      <c r="E1477" s="63">
        <v>171.5</v>
      </c>
      <c r="F1477" s="63">
        <v>173</v>
      </c>
      <c r="G1477" s="63">
        <v>174.5</v>
      </c>
      <c r="H1477" s="63">
        <v>176</v>
      </c>
      <c r="I1477" s="65">
        <f t="shared" si="209"/>
        <v>1749.2711370262391</v>
      </c>
      <c r="J1477" s="65">
        <f>+(G1477-F1477)*C1477</f>
        <v>1749.2711370262391</v>
      </c>
      <c r="K1477" s="65">
        <f t="shared" si="211"/>
        <v>1749.2711370262391</v>
      </c>
      <c r="L1477" s="87">
        <f t="shared" si="210"/>
        <v>5247.8134110787178</v>
      </c>
      <c r="M1477" s="25"/>
      <c r="N1477" s="25"/>
    </row>
    <row r="1478" spans="1:14" ht="14.25" customHeight="1">
      <c r="A1478" s="89">
        <v>42566</v>
      </c>
      <c r="B1478" s="60" t="s">
        <v>149</v>
      </c>
      <c r="C1478" s="61">
        <f t="shared" si="201"/>
        <v>3508.7719298245615</v>
      </c>
      <c r="D1478" s="62" t="s">
        <v>11</v>
      </c>
      <c r="E1478" s="63">
        <v>57</v>
      </c>
      <c r="F1478" s="63">
        <v>57.5</v>
      </c>
      <c r="G1478" s="63">
        <v>0</v>
      </c>
      <c r="H1478" s="63">
        <v>0</v>
      </c>
      <c r="I1478" s="65">
        <f t="shared" si="209"/>
        <v>1754.3859649122808</v>
      </c>
      <c r="J1478" s="65">
        <v>0</v>
      </c>
      <c r="K1478" s="65">
        <f t="shared" si="211"/>
        <v>0</v>
      </c>
      <c r="L1478" s="87">
        <f t="shared" si="210"/>
        <v>1754.3859649122808</v>
      </c>
      <c r="M1478" s="25"/>
      <c r="N1478" s="25"/>
    </row>
    <row r="1479" spans="1:14" ht="14.25" customHeight="1">
      <c r="A1479" s="89">
        <v>42566</v>
      </c>
      <c r="B1479" s="60" t="s">
        <v>177</v>
      </c>
      <c r="C1479" s="61">
        <f t="shared" si="201"/>
        <v>1282.051282051282</v>
      </c>
      <c r="D1479" s="62" t="s">
        <v>12</v>
      </c>
      <c r="E1479" s="63">
        <v>156</v>
      </c>
      <c r="F1479" s="63">
        <v>156</v>
      </c>
      <c r="G1479" s="63">
        <v>0</v>
      </c>
      <c r="H1479" s="63">
        <v>0</v>
      </c>
      <c r="I1479" s="65">
        <f>-(F1479-E1479)*C1479</f>
        <v>0</v>
      </c>
      <c r="J1479" s="65">
        <v>0</v>
      </c>
      <c r="K1479" s="65">
        <v>0</v>
      </c>
      <c r="L1479" s="65">
        <f>(I1479+J1479+K1479)</f>
        <v>0</v>
      </c>
      <c r="M1479" s="25"/>
      <c r="N1479" s="25"/>
    </row>
    <row r="1480" spans="1:14" ht="14.25" customHeight="1">
      <c r="A1480" s="89">
        <v>42566</v>
      </c>
      <c r="B1480" s="60" t="s">
        <v>1497</v>
      </c>
      <c r="C1480" s="61">
        <f t="shared" si="201"/>
        <v>1398.6013986013986</v>
      </c>
      <c r="D1480" s="62" t="s">
        <v>11</v>
      </c>
      <c r="E1480" s="63">
        <v>143</v>
      </c>
      <c r="F1480" s="63">
        <v>143</v>
      </c>
      <c r="G1480" s="63">
        <v>0</v>
      </c>
      <c r="H1480" s="63">
        <v>0</v>
      </c>
      <c r="I1480" s="65">
        <f>+(F1480-E1480)*C1480</f>
        <v>0</v>
      </c>
      <c r="J1480" s="65">
        <v>0</v>
      </c>
      <c r="K1480" s="65">
        <f>+(H1480-G1480)*C1480</f>
        <v>0</v>
      </c>
      <c r="L1480" s="87">
        <f>SUM(I1480:K1480)</f>
        <v>0</v>
      </c>
      <c r="M1480" s="25"/>
      <c r="N1480" s="25"/>
    </row>
    <row r="1481" spans="1:14" ht="14.25" customHeight="1">
      <c r="A1481" s="89">
        <v>42566</v>
      </c>
      <c r="B1481" s="60" t="s">
        <v>1534</v>
      </c>
      <c r="C1481" s="61">
        <f t="shared" si="201"/>
        <v>1470.5882352941176</v>
      </c>
      <c r="D1481" s="62" t="s">
        <v>11</v>
      </c>
      <c r="E1481" s="63">
        <v>136</v>
      </c>
      <c r="F1481" s="63">
        <v>133.4</v>
      </c>
      <c r="G1481" s="63">
        <v>0</v>
      </c>
      <c r="H1481" s="63">
        <v>0</v>
      </c>
      <c r="I1481" s="64">
        <f>(F1481-E1481)*C1481</f>
        <v>-3823.5294117646972</v>
      </c>
      <c r="J1481" s="65">
        <v>0</v>
      </c>
      <c r="K1481" s="65">
        <f>(H1481-G1481)*C1481</f>
        <v>0</v>
      </c>
      <c r="L1481" s="64">
        <f>(I1481+J1481+K1481)</f>
        <v>-3823.5294117646972</v>
      </c>
      <c r="M1481" s="25"/>
      <c r="N1481" s="25"/>
    </row>
    <row r="1482" spans="1:14" ht="14.25" customHeight="1">
      <c r="A1482" s="89">
        <v>42565</v>
      </c>
      <c r="B1482" s="60" t="s">
        <v>1495</v>
      </c>
      <c r="C1482" s="61">
        <f t="shared" si="201"/>
        <v>3333.3333333333335</v>
      </c>
      <c r="D1482" s="62" t="s">
        <v>11</v>
      </c>
      <c r="E1482" s="63">
        <v>60</v>
      </c>
      <c r="F1482" s="63">
        <v>60.5</v>
      </c>
      <c r="G1482" s="63">
        <v>61.2</v>
      </c>
      <c r="H1482" s="63">
        <v>61.8</v>
      </c>
      <c r="I1482" s="65">
        <f t="shared" ref="I1482:I1492" si="212">+(F1482-E1482)*C1482</f>
        <v>1666.6666666666667</v>
      </c>
      <c r="J1482" s="65">
        <f>+(G1482-F1482)*C1482</f>
        <v>2333.333333333343</v>
      </c>
      <c r="K1482" s="65">
        <f t="shared" ref="K1482:K1492" si="213">+(H1482-G1482)*C1482</f>
        <v>1999.9999999999811</v>
      </c>
      <c r="L1482" s="87">
        <f t="shared" ref="L1482:L1492" si="214">SUM(I1482:K1482)</f>
        <v>5999.9999999999909</v>
      </c>
      <c r="M1482" s="25"/>
      <c r="N1482" s="25"/>
    </row>
    <row r="1483" spans="1:14" ht="14.25" customHeight="1">
      <c r="A1483" s="89">
        <v>42565</v>
      </c>
      <c r="B1483" s="60" t="s">
        <v>1539</v>
      </c>
      <c r="C1483" s="61">
        <f t="shared" si="201"/>
        <v>1626.0162601626016</v>
      </c>
      <c r="D1483" s="62" t="s">
        <v>11</v>
      </c>
      <c r="E1483" s="63">
        <v>123</v>
      </c>
      <c r="F1483" s="63">
        <v>124.2</v>
      </c>
      <c r="G1483" s="63">
        <v>0</v>
      </c>
      <c r="H1483" s="63">
        <v>0</v>
      </c>
      <c r="I1483" s="65">
        <f t="shared" si="212"/>
        <v>1951.2195121951265</v>
      </c>
      <c r="J1483" s="65">
        <v>0</v>
      </c>
      <c r="K1483" s="65">
        <f t="shared" si="213"/>
        <v>0</v>
      </c>
      <c r="L1483" s="87">
        <f t="shared" si="214"/>
        <v>1951.2195121951265</v>
      </c>
      <c r="M1483" s="25"/>
      <c r="N1483" s="25"/>
    </row>
    <row r="1484" spans="1:14" ht="14.25" customHeight="1">
      <c r="A1484" s="89">
        <v>42565</v>
      </c>
      <c r="B1484" s="60" t="s">
        <v>1506</v>
      </c>
      <c r="C1484" s="61">
        <f t="shared" si="201"/>
        <v>1038.9610389610389</v>
      </c>
      <c r="D1484" s="62" t="s">
        <v>11</v>
      </c>
      <c r="E1484" s="63">
        <v>192.5</v>
      </c>
      <c r="F1484" s="63">
        <v>194.2</v>
      </c>
      <c r="G1484" s="63">
        <v>0</v>
      </c>
      <c r="H1484" s="63">
        <v>0</v>
      </c>
      <c r="I1484" s="65">
        <f t="shared" si="212"/>
        <v>1766.2337662337543</v>
      </c>
      <c r="J1484" s="65">
        <v>0</v>
      </c>
      <c r="K1484" s="65">
        <f t="shared" si="213"/>
        <v>0</v>
      </c>
      <c r="L1484" s="87">
        <f t="shared" si="214"/>
        <v>1766.2337662337543</v>
      </c>
      <c r="M1484" s="25"/>
      <c r="N1484" s="25"/>
    </row>
    <row r="1485" spans="1:14" ht="14.25" customHeight="1">
      <c r="A1485" s="89">
        <v>42565</v>
      </c>
      <c r="B1485" s="60" t="s">
        <v>1540</v>
      </c>
      <c r="C1485" s="61">
        <f t="shared" si="201"/>
        <v>1818.1818181818182</v>
      </c>
      <c r="D1485" s="62" t="s">
        <v>11</v>
      </c>
      <c r="E1485" s="63">
        <v>110</v>
      </c>
      <c r="F1485" s="63">
        <v>110.9</v>
      </c>
      <c r="G1485" s="63">
        <v>0</v>
      </c>
      <c r="H1485" s="63">
        <v>0</v>
      </c>
      <c r="I1485" s="65">
        <f t="shared" si="212"/>
        <v>1636.3636363636467</v>
      </c>
      <c r="J1485" s="65">
        <v>0</v>
      </c>
      <c r="K1485" s="65">
        <f t="shared" si="213"/>
        <v>0</v>
      </c>
      <c r="L1485" s="87">
        <f t="shared" si="214"/>
        <v>1636.3636363636467</v>
      </c>
      <c r="M1485" s="25"/>
      <c r="N1485" s="25"/>
    </row>
    <row r="1486" spans="1:14" ht="14.25" customHeight="1">
      <c r="A1486" s="89">
        <v>42565</v>
      </c>
      <c r="B1486" s="60" t="s">
        <v>1421</v>
      </c>
      <c r="C1486" s="61">
        <f t="shared" ref="C1486:C1549" si="215">(200000/E1486)</f>
        <v>2173.913043478261</v>
      </c>
      <c r="D1486" s="62" t="s">
        <v>11</v>
      </c>
      <c r="E1486" s="63">
        <v>92</v>
      </c>
      <c r="F1486" s="63">
        <v>92</v>
      </c>
      <c r="G1486" s="63">
        <v>0</v>
      </c>
      <c r="H1486" s="63">
        <v>0</v>
      </c>
      <c r="I1486" s="65">
        <f t="shared" si="212"/>
        <v>0</v>
      </c>
      <c r="J1486" s="65">
        <v>0</v>
      </c>
      <c r="K1486" s="65">
        <f t="shared" si="213"/>
        <v>0</v>
      </c>
      <c r="L1486" s="87">
        <f t="shared" si="214"/>
        <v>0</v>
      </c>
      <c r="M1486" s="25"/>
      <c r="N1486" s="25"/>
    </row>
    <row r="1487" spans="1:14" ht="14.25" customHeight="1">
      <c r="A1487" s="89">
        <v>42565</v>
      </c>
      <c r="B1487" s="60" t="s">
        <v>54</v>
      </c>
      <c r="C1487" s="61">
        <f t="shared" si="215"/>
        <v>826.44628099173553</v>
      </c>
      <c r="D1487" s="62" t="s">
        <v>11</v>
      </c>
      <c r="E1487" s="63">
        <v>242</v>
      </c>
      <c r="F1487" s="63">
        <v>242</v>
      </c>
      <c r="G1487" s="63">
        <v>0</v>
      </c>
      <c r="H1487" s="63">
        <v>0</v>
      </c>
      <c r="I1487" s="65">
        <f t="shared" si="212"/>
        <v>0</v>
      </c>
      <c r="J1487" s="65">
        <v>0</v>
      </c>
      <c r="K1487" s="65">
        <f t="shared" si="213"/>
        <v>0</v>
      </c>
      <c r="L1487" s="87">
        <f t="shared" si="214"/>
        <v>0</v>
      </c>
      <c r="M1487" s="25"/>
      <c r="N1487" s="25"/>
    </row>
    <row r="1488" spans="1:14" ht="14.25" customHeight="1">
      <c r="A1488" s="89">
        <v>42564</v>
      </c>
      <c r="B1488" s="60" t="s">
        <v>1541</v>
      </c>
      <c r="C1488" s="61">
        <f t="shared" si="215"/>
        <v>1562.5</v>
      </c>
      <c r="D1488" s="62" t="s">
        <v>11</v>
      </c>
      <c r="E1488" s="63">
        <v>128</v>
      </c>
      <c r="F1488" s="63">
        <v>129.19999999999999</v>
      </c>
      <c r="G1488" s="63">
        <v>130.4</v>
      </c>
      <c r="H1488" s="63">
        <v>131.6</v>
      </c>
      <c r="I1488" s="65">
        <f t="shared" si="212"/>
        <v>1874.9999999999823</v>
      </c>
      <c r="J1488" s="65">
        <f>+(G1488-F1488)*C1488</f>
        <v>1875.0000000000266</v>
      </c>
      <c r="K1488" s="65">
        <f t="shared" si="213"/>
        <v>1874.9999999999823</v>
      </c>
      <c r="L1488" s="87">
        <f t="shared" si="214"/>
        <v>5624.9999999999909</v>
      </c>
      <c r="M1488" s="25"/>
      <c r="N1488" s="25"/>
    </row>
    <row r="1489" spans="1:14" ht="14.25" customHeight="1">
      <c r="A1489" s="89">
        <v>42564</v>
      </c>
      <c r="B1489" s="60" t="s">
        <v>1408</v>
      </c>
      <c r="C1489" s="61">
        <f t="shared" si="215"/>
        <v>1774.6228926353149</v>
      </c>
      <c r="D1489" s="62" t="s">
        <v>11</v>
      </c>
      <c r="E1489" s="63">
        <v>112.7</v>
      </c>
      <c r="F1489" s="63">
        <v>113.7</v>
      </c>
      <c r="G1489" s="63">
        <v>114.7</v>
      </c>
      <c r="H1489" s="63">
        <v>115.7</v>
      </c>
      <c r="I1489" s="65">
        <f t="shared" si="212"/>
        <v>1774.6228926353149</v>
      </c>
      <c r="J1489" s="65">
        <f>+(G1489-F1489)*C1489</f>
        <v>1774.6228926353149</v>
      </c>
      <c r="K1489" s="65">
        <f t="shared" si="213"/>
        <v>1774.6228926353149</v>
      </c>
      <c r="L1489" s="87">
        <f t="shared" si="214"/>
        <v>5323.8686779059444</v>
      </c>
      <c r="M1489" s="25"/>
      <c r="N1489" s="25"/>
    </row>
    <row r="1490" spans="1:14" ht="14.25" customHeight="1">
      <c r="A1490" s="89">
        <v>42564</v>
      </c>
      <c r="B1490" s="60" t="s">
        <v>149</v>
      </c>
      <c r="C1490" s="61">
        <f t="shared" si="215"/>
        <v>3527.3368606701938</v>
      </c>
      <c r="D1490" s="62" t="s">
        <v>11</v>
      </c>
      <c r="E1490" s="63">
        <v>56.7</v>
      </c>
      <c r="F1490" s="63">
        <v>57.2</v>
      </c>
      <c r="G1490" s="63">
        <v>57.7</v>
      </c>
      <c r="H1490" s="63">
        <v>58.2</v>
      </c>
      <c r="I1490" s="65">
        <f t="shared" si="212"/>
        <v>1763.6684303350969</v>
      </c>
      <c r="J1490" s="65">
        <f>+(G1490-F1490)*C1490</f>
        <v>1763.6684303350969</v>
      </c>
      <c r="K1490" s="65">
        <f t="shared" si="213"/>
        <v>1763.6684303350969</v>
      </c>
      <c r="L1490" s="87">
        <f t="shared" si="214"/>
        <v>5291.0052910052909</v>
      </c>
      <c r="M1490" s="25"/>
      <c r="N1490" s="25"/>
    </row>
    <row r="1491" spans="1:14" ht="14.25" customHeight="1">
      <c r="A1491" s="89">
        <v>42564</v>
      </c>
      <c r="B1491" s="60" t="s">
        <v>149</v>
      </c>
      <c r="C1491" s="61">
        <f t="shared" si="215"/>
        <v>3418.8034188034189</v>
      </c>
      <c r="D1491" s="62" t="s">
        <v>11</v>
      </c>
      <c r="E1491" s="63">
        <v>58.5</v>
      </c>
      <c r="F1491" s="63">
        <v>59</v>
      </c>
      <c r="G1491" s="63">
        <v>59.5</v>
      </c>
      <c r="H1491" s="63">
        <v>60</v>
      </c>
      <c r="I1491" s="65">
        <f t="shared" si="212"/>
        <v>1709.4017094017095</v>
      </c>
      <c r="J1491" s="65">
        <f>+(G1491-F1491)*C1491</f>
        <v>1709.4017094017095</v>
      </c>
      <c r="K1491" s="65">
        <f t="shared" si="213"/>
        <v>1709.4017094017095</v>
      </c>
      <c r="L1491" s="87">
        <f t="shared" si="214"/>
        <v>5128.2051282051289</v>
      </c>
      <c r="M1491" s="25"/>
      <c r="N1491" s="25"/>
    </row>
    <row r="1492" spans="1:14" ht="14.25" customHeight="1">
      <c r="A1492" s="89">
        <v>42564</v>
      </c>
      <c r="B1492" s="60" t="s">
        <v>1489</v>
      </c>
      <c r="C1492" s="61">
        <f t="shared" si="215"/>
        <v>1777.7777777777778</v>
      </c>
      <c r="D1492" s="62" t="s">
        <v>11</v>
      </c>
      <c r="E1492" s="63">
        <v>112.5</v>
      </c>
      <c r="F1492" s="63">
        <v>112.5</v>
      </c>
      <c r="G1492" s="63">
        <v>0</v>
      </c>
      <c r="H1492" s="63">
        <v>0</v>
      </c>
      <c r="I1492" s="65">
        <f t="shared" si="212"/>
        <v>0</v>
      </c>
      <c r="J1492" s="65">
        <v>0</v>
      </c>
      <c r="K1492" s="65">
        <f t="shared" si="213"/>
        <v>0</v>
      </c>
      <c r="L1492" s="87">
        <f t="shared" si="214"/>
        <v>0</v>
      </c>
      <c r="M1492" s="25"/>
      <c r="N1492" s="25"/>
    </row>
    <row r="1493" spans="1:14" ht="14.25" customHeight="1">
      <c r="A1493" s="89">
        <v>42564</v>
      </c>
      <c r="B1493" s="60" t="s">
        <v>54</v>
      </c>
      <c r="C1493" s="61">
        <f t="shared" si="215"/>
        <v>753.29566854990583</v>
      </c>
      <c r="D1493" s="62" t="s">
        <v>11</v>
      </c>
      <c r="E1493" s="63">
        <v>265.5</v>
      </c>
      <c r="F1493" s="63">
        <v>257.7</v>
      </c>
      <c r="G1493" s="63">
        <v>0</v>
      </c>
      <c r="H1493" s="63">
        <v>0</v>
      </c>
      <c r="I1493" s="64">
        <f>(F1493-E1493)*C1493</f>
        <v>-5875.706214689274</v>
      </c>
      <c r="J1493" s="65">
        <v>0</v>
      </c>
      <c r="K1493" s="65">
        <f>(H1493-G1493)*C1493</f>
        <v>0</v>
      </c>
      <c r="L1493" s="64">
        <f>(I1493+J1493+K1493)</f>
        <v>-5875.706214689274</v>
      </c>
      <c r="M1493" s="25"/>
      <c r="N1493" s="25"/>
    </row>
    <row r="1494" spans="1:14" ht="14.25" customHeight="1">
      <c r="A1494" s="89">
        <v>42563</v>
      </c>
      <c r="B1494" s="60" t="s">
        <v>54</v>
      </c>
      <c r="C1494" s="61">
        <f t="shared" si="215"/>
        <v>798.40319361277443</v>
      </c>
      <c r="D1494" s="62" t="s">
        <v>11</v>
      </c>
      <c r="E1494" s="63">
        <v>250.5</v>
      </c>
      <c r="F1494" s="63">
        <v>253</v>
      </c>
      <c r="G1494" s="63">
        <v>255.5</v>
      </c>
      <c r="H1494" s="63">
        <v>258</v>
      </c>
      <c r="I1494" s="65">
        <f t="shared" ref="I1494:I1503" si="216">+(F1494-E1494)*C1494</f>
        <v>1996.0079840319361</v>
      </c>
      <c r="J1494" s="65">
        <f>+(G1494-F1494)*C1494</f>
        <v>1996.0079840319361</v>
      </c>
      <c r="K1494" s="65">
        <f>+(H1494-G1494)*C1494</f>
        <v>1996.0079840319361</v>
      </c>
      <c r="L1494" s="87">
        <f t="shared" ref="L1494:L1503" si="217">SUM(I1494:K1494)</f>
        <v>5988.0239520958085</v>
      </c>
      <c r="M1494" s="25"/>
      <c r="N1494" s="25"/>
    </row>
    <row r="1495" spans="1:14" ht="14.25" customHeight="1">
      <c r="A1495" s="89">
        <v>42563</v>
      </c>
      <c r="B1495" s="60" t="s">
        <v>1489</v>
      </c>
      <c r="C1495" s="61">
        <f t="shared" si="215"/>
        <v>1923.0769230769231</v>
      </c>
      <c r="D1495" s="62" t="s">
        <v>11</v>
      </c>
      <c r="E1495" s="63">
        <v>104</v>
      </c>
      <c r="F1495" s="63">
        <v>105</v>
      </c>
      <c r="G1495" s="63">
        <v>106</v>
      </c>
      <c r="H1495" s="63">
        <v>107</v>
      </c>
      <c r="I1495" s="65">
        <f t="shared" si="216"/>
        <v>1923.0769230769231</v>
      </c>
      <c r="J1495" s="65">
        <f>+(G1495-F1495)*C1495</f>
        <v>1923.0769230769231</v>
      </c>
      <c r="K1495" s="65">
        <f>+(H1495-G1495)*C1495</f>
        <v>1923.0769230769231</v>
      </c>
      <c r="L1495" s="87">
        <f t="shared" si="217"/>
        <v>5769.2307692307695</v>
      </c>
      <c r="M1495" s="25"/>
      <c r="N1495" s="25"/>
    </row>
    <row r="1496" spans="1:14" ht="14.25" customHeight="1">
      <c r="A1496" s="89">
        <v>42563</v>
      </c>
      <c r="B1496" s="60" t="s">
        <v>1532</v>
      </c>
      <c r="C1496" s="61">
        <f t="shared" si="215"/>
        <v>1886.7924528301887</v>
      </c>
      <c r="D1496" s="62" t="s">
        <v>11</v>
      </c>
      <c r="E1496" s="63">
        <v>106</v>
      </c>
      <c r="F1496" s="63">
        <v>107</v>
      </c>
      <c r="G1496" s="63">
        <v>108</v>
      </c>
      <c r="H1496" s="63">
        <v>0</v>
      </c>
      <c r="I1496" s="65">
        <f t="shared" si="216"/>
        <v>1886.7924528301887</v>
      </c>
      <c r="J1496" s="65">
        <f>+(G1496-F1496)*C1496</f>
        <v>1886.7924528301887</v>
      </c>
      <c r="K1496" s="65">
        <v>0</v>
      </c>
      <c r="L1496" s="87">
        <f t="shared" si="217"/>
        <v>3773.5849056603774</v>
      </c>
      <c r="M1496" s="25"/>
      <c r="N1496" s="25"/>
    </row>
    <row r="1497" spans="1:14" ht="14.25" customHeight="1">
      <c r="A1497" s="89">
        <v>42563</v>
      </c>
      <c r="B1497" s="60" t="s">
        <v>149</v>
      </c>
      <c r="C1497" s="61">
        <f t="shared" si="215"/>
        <v>3433.4763948497853</v>
      </c>
      <c r="D1497" s="62" t="s">
        <v>11</v>
      </c>
      <c r="E1497" s="63">
        <v>58.25</v>
      </c>
      <c r="F1497" s="63">
        <v>58.75</v>
      </c>
      <c r="G1497" s="63">
        <v>59.25</v>
      </c>
      <c r="H1497" s="63">
        <v>0</v>
      </c>
      <c r="I1497" s="65">
        <f t="shared" si="216"/>
        <v>1716.7381974248926</v>
      </c>
      <c r="J1497" s="65">
        <f>+(G1497-F1497)*C1497</f>
        <v>1716.7381974248926</v>
      </c>
      <c r="K1497" s="65">
        <v>0</v>
      </c>
      <c r="L1497" s="87">
        <f t="shared" si="217"/>
        <v>3433.4763948497853</v>
      </c>
      <c r="M1497" s="25"/>
      <c r="N1497" s="25"/>
    </row>
    <row r="1498" spans="1:14" ht="14.25" customHeight="1">
      <c r="A1498" s="89">
        <v>42563</v>
      </c>
      <c r="B1498" s="60" t="s">
        <v>1542</v>
      </c>
      <c r="C1498" s="61">
        <f t="shared" si="215"/>
        <v>1428.5714285714287</v>
      </c>
      <c r="D1498" s="62" t="s">
        <v>11</v>
      </c>
      <c r="E1498" s="63">
        <v>140</v>
      </c>
      <c r="F1498" s="63">
        <v>141.4</v>
      </c>
      <c r="G1498" s="63">
        <v>0</v>
      </c>
      <c r="H1498" s="63">
        <v>0</v>
      </c>
      <c r="I1498" s="65">
        <f t="shared" si="216"/>
        <v>2000.0000000000082</v>
      </c>
      <c r="J1498" s="65">
        <v>0</v>
      </c>
      <c r="K1498" s="65">
        <f t="shared" ref="K1498:K1503" si="218">+(H1498-G1498)*C1498</f>
        <v>0</v>
      </c>
      <c r="L1498" s="87">
        <f t="shared" si="217"/>
        <v>2000.0000000000082</v>
      </c>
      <c r="M1498" s="25"/>
      <c r="N1498" s="25"/>
    </row>
    <row r="1499" spans="1:14" ht="14.25" customHeight="1">
      <c r="A1499" s="89">
        <v>42563</v>
      </c>
      <c r="B1499" s="60" t="s">
        <v>54</v>
      </c>
      <c r="C1499" s="61">
        <f t="shared" si="215"/>
        <v>775.19379844961236</v>
      </c>
      <c r="D1499" s="62" t="s">
        <v>11</v>
      </c>
      <c r="E1499" s="63">
        <v>258</v>
      </c>
      <c r="F1499" s="63">
        <v>260.5</v>
      </c>
      <c r="G1499" s="63">
        <v>0</v>
      </c>
      <c r="H1499" s="63">
        <v>0</v>
      </c>
      <c r="I1499" s="65">
        <f t="shared" si="216"/>
        <v>1937.984496124031</v>
      </c>
      <c r="J1499" s="65">
        <v>0</v>
      </c>
      <c r="K1499" s="65">
        <f t="shared" si="218"/>
        <v>0</v>
      </c>
      <c r="L1499" s="87">
        <f t="shared" si="217"/>
        <v>1937.984496124031</v>
      </c>
      <c r="M1499" s="25"/>
      <c r="N1499" s="25"/>
    </row>
    <row r="1500" spans="1:14" ht="14.25" customHeight="1">
      <c r="A1500" s="89">
        <v>42563</v>
      </c>
      <c r="B1500" s="60" t="s">
        <v>1489</v>
      </c>
      <c r="C1500" s="61">
        <f t="shared" si="215"/>
        <v>1869.1588785046729</v>
      </c>
      <c r="D1500" s="62" t="s">
        <v>11</v>
      </c>
      <c r="E1500" s="63">
        <v>107</v>
      </c>
      <c r="F1500" s="63">
        <v>107</v>
      </c>
      <c r="G1500" s="63">
        <v>0</v>
      </c>
      <c r="H1500" s="63">
        <v>0</v>
      </c>
      <c r="I1500" s="65">
        <f t="shared" si="216"/>
        <v>0</v>
      </c>
      <c r="J1500" s="65">
        <v>0</v>
      </c>
      <c r="K1500" s="65">
        <f t="shared" si="218"/>
        <v>0</v>
      </c>
      <c r="L1500" s="87">
        <f t="shared" si="217"/>
        <v>0</v>
      </c>
      <c r="M1500" s="25"/>
      <c r="N1500" s="25"/>
    </row>
    <row r="1501" spans="1:14" ht="14.25" customHeight="1">
      <c r="A1501" s="89">
        <v>42562</v>
      </c>
      <c r="B1501" s="60" t="s">
        <v>1326</v>
      </c>
      <c r="C1501" s="61">
        <f t="shared" si="215"/>
        <v>1123.5955056179776</v>
      </c>
      <c r="D1501" s="62" t="s">
        <v>11</v>
      </c>
      <c r="E1501" s="63">
        <v>178</v>
      </c>
      <c r="F1501" s="63">
        <v>179.7</v>
      </c>
      <c r="G1501" s="63">
        <v>181.4</v>
      </c>
      <c r="H1501" s="63">
        <v>183.1</v>
      </c>
      <c r="I1501" s="65">
        <f t="shared" si="216"/>
        <v>1910.1123595505492</v>
      </c>
      <c r="J1501" s="65">
        <f>+(G1501-F1501)*C1501</f>
        <v>1910.112359550581</v>
      </c>
      <c r="K1501" s="65">
        <f t="shared" si="218"/>
        <v>1910.1123595505492</v>
      </c>
      <c r="L1501" s="87">
        <f t="shared" si="217"/>
        <v>5730.3370786516789</v>
      </c>
      <c r="M1501" s="25"/>
      <c r="N1501" s="25"/>
    </row>
    <row r="1502" spans="1:14" ht="14.25" customHeight="1">
      <c r="A1502" s="89">
        <v>42562</v>
      </c>
      <c r="B1502" s="60" t="s">
        <v>149</v>
      </c>
      <c r="C1502" s="61">
        <f t="shared" si="215"/>
        <v>3636.3636363636365</v>
      </c>
      <c r="D1502" s="62" t="s">
        <v>11</v>
      </c>
      <c r="E1502" s="63">
        <v>55</v>
      </c>
      <c r="F1502" s="63">
        <v>55.5</v>
      </c>
      <c r="G1502" s="63">
        <v>56</v>
      </c>
      <c r="H1502" s="63">
        <v>56.5</v>
      </c>
      <c r="I1502" s="65">
        <f t="shared" si="216"/>
        <v>1818.1818181818182</v>
      </c>
      <c r="J1502" s="65">
        <f>+(G1502-F1502)*C1502</f>
        <v>1818.1818181818182</v>
      </c>
      <c r="K1502" s="65">
        <f t="shared" si="218"/>
        <v>1818.1818181818182</v>
      </c>
      <c r="L1502" s="87">
        <f t="shared" si="217"/>
        <v>5454.545454545455</v>
      </c>
      <c r="M1502" s="25"/>
      <c r="N1502" s="25"/>
    </row>
    <row r="1503" spans="1:14" ht="14.25" customHeight="1">
      <c r="A1503" s="89">
        <v>42562</v>
      </c>
      <c r="B1503" s="60" t="s">
        <v>1481</v>
      </c>
      <c r="C1503" s="61">
        <f t="shared" si="215"/>
        <v>2531.6455696202534</v>
      </c>
      <c r="D1503" s="62" t="s">
        <v>11</v>
      </c>
      <c r="E1503" s="63">
        <v>79</v>
      </c>
      <c r="F1503" s="63">
        <v>79.7</v>
      </c>
      <c r="G1503" s="63">
        <v>80.400000000000006</v>
      </c>
      <c r="H1503" s="63">
        <v>81.099999999999994</v>
      </c>
      <c r="I1503" s="65">
        <f t="shared" si="216"/>
        <v>1772.1518987341844</v>
      </c>
      <c r="J1503" s="65">
        <f>+(G1503-F1503)*C1503</f>
        <v>1772.1518987341844</v>
      </c>
      <c r="K1503" s="65">
        <f t="shared" si="218"/>
        <v>1772.1518987341485</v>
      </c>
      <c r="L1503" s="87">
        <f t="shared" si="217"/>
        <v>5316.4556962025172</v>
      </c>
      <c r="M1503" s="25"/>
      <c r="N1503" s="25"/>
    </row>
    <row r="1504" spans="1:14" ht="14.25" customHeight="1">
      <c r="A1504" s="89">
        <v>42562</v>
      </c>
      <c r="B1504" s="60" t="s">
        <v>1481</v>
      </c>
      <c r="C1504" s="61">
        <f t="shared" si="215"/>
        <v>2395.2095808383233</v>
      </c>
      <c r="D1504" s="62" t="s">
        <v>11</v>
      </c>
      <c r="E1504" s="63">
        <v>83.5</v>
      </c>
      <c r="F1504" s="63">
        <v>81.900000000000006</v>
      </c>
      <c r="G1504" s="63">
        <v>0</v>
      </c>
      <c r="H1504" s="63">
        <v>0</v>
      </c>
      <c r="I1504" s="64">
        <f>(F1504-E1504)*C1504</f>
        <v>-3832.3353293413038</v>
      </c>
      <c r="J1504" s="65">
        <v>0</v>
      </c>
      <c r="K1504" s="65">
        <f>(H1504-G1504)*C1504</f>
        <v>0</v>
      </c>
      <c r="L1504" s="64">
        <f>(I1504+J1504+K1504)</f>
        <v>-3832.3353293413038</v>
      </c>
      <c r="M1504" s="25"/>
      <c r="N1504" s="25"/>
    </row>
    <row r="1505" spans="1:14" ht="14.25" customHeight="1">
      <c r="A1505" s="89">
        <v>42562</v>
      </c>
      <c r="B1505" s="60" t="s">
        <v>1454</v>
      </c>
      <c r="C1505" s="61">
        <f t="shared" si="215"/>
        <v>2298.8505747126437</v>
      </c>
      <c r="D1505" s="62" t="s">
        <v>11</v>
      </c>
      <c r="E1505" s="63">
        <v>87</v>
      </c>
      <c r="F1505" s="63">
        <v>84.6</v>
      </c>
      <c r="G1505" s="63">
        <v>0</v>
      </c>
      <c r="H1505" s="63">
        <v>0</v>
      </c>
      <c r="I1505" s="64">
        <f>(F1505-E1505)*C1505</f>
        <v>-5517.2413793103578</v>
      </c>
      <c r="J1505" s="65">
        <v>0</v>
      </c>
      <c r="K1505" s="65">
        <f>(H1505-G1505)*C1505</f>
        <v>0</v>
      </c>
      <c r="L1505" s="64">
        <f>(I1505+J1505+K1505)</f>
        <v>-5517.2413793103578</v>
      </c>
      <c r="M1505" s="25"/>
      <c r="N1505" s="25"/>
    </row>
    <row r="1506" spans="1:14" ht="14.25" customHeight="1">
      <c r="A1506" s="89">
        <v>42562</v>
      </c>
      <c r="B1506" s="60" t="s">
        <v>1326</v>
      </c>
      <c r="C1506" s="61">
        <f t="shared" si="215"/>
        <v>1086.9565217391305</v>
      </c>
      <c r="D1506" s="62" t="s">
        <v>11</v>
      </c>
      <c r="E1506" s="63">
        <v>184</v>
      </c>
      <c r="F1506" s="63">
        <v>178.6</v>
      </c>
      <c r="G1506" s="63">
        <v>0</v>
      </c>
      <c r="H1506" s="63">
        <v>0</v>
      </c>
      <c r="I1506" s="64">
        <f>(F1506-E1506)*C1506</f>
        <v>-5869.5652173913104</v>
      </c>
      <c r="J1506" s="65">
        <v>0</v>
      </c>
      <c r="K1506" s="65">
        <f>(H1506-G1506)*C1506</f>
        <v>0</v>
      </c>
      <c r="L1506" s="64">
        <f>(I1506+J1506+K1506)</f>
        <v>-5869.5652173913104</v>
      </c>
      <c r="M1506" s="25"/>
      <c r="N1506" s="25"/>
    </row>
    <row r="1507" spans="1:14" ht="14.25" customHeight="1">
      <c r="A1507" s="89">
        <v>42559</v>
      </c>
      <c r="B1507" s="60" t="s">
        <v>1481</v>
      </c>
      <c r="C1507" s="61">
        <f t="shared" si="215"/>
        <v>2777.7777777777778</v>
      </c>
      <c r="D1507" s="62" t="s">
        <v>11</v>
      </c>
      <c r="E1507" s="63">
        <v>72</v>
      </c>
      <c r="F1507" s="63">
        <v>72.7</v>
      </c>
      <c r="G1507" s="63">
        <v>73.400000000000006</v>
      </c>
      <c r="H1507" s="63">
        <v>74.099999999999994</v>
      </c>
      <c r="I1507" s="65">
        <f>+(F1507-E1507)*C1507</f>
        <v>1944.4444444444523</v>
      </c>
      <c r="J1507" s="65">
        <f>+(G1507-F1507)*C1507</f>
        <v>1944.4444444444523</v>
      </c>
      <c r="K1507" s="65">
        <f>+(H1507-G1507)*C1507</f>
        <v>1944.444444444413</v>
      </c>
      <c r="L1507" s="87">
        <f>SUM(I1507:K1507)</f>
        <v>5833.3333333333176</v>
      </c>
      <c r="M1507" s="25"/>
      <c r="N1507" s="25"/>
    </row>
    <row r="1508" spans="1:14" ht="14.25" customHeight="1">
      <c r="A1508" s="89">
        <v>42559</v>
      </c>
      <c r="B1508" s="60" t="s">
        <v>508</v>
      </c>
      <c r="C1508" s="61">
        <f t="shared" si="215"/>
        <v>1923.0769230769231</v>
      </c>
      <c r="D1508" s="62" t="s">
        <v>11</v>
      </c>
      <c r="E1508" s="63">
        <v>104</v>
      </c>
      <c r="F1508" s="63">
        <v>105</v>
      </c>
      <c r="G1508" s="63">
        <v>106</v>
      </c>
      <c r="H1508" s="63">
        <v>107</v>
      </c>
      <c r="I1508" s="65">
        <f>+(F1508-E1508)*C1508</f>
        <v>1923.0769230769231</v>
      </c>
      <c r="J1508" s="65">
        <f>+(G1508-F1508)*C1508</f>
        <v>1923.0769230769231</v>
      </c>
      <c r="K1508" s="65">
        <f>+(H1508-G1508)*C1508</f>
        <v>1923.0769230769231</v>
      </c>
      <c r="L1508" s="87">
        <f>SUM(I1508:K1508)</f>
        <v>5769.2307692307695</v>
      </c>
      <c r="M1508" s="25"/>
      <c r="N1508" s="25"/>
    </row>
    <row r="1509" spans="1:14" ht="14.25" customHeight="1">
      <c r="A1509" s="89">
        <v>42559</v>
      </c>
      <c r="B1509" s="60" t="s">
        <v>1541</v>
      </c>
      <c r="C1509" s="61">
        <f t="shared" si="215"/>
        <v>1769.9115044247787</v>
      </c>
      <c r="D1509" s="62" t="s">
        <v>11</v>
      </c>
      <c r="E1509" s="63">
        <v>113</v>
      </c>
      <c r="F1509" s="63">
        <v>114</v>
      </c>
      <c r="G1509" s="63">
        <v>115</v>
      </c>
      <c r="H1509" s="63">
        <v>116</v>
      </c>
      <c r="I1509" s="65">
        <f>+(F1509-E1509)*C1509</f>
        <v>1769.9115044247787</v>
      </c>
      <c r="J1509" s="65">
        <f>+(G1509-F1509)*C1509</f>
        <v>1769.9115044247787</v>
      </c>
      <c r="K1509" s="65">
        <f>+(H1509-G1509)*C1509</f>
        <v>1769.9115044247787</v>
      </c>
      <c r="L1509" s="87">
        <f>SUM(I1509:K1509)</f>
        <v>5309.7345132743358</v>
      </c>
      <c r="M1509" s="25"/>
      <c r="N1509" s="25"/>
    </row>
    <row r="1510" spans="1:14" ht="14.25" customHeight="1">
      <c r="A1510" s="89">
        <v>42559</v>
      </c>
      <c r="B1510" s="60" t="s">
        <v>1541</v>
      </c>
      <c r="C1510" s="61">
        <f t="shared" si="215"/>
        <v>1673.6401673640166</v>
      </c>
      <c r="D1510" s="62" t="s">
        <v>11</v>
      </c>
      <c r="E1510" s="63">
        <v>119.5</v>
      </c>
      <c r="F1510" s="63">
        <v>120.5</v>
      </c>
      <c r="G1510" s="63">
        <v>121.5</v>
      </c>
      <c r="H1510" s="63">
        <v>122.5</v>
      </c>
      <c r="I1510" s="65">
        <f>+(F1510-E1510)*C1510</f>
        <v>1673.6401673640166</v>
      </c>
      <c r="J1510" s="65">
        <f>+(G1510-F1510)*C1510</f>
        <v>1673.6401673640166</v>
      </c>
      <c r="K1510" s="65">
        <f>+(H1510-G1510)*C1510</f>
        <v>1673.6401673640166</v>
      </c>
      <c r="L1510" s="87">
        <f>SUM(I1510:K1510)</f>
        <v>5020.9205020920499</v>
      </c>
      <c r="M1510" s="25"/>
      <c r="N1510" s="25"/>
    </row>
    <row r="1511" spans="1:14" ht="14.25" customHeight="1">
      <c r="A1511" s="89">
        <v>42559</v>
      </c>
      <c r="B1511" s="60" t="s">
        <v>1326</v>
      </c>
      <c r="C1511" s="61">
        <f t="shared" si="215"/>
        <v>1142.8571428571429</v>
      </c>
      <c r="D1511" s="62" t="s">
        <v>11</v>
      </c>
      <c r="E1511" s="63">
        <v>175</v>
      </c>
      <c r="F1511" s="63">
        <v>176.7</v>
      </c>
      <c r="G1511" s="63">
        <v>0</v>
      </c>
      <c r="H1511" s="63">
        <v>0</v>
      </c>
      <c r="I1511" s="65">
        <f>+(F1511-E1511)*C1511</f>
        <v>1942.8571428571299</v>
      </c>
      <c r="J1511" s="65">
        <v>0</v>
      </c>
      <c r="K1511" s="65">
        <f>+(H1511-G1511)*C1511</f>
        <v>0</v>
      </c>
      <c r="L1511" s="87">
        <f>SUM(I1511:K1511)</f>
        <v>1942.8571428571299</v>
      </c>
      <c r="M1511" s="25"/>
      <c r="N1511" s="25"/>
    </row>
    <row r="1512" spans="1:14" ht="14.25" customHeight="1">
      <c r="A1512" s="89">
        <v>42559</v>
      </c>
      <c r="B1512" s="60" t="s">
        <v>1543</v>
      </c>
      <c r="C1512" s="61">
        <f t="shared" si="215"/>
        <v>4016.0642570281125</v>
      </c>
      <c r="D1512" s="62" t="s">
        <v>12</v>
      </c>
      <c r="E1512" s="63">
        <v>49.8</v>
      </c>
      <c r="F1512" s="63">
        <v>49.8</v>
      </c>
      <c r="G1512" s="63">
        <v>0</v>
      </c>
      <c r="H1512" s="63">
        <v>0</v>
      </c>
      <c r="I1512" s="65">
        <f>-(F1512-E1512)*C1512</f>
        <v>0</v>
      </c>
      <c r="J1512" s="65">
        <v>0</v>
      </c>
      <c r="K1512" s="65">
        <v>0</v>
      </c>
      <c r="L1512" s="65">
        <f>(I1512+J1512+K1512)</f>
        <v>0</v>
      </c>
      <c r="M1512" s="25"/>
      <c r="N1512" s="25"/>
    </row>
    <row r="1513" spans="1:14" ht="14.25" customHeight="1">
      <c r="A1513" s="89">
        <v>42559</v>
      </c>
      <c r="B1513" s="60" t="s">
        <v>1454</v>
      </c>
      <c r="C1513" s="61">
        <f t="shared" si="215"/>
        <v>2339.1812865497077</v>
      </c>
      <c r="D1513" s="62" t="s">
        <v>11</v>
      </c>
      <c r="E1513" s="63">
        <v>85.5</v>
      </c>
      <c r="F1513" s="63">
        <v>85.5</v>
      </c>
      <c r="G1513" s="63">
        <v>0</v>
      </c>
      <c r="H1513" s="63">
        <v>0</v>
      </c>
      <c r="I1513" s="65">
        <f t="shared" ref="I1513:I1518" si="219">+(F1513-E1513)*C1513</f>
        <v>0</v>
      </c>
      <c r="J1513" s="65">
        <v>0</v>
      </c>
      <c r="K1513" s="65">
        <f>+(H1513-G1513)*C1513</f>
        <v>0</v>
      </c>
      <c r="L1513" s="87">
        <f t="shared" ref="L1513:L1518" si="220">SUM(I1513:K1513)</f>
        <v>0</v>
      </c>
      <c r="M1513" s="25"/>
      <c r="N1513" s="25"/>
    </row>
    <row r="1514" spans="1:14" ht="14.25" customHeight="1">
      <c r="A1514" s="89">
        <v>42558</v>
      </c>
      <c r="B1514" s="60" t="s">
        <v>1506</v>
      </c>
      <c r="C1514" s="61">
        <f t="shared" si="215"/>
        <v>858.36909871244632</v>
      </c>
      <c r="D1514" s="62" t="s">
        <v>11</v>
      </c>
      <c r="E1514" s="63">
        <v>233</v>
      </c>
      <c r="F1514" s="63">
        <v>235.2</v>
      </c>
      <c r="G1514" s="63">
        <v>237.4</v>
      </c>
      <c r="H1514" s="63">
        <v>239.6</v>
      </c>
      <c r="I1514" s="65">
        <f t="shared" si="219"/>
        <v>1888.4120171673721</v>
      </c>
      <c r="J1514" s="65">
        <f>+(G1514-F1514)*C1514</f>
        <v>1888.4120171673965</v>
      </c>
      <c r="K1514" s="65">
        <f>+(H1514-G1514)*C1514</f>
        <v>1888.4120171673721</v>
      </c>
      <c r="L1514" s="87">
        <f t="shared" si="220"/>
        <v>5665.236051502141</v>
      </c>
      <c r="M1514" s="25"/>
      <c r="N1514" s="25"/>
    </row>
    <row r="1515" spans="1:14" ht="14.25" customHeight="1">
      <c r="A1515" s="89">
        <v>42558</v>
      </c>
      <c r="B1515" s="60" t="s">
        <v>1544</v>
      </c>
      <c r="C1515" s="61">
        <f t="shared" si="215"/>
        <v>682.5938566552901</v>
      </c>
      <c r="D1515" s="62" t="s">
        <v>11</v>
      </c>
      <c r="E1515" s="63">
        <v>293</v>
      </c>
      <c r="F1515" s="63">
        <v>295.8</v>
      </c>
      <c r="G1515" s="63">
        <v>298.60000000000002</v>
      </c>
      <c r="H1515" s="63">
        <v>0</v>
      </c>
      <c r="I1515" s="65">
        <f t="shared" si="219"/>
        <v>1911.26279863482</v>
      </c>
      <c r="J1515" s="65">
        <f>+(G1515-F1515)*C1515</f>
        <v>1911.26279863482</v>
      </c>
      <c r="K1515" s="65">
        <v>0</v>
      </c>
      <c r="L1515" s="87">
        <f t="shared" si="220"/>
        <v>3822.52559726964</v>
      </c>
      <c r="M1515" s="25"/>
      <c r="N1515" s="25"/>
    </row>
    <row r="1516" spans="1:14" ht="14.25" customHeight="1">
      <c r="A1516" s="89">
        <v>42558</v>
      </c>
      <c r="B1516" s="60" t="s">
        <v>1545</v>
      </c>
      <c r="C1516" s="61">
        <f t="shared" si="215"/>
        <v>934.57943925233644</v>
      </c>
      <c r="D1516" s="62" t="s">
        <v>11</v>
      </c>
      <c r="E1516" s="63">
        <v>214</v>
      </c>
      <c r="F1516" s="63">
        <v>216</v>
      </c>
      <c r="G1516" s="63">
        <v>218</v>
      </c>
      <c r="H1516" s="63">
        <v>0</v>
      </c>
      <c r="I1516" s="65">
        <f t="shared" si="219"/>
        <v>1869.1588785046729</v>
      </c>
      <c r="J1516" s="65">
        <f>+(G1516-F1516)*C1516</f>
        <v>1869.1588785046729</v>
      </c>
      <c r="K1516" s="65">
        <v>0</v>
      </c>
      <c r="L1516" s="87">
        <f t="shared" si="220"/>
        <v>3738.3177570093458</v>
      </c>
      <c r="M1516" s="25"/>
      <c r="N1516" s="25"/>
    </row>
    <row r="1517" spans="1:14" ht="14.25" customHeight="1">
      <c r="A1517" s="89">
        <v>42558</v>
      </c>
      <c r="B1517" s="60" t="s">
        <v>1506</v>
      </c>
      <c r="C1517" s="61">
        <f t="shared" si="215"/>
        <v>824.74226804123714</v>
      </c>
      <c r="D1517" s="62" t="s">
        <v>11</v>
      </c>
      <c r="E1517" s="63">
        <v>242.5</v>
      </c>
      <c r="F1517" s="63">
        <v>244.9</v>
      </c>
      <c r="G1517" s="63">
        <v>0</v>
      </c>
      <c r="H1517" s="63">
        <v>0</v>
      </c>
      <c r="I1517" s="65">
        <f t="shared" si="219"/>
        <v>1979.3814432989739</v>
      </c>
      <c r="J1517" s="65">
        <v>0</v>
      </c>
      <c r="K1517" s="65">
        <f>+(H1517-G1517)*C1517</f>
        <v>0</v>
      </c>
      <c r="L1517" s="87">
        <f t="shared" si="220"/>
        <v>1979.3814432989739</v>
      </c>
      <c r="M1517" s="25"/>
      <c r="N1517" s="25"/>
    </row>
    <row r="1518" spans="1:14" ht="14.25" customHeight="1">
      <c r="A1518" s="89">
        <v>42558</v>
      </c>
      <c r="B1518" s="60" t="s">
        <v>1546</v>
      </c>
      <c r="C1518" s="61">
        <f t="shared" si="215"/>
        <v>952.38095238095241</v>
      </c>
      <c r="D1518" s="62" t="s">
        <v>11</v>
      </c>
      <c r="E1518" s="63">
        <v>210</v>
      </c>
      <c r="F1518" s="63">
        <v>211.9</v>
      </c>
      <c r="G1518" s="63">
        <v>0</v>
      </c>
      <c r="H1518" s="63">
        <v>0</v>
      </c>
      <c r="I1518" s="65">
        <f t="shared" si="219"/>
        <v>1809.5238095238151</v>
      </c>
      <c r="J1518" s="65">
        <v>0</v>
      </c>
      <c r="K1518" s="65">
        <f>+(H1518-G1518)*C1518</f>
        <v>0</v>
      </c>
      <c r="L1518" s="87">
        <f t="shared" si="220"/>
        <v>1809.5238095238151</v>
      </c>
      <c r="M1518" s="25"/>
      <c r="N1518" s="25"/>
    </row>
    <row r="1519" spans="1:14" ht="14.25" customHeight="1">
      <c r="A1519" s="89">
        <v>42558</v>
      </c>
      <c r="B1519" s="60" t="s">
        <v>1489</v>
      </c>
      <c r="C1519" s="61">
        <f t="shared" si="215"/>
        <v>800</v>
      </c>
      <c r="D1519" s="62" t="s">
        <v>11</v>
      </c>
      <c r="E1519" s="63">
        <v>250</v>
      </c>
      <c r="F1519" s="63">
        <v>245</v>
      </c>
      <c r="G1519" s="63">
        <v>0</v>
      </c>
      <c r="H1519" s="63">
        <v>0</v>
      </c>
      <c r="I1519" s="64">
        <f>(F1519-E1519)*C1519</f>
        <v>-4000</v>
      </c>
      <c r="J1519" s="65">
        <v>0</v>
      </c>
      <c r="K1519" s="65">
        <f>(H1519-G1519)*C1519</f>
        <v>0</v>
      </c>
      <c r="L1519" s="64">
        <f>(I1519+J1519+K1519)</f>
        <v>-4000</v>
      </c>
      <c r="M1519" s="25"/>
      <c r="N1519" s="25"/>
    </row>
    <row r="1520" spans="1:14" ht="14.25" customHeight="1">
      <c r="A1520" s="89">
        <v>42558</v>
      </c>
      <c r="B1520" s="60" t="s">
        <v>1458</v>
      </c>
      <c r="C1520" s="61">
        <f t="shared" si="215"/>
        <v>2000</v>
      </c>
      <c r="D1520" s="62" t="s">
        <v>11</v>
      </c>
      <c r="E1520" s="63">
        <v>100</v>
      </c>
      <c r="F1520" s="63">
        <v>97</v>
      </c>
      <c r="G1520" s="63">
        <v>0</v>
      </c>
      <c r="H1520" s="63">
        <v>0</v>
      </c>
      <c r="I1520" s="64">
        <f>(F1520-E1520)*C1520</f>
        <v>-6000</v>
      </c>
      <c r="J1520" s="65">
        <v>0</v>
      </c>
      <c r="K1520" s="65">
        <f>(H1520-G1520)*C1520</f>
        <v>0</v>
      </c>
      <c r="L1520" s="64">
        <f>(I1520+J1520+K1520)</f>
        <v>-6000</v>
      </c>
      <c r="M1520" s="25"/>
      <c r="N1520" s="25"/>
    </row>
    <row r="1521" spans="1:14" ht="14.25" customHeight="1">
      <c r="A1521" s="89">
        <v>42556</v>
      </c>
      <c r="B1521" s="60" t="s">
        <v>1474</v>
      </c>
      <c r="C1521" s="61">
        <f t="shared" si="215"/>
        <v>1111.1111111111111</v>
      </c>
      <c r="D1521" s="62" t="s">
        <v>11</v>
      </c>
      <c r="E1521" s="63">
        <v>180</v>
      </c>
      <c r="F1521" s="63">
        <v>181.65</v>
      </c>
      <c r="G1521" s="63">
        <v>183.6</v>
      </c>
      <c r="H1521" s="63">
        <v>185.4</v>
      </c>
      <c r="I1521" s="65">
        <f>+(F1521-E1521)*C1521</f>
        <v>1833.3333333333396</v>
      </c>
      <c r="J1521" s="65">
        <f>+(G1521-F1521)*C1521</f>
        <v>2166.6666666666538</v>
      </c>
      <c r="K1521" s="65">
        <f>+(H1521-G1521)*C1521</f>
        <v>2000.0000000000125</v>
      </c>
      <c r="L1521" s="87">
        <f>SUM(I1521:K1521)</f>
        <v>6000.0000000000064</v>
      </c>
      <c r="M1521" s="25"/>
      <c r="N1521" s="25"/>
    </row>
    <row r="1522" spans="1:14" ht="14.25" customHeight="1">
      <c r="A1522" s="89">
        <v>42556</v>
      </c>
      <c r="B1522" s="60" t="s">
        <v>1474</v>
      </c>
      <c r="C1522" s="61">
        <f t="shared" si="215"/>
        <v>1052.6315789473683</v>
      </c>
      <c r="D1522" s="62" t="s">
        <v>11</v>
      </c>
      <c r="E1522" s="63">
        <v>190</v>
      </c>
      <c r="F1522" s="63">
        <v>191.9</v>
      </c>
      <c r="G1522" s="63">
        <v>0</v>
      </c>
      <c r="H1522" s="63">
        <v>0</v>
      </c>
      <c r="I1522" s="65">
        <f>+(F1522-E1522)*C1522</f>
        <v>2000.0000000000059</v>
      </c>
      <c r="J1522" s="65">
        <v>0</v>
      </c>
      <c r="K1522" s="65">
        <f>+(H1522-G1522)*C1522</f>
        <v>0</v>
      </c>
      <c r="L1522" s="87">
        <f>SUM(I1522:K1522)</f>
        <v>2000.0000000000059</v>
      </c>
      <c r="M1522" s="25"/>
      <c r="N1522" s="25"/>
    </row>
    <row r="1523" spans="1:14" ht="14.25" customHeight="1">
      <c r="A1523" s="89">
        <v>42556</v>
      </c>
      <c r="B1523" s="60" t="s">
        <v>1375</v>
      </c>
      <c r="C1523" s="61">
        <f t="shared" si="215"/>
        <v>879.12087912087907</v>
      </c>
      <c r="D1523" s="62" t="s">
        <v>11</v>
      </c>
      <c r="E1523" s="63">
        <v>227.5</v>
      </c>
      <c r="F1523" s="63">
        <v>229.7</v>
      </c>
      <c r="G1523" s="63">
        <v>0</v>
      </c>
      <c r="H1523" s="63">
        <v>0</v>
      </c>
      <c r="I1523" s="65">
        <f>+(F1523-E1523)*C1523</f>
        <v>1934.065934065924</v>
      </c>
      <c r="J1523" s="65">
        <v>0</v>
      </c>
      <c r="K1523" s="65">
        <f>+(H1523-G1523)*C1523</f>
        <v>0</v>
      </c>
      <c r="L1523" s="87">
        <f>SUM(I1523:K1523)</f>
        <v>1934.065934065924</v>
      </c>
      <c r="M1523" s="25"/>
      <c r="N1523" s="25"/>
    </row>
    <row r="1524" spans="1:14" ht="14.25" customHeight="1">
      <c r="A1524" s="89">
        <v>42556</v>
      </c>
      <c r="B1524" s="60" t="s">
        <v>162</v>
      </c>
      <c r="C1524" s="61">
        <f t="shared" si="215"/>
        <v>1801.8018018018017</v>
      </c>
      <c r="D1524" s="62" t="s">
        <v>12</v>
      </c>
      <c r="E1524" s="63">
        <v>111</v>
      </c>
      <c r="F1524" s="63">
        <v>111</v>
      </c>
      <c r="G1524" s="63">
        <v>0</v>
      </c>
      <c r="H1524" s="63">
        <v>0</v>
      </c>
      <c r="I1524" s="65">
        <f>-(F1524-E1524)*C1524</f>
        <v>0</v>
      </c>
      <c r="J1524" s="65">
        <v>0</v>
      </c>
      <c r="K1524" s="65">
        <v>0</v>
      </c>
      <c r="L1524" s="65">
        <f>(I1524+J1524+K1524)</f>
        <v>0</v>
      </c>
      <c r="M1524" s="25"/>
      <c r="N1524" s="25"/>
    </row>
    <row r="1525" spans="1:14" ht="14.25" customHeight="1">
      <c r="A1525" s="89">
        <v>42555</v>
      </c>
      <c r="B1525" s="60" t="s">
        <v>1506</v>
      </c>
      <c r="C1525" s="61">
        <f t="shared" si="215"/>
        <v>934.57943925233644</v>
      </c>
      <c r="D1525" s="62" t="s">
        <v>11</v>
      </c>
      <c r="E1525" s="63">
        <v>214</v>
      </c>
      <c r="F1525" s="63">
        <v>216</v>
      </c>
      <c r="G1525" s="63">
        <v>218</v>
      </c>
      <c r="H1525" s="63">
        <v>220</v>
      </c>
      <c r="I1525" s="65">
        <f t="shared" ref="I1525:I1546" si="221">+(F1525-E1525)*C1525</f>
        <v>1869.1588785046729</v>
      </c>
      <c r="J1525" s="65">
        <f>+(G1525-F1525)*C1525</f>
        <v>1869.1588785046729</v>
      </c>
      <c r="K1525" s="65">
        <f>+(H1525-G1525)*C1525</f>
        <v>1869.1588785046729</v>
      </c>
      <c r="L1525" s="87">
        <f t="shared" ref="L1525:L1546" si="222">SUM(I1525:K1525)</f>
        <v>5607.4766355140182</v>
      </c>
      <c r="M1525" s="25"/>
      <c r="N1525" s="25"/>
    </row>
    <row r="1526" spans="1:14" ht="14.25" customHeight="1">
      <c r="A1526" s="89">
        <v>42555</v>
      </c>
      <c r="B1526" s="60" t="s">
        <v>162</v>
      </c>
      <c r="C1526" s="61">
        <f t="shared" si="215"/>
        <v>1754.3859649122808</v>
      </c>
      <c r="D1526" s="62" t="s">
        <v>11</v>
      </c>
      <c r="E1526" s="63">
        <v>114</v>
      </c>
      <c r="F1526" s="63">
        <v>115</v>
      </c>
      <c r="G1526" s="63">
        <v>116</v>
      </c>
      <c r="H1526" s="63">
        <v>117</v>
      </c>
      <c r="I1526" s="65">
        <f t="shared" si="221"/>
        <v>1754.3859649122808</v>
      </c>
      <c r="J1526" s="65">
        <f>+(G1526-F1526)*C1526</f>
        <v>1754.3859649122808</v>
      </c>
      <c r="K1526" s="65">
        <f>+(H1526-G1526)*C1526</f>
        <v>1754.3859649122808</v>
      </c>
      <c r="L1526" s="87">
        <f t="shared" si="222"/>
        <v>5263.1578947368425</v>
      </c>
      <c r="M1526" s="25"/>
      <c r="N1526" s="25"/>
    </row>
    <row r="1527" spans="1:14" ht="14.25" customHeight="1">
      <c r="A1527" s="89">
        <v>42555</v>
      </c>
      <c r="B1527" s="60" t="s">
        <v>1506</v>
      </c>
      <c r="C1527" s="61">
        <f t="shared" si="215"/>
        <v>885.73959255978741</v>
      </c>
      <c r="D1527" s="62" t="s">
        <v>11</v>
      </c>
      <c r="E1527" s="63">
        <v>225.8</v>
      </c>
      <c r="F1527" s="63">
        <v>228</v>
      </c>
      <c r="G1527" s="63">
        <v>230.2</v>
      </c>
      <c r="H1527" s="63">
        <v>0</v>
      </c>
      <c r="I1527" s="65">
        <f t="shared" si="221"/>
        <v>1948.6271036315222</v>
      </c>
      <c r="J1527" s="65">
        <f>+(G1527-F1527)*C1527</f>
        <v>1948.6271036315222</v>
      </c>
      <c r="K1527" s="65">
        <v>0</v>
      </c>
      <c r="L1527" s="87">
        <f t="shared" si="222"/>
        <v>3897.2542072630445</v>
      </c>
      <c r="M1527" s="25"/>
      <c r="N1527" s="25"/>
    </row>
    <row r="1528" spans="1:14" ht="14.25" customHeight="1">
      <c r="A1528" s="89">
        <v>42552</v>
      </c>
      <c r="B1528" s="60" t="s">
        <v>1506</v>
      </c>
      <c r="C1528" s="61">
        <f t="shared" si="215"/>
        <v>1081.081081081081</v>
      </c>
      <c r="D1528" s="62" t="s">
        <v>11</v>
      </c>
      <c r="E1528" s="63">
        <v>185</v>
      </c>
      <c r="F1528" s="63">
        <v>186.8</v>
      </c>
      <c r="G1528" s="63">
        <v>188.6</v>
      </c>
      <c r="H1528" s="63">
        <v>190.4</v>
      </c>
      <c r="I1528" s="65">
        <f t="shared" si="221"/>
        <v>1945.9459459459581</v>
      </c>
      <c r="J1528" s="65">
        <f>+(G1528-F1528)*C1528</f>
        <v>1945.9459459459274</v>
      </c>
      <c r="K1528" s="65">
        <f t="shared" ref="K1528:K1533" si="223">+(H1528-G1528)*C1528</f>
        <v>1945.9459459459581</v>
      </c>
      <c r="L1528" s="87">
        <f t="shared" si="222"/>
        <v>5837.8378378378438</v>
      </c>
      <c r="M1528" s="25"/>
      <c r="N1528" s="25"/>
    </row>
    <row r="1529" spans="1:14" ht="14.25" customHeight="1">
      <c r="A1529" s="89">
        <v>42552</v>
      </c>
      <c r="B1529" s="60" t="s">
        <v>1401</v>
      </c>
      <c r="C1529" s="61">
        <f t="shared" si="215"/>
        <v>1284.1091492776886</v>
      </c>
      <c r="D1529" s="62" t="s">
        <v>11</v>
      </c>
      <c r="E1529" s="63">
        <v>155.75</v>
      </c>
      <c r="F1529" s="63">
        <v>157.25</v>
      </c>
      <c r="G1529" s="63">
        <v>158.75</v>
      </c>
      <c r="H1529" s="63">
        <v>160.25</v>
      </c>
      <c r="I1529" s="65">
        <f t="shared" si="221"/>
        <v>1926.1637239165329</v>
      </c>
      <c r="J1529" s="65">
        <f>+(G1529-F1529)*C1529</f>
        <v>1926.1637239165329</v>
      </c>
      <c r="K1529" s="65">
        <f t="shared" si="223"/>
        <v>1926.1637239165329</v>
      </c>
      <c r="L1529" s="87">
        <f t="shared" si="222"/>
        <v>5778.4911717495988</v>
      </c>
      <c r="M1529" s="25"/>
      <c r="N1529" s="25"/>
    </row>
    <row r="1530" spans="1:14" ht="14.25" customHeight="1">
      <c r="A1530" s="89">
        <v>42552</v>
      </c>
      <c r="B1530" s="60" t="s">
        <v>1521</v>
      </c>
      <c r="C1530" s="61">
        <f t="shared" si="215"/>
        <v>1242.2360248447205</v>
      </c>
      <c r="D1530" s="62" t="s">
        <v>11</v>
      </c>
      <c r="E1530" s="63">
        <v>161</v>
      </c>
      <c r="F1530" s="63">
        <v>162.6</v>
      </c>
      <c r="G1530" s="63">
        <v>0</v>
      </c>
      <c r="H1530" s="63">
        <v>0</v>
      </c>
      <c r="I1530" s="65">
        <f t="shared" si="221"/>
        <v>1987.5776397515458</v>
      </c>
      <c r="J1530" s="65">
        <v>0</v>
      </c>
      <c r="K1530" s="65">
        <f t="shared" si="223"/>
        <v>0</v>
      </c>
      <c r="L1530" s="87">
        <f t="shared" si="222"/>
        <v>1987.5776397515458</v>
      </c>
      <c r="M1530" s="25"/>
      <c r="N1530" s="25"/>
    </row>
    <row r="1531" spans="1:14" ht="14.25" customHeight="1">
      <c r="A1531" s="89">
        <v>42552</v>
      </c>
      <c r="B1531" s="60" t="s">
        <v>1506</v>
      </c>
      <c r="C1531" s="61">
        <f t="shared" si="215"/>
        <v>1041.6666666666667</v>
      </c>
      <c r="D1531" s="62" t="s">
        <v>11</v>
      </c>
      <c r="E1531" s="63">
        <v>192</v>
      </c>
      <c r="F1531" s="63">
        <v>193.9</v>
      </c>
      <c r="G1531" s="63">
        <v>0</v>
      </c>
      <c r="H1531" s="63">
        <v>0</v>
      </c>
      <c r="I1531" s="65">
        <f t="shared" si="221"/>
        <v>1979.1666666666727</v>
      </c>
      <c r="J1531" s="65">
        <v>0</v>
      </c>
      <c r="K1531" s="65">
        <f t="shared" si="223"/>
        <v>0</v>
      </c>
      <c r="L1531" s="87">
        <f t="shared" si="222"/>
        <v>1979.1666666666727</v>
      </c>
      <c r="M1531" s="25"/>
      <c r="N1531" s="25"/>
    </row>
    <row r="1532" spans="1:14" ht="14.25" customHeight="1">
      <c r="A1532" s="89">
        <v>42552</v>
      </c>
      <c r="B1532" s="60" t="s">
        <v>1401</v>
      </c>
      <c r="C1532" s="61">
        <f t="shared" si="215"/>
        <v>1234.5679012345679</v>
      </c>
      <c r="D1532" s="62" t="s">
        <v>11</v>
      </c>
      <c r="E1532" s="63">
        <v>162</v>
      </c>
      <c r="F1532" s="63">
        <v>163.6</v>
      </c>
      <c r="G1532" s="63">
        <v>0</v>
      </c>
      <c r="H1532" s="63">
        <v>0</v>
      </c>
      <c r="I1532" s="65">
        <f t="shared" si="221"/>
        <v>1975.3086419753017</v>
      </c>
      <c r="J1532" s="65">
        <v>0</v>
      </c>
      <c r="K1532" s="65">
        <f t="shared" si="223"/>
        <v>0</v>
      </c>
      <c r="L1532" s="87">
        <f t="shared" si="222"/>
        <v>1975.3086419753017</v>
      </c>
      <c r="M1532" s="25"/>
      <c r="N1532" s="25"/>
    </row>
    <row r="1533" spans="1:14" ht="14.25" customHeight="1">
      <c r="A1533" s="89">
        <v>42551</v>
      </c>
      <c r="B1533" s="60" t="s">
        <v>165</v>
      </c>
      <c r="C1533" s="61">
        <f t="shared" si="215"/>
        <v>1328.9036544850499</v>
      </c>
      <c r="D1533" s="62" t="s">
        <v>11</v>
      </c>
      <c r="E1533" s="63">
        <v>150.5</v>
      </c>
      <c r="F1533" s="63">
        <v>152</v>
      </c>
      <c r="G1533" s="63">
        <v>153.5</v>
      </c>
      <c r="H1533" s="63">
        <v>155</v>
      </c>
      <c r="I1533" s="65">
        <f t="shared" si="221"/>
        <v>1993.3554817275749</v>
      </c>
      <c r="J1533" s="65">
        <f>+(G1533-F1533)*C1533</f>
        <v>1993.3554817275749</v>
      </c>
      <c r="K1533" s="65">
        <f t="shared" si="223"/>
        <v>1993.3554817275749</v>
      </c>
      <c r="L1533" s="87">
        <f t="shared" si="222"/>
        <v>5980.0664451827251</v>
      </c>
      <c r="M1533" s="25"/>
      <c r="N1533" s="25"/>
    </row>
    <row r="1534" spans="1:14" ht="14.25" customHeight="1">
      <c r="A1534" s="89">
        <v>42551</v>
      </c>
      <c r="B1534" s="60" t="s">
        <v>1492</v>
      </c>
      <c r="C1534" s="61">
        <f t="shared" si="215"/>
        <v>3333.3333333333335</v>
      </c>
      <c r="D1534" s="62" t="s">
        <v>11</v>
      </c>
      <c r="E1534" s="63">
        <v>60</v>
      </c>
      <c r="F1534" s="63">
        <v>60.6</v>
      </c>
      <c r="G1534" s="63">
        <v>61.2</v>
      </c>
      <c r="H1534" s="63">
        <v>0</v>
      </c>
      <c r="I1534" s="65">
        <f t="shared" si="221"/>
        <v>2000.0000000000048</v>
      </c>
      <c r="J1534" s="65">
        <f>+(G1534-F1534)*C1534</f>
        <v>2000.0000000000048</v>
      </c>
      <c r="K1534" s="65">
        <v>0</v>
      </c>
      <c r="L1534" s="87">
        <f t="shared" si="222"/>
        <v>4000.0000000000095</v>
      </c>
      <c r="M1534" s="25"/>
      <c r="N1534" s="25"/>
    </row>
    <row r="1535" spans="1:14" ht="14.25" customHeight="1">
      <c r="A1535" s="89">
        <v>42551</v>
      </c>
      <c r="B1535" s="60" t="s">
        <v>1353</v>
      </c>
      <c r="C1535" s="61">
        <f t="shared" si="215"/>
        <v>3007.5187969924814</v>
      </c>
      <c r="D1535" s="62" t="s">
        <v>11</v>
      </c>
      <c r="E1535" s="63">
        <v>66.5</v>
      </c>
      <c r="F1535" s="63">
        <v>67.099999999999994</v>
      </c>
      <c r="G1535" s="63">
        <v>0</v>
      </c>
      <c r="H1535" s="63">
        <v>0</v>
      </c>
      <c r="I1535" s="65">
        <f t="shared" si="221"/>
        <v>1804.5112781954717</v>
      </c>
      <c r="J1535" s="65">
        <v>0</v>
      </c>
      <c r="K1535" s="65">
        <f>+(H1535-G1535)*C1535</f>
        <v>0</v>
      </c>
      <c r="L1535" s="87">
        <f t="shared" si="222"/>
        <v>1804.5112781954717</v>
      </c>
      <c r="M1535" s="25"/>
      <c r="N1535" s="25"/>
    </row>
    <row r="1536" spans="1:14" ht="14.25" customHeight="1">
      <c r="A1536" s="89">
        <v>42550</v>
      </c>
      <c r="B1536" s="60" t="s">
        <v>1345</v>
      </c>
      <c r="C1536" s="61">
        <f t="shared" si="215"/>
        <v>2684.5637583892617</v>
      </c>
      <c r="D1536" s="62" t="s">
        <v>11</v>
      </c>
      <c r="E1536" s="63">
        <v>74.5</v>
      </c>
      <c r="F1536" s="63">
        <v>75.2</v>
      </c>
      <c r="G1536" s="63">
        <v>75.900000000000006</v>
      </c>
      <c r="H1536" s="63">
        <v>76.599999999999994</v>
      </c>
      <c r="I1536" s="65">
        <f t="shared" si="221"/>
        <v>1879.1946308724907</v>
      </c>
      <c r="J1536" s="65">
        <f>+(G1536-F1536)*C1536</f>
        <v>1879.1946308724907</v>
      </c>
      <c r="K1536" s="65">
        <f>+(H1536-G1536)*C1536</f>
        <v>1879.1946308724528</v>
      </c>
      <c r="L1536" s="87">
        <f t="shared" si="222"/>
        <v>5637.5838926174347</v>
      </c>
      <c r="M1536" s="25"/>
      <c r="N1536" s="25"/>
    </row>
    <row r="1537" spans="1:14" ht="14.25" customHeight="1">
      <c r="A1537" s="89">
        <v>42550</v>
      </c>
      <c r="B1537" s="60" t="s">
        <v>1536</v>
      </c>
      <c r="C1537" s="61">
        <f t="shared" si="215"/>
        <v>1687.7637130801688</v>
      </c>
      <c r="D1537" s="62" t="s">
        <v>11</v>
      </c>
      <c r="E1537" s="63">
        <v>118.5</v>
      </c>
      <c r="F1537" s="63">
        <v>119.5</v>
      </c>
      <c r="G1537" s="63">
        <v>120.5</v>
      </c>
      <c r="H1537" s="63">
        <v>121.5</v>
      </c>
      <c r="I1537" s="65">
        <f t="shared" si="221"/>
        <v>1687.7637130801688</v>
      </c>
      <c r="J1537" s="65">
        <f>+(G1537-F1537)*C1537</f>
        <v>1687.7637130801688</v>
      </c>
      <c r="K1537" s="65">
        <f>+(H1537-G1537)*C1537</f>
        <v>1687.7637130801688</v>
      </c>
      <c r="L1537" s="87">
        <f t="shared" si="222"/>
        <v>5063.2911392405067</v>
      </c>
      <c r="M1537" s="25"/>
      <c r="N1537" s="25"/>
    </row>
    <row r="1538" spans="1:14" ht="14.25" customHeight="1">
      <c r="A1538" s="89">
        <v>42550</v>
      </c>
      <c r="B1538" s="60" t="s">
        <v>1379</v>
      </c>
      <c r="C1538" s="61">
        <f t="shared" si="215"/>
        <v>2597.4025974025976</v>
      </c>
      <c r="D1538" s="62" t="s">
        <v>11</v>
      </c>
      <c r="E1538" s="63">
        <v>77</v>
      </c>
      <c r="F1538" s="63">
        <v>77.7</v>
      </c>
      <c r="G1538" s="63">
        <v>78.400000000000006</v>
      </c>
      <c r="H1538" s="63">
        <v>0</v>
      </c>
      <c r="I1538" s="65">
        <f t="shared" si="221"/>
        <v>1818.1818181818257</v>
      </c>
      <c r="J1538" s="65">
        <f>+(G1538-F1538)*C1538</f>
        <v>1818.1818181818257</v>
      </c>
      <c r="K1538" s="65">
        <v>0</v>
      </c>
      <c r="L1538" s="87">
        <f t="shared" si="222"/>
        <v>3636.3636363636515</v>
      </c>
      <c r="M1538" s="25"/>
      <c r="N1538" s="25"/>
    </row>
    <row r="1539" spans="1:14" ht="14.25" customHeight="1">
      <c r="A1539" s="89">
        <v>42550</v>
      </c>
      <c r="B1539" s="60" t="s">
        <v>1547</v>
      </c>
      <c r="C1539" s="61">
        <f t="shared" si="215"/>
        <v>738.00738007380073</v>
      </c>
      <c r="D1539" s="62" t="s">
        <v>11</v>
      </c>
      <c r="E1539" s="63">
        <v>271</v>
      </c>
      <c r="F1539" s="63">
        <v>273.60000000000002</v>
      </c>
      <c r="G1539" s="63">
        <v>0</v>
      </c>
      <c r="H1539" s="63">
        <v>0</v>
      </c>
      <c r="I1539" s="65">
        <f t="shared" si="221"/>
        <v>1918.8191881918988</v>
      </c>
      <c r="J1539" s="65">
        <v>0</v>
      </c>
      <c r="K1539" s="65">
        <f>+(H1539-G1539)*C1539</f>
        <v>0</v>
      </c>
      <c r="L1539" s="87">
        <f t="shared" si="222"/>
        <v>1918.8191881918988</v>
      </c>
      <c r="M1539" s="25"/>
      <c r="N1539" s="25"/>
    </row>
    <row r="1540" spans="1:14" ht="14.25" customHeight="1">
      <c r="A1540" s="89">
        <v>42550</v>
      </c>
      <c r="B1540" s="60" t="s">
        <v>1345</v>
      </c>
      <c r="C1540" s="61">
        <f t="shared" si="215"/>
        <v>2597.4025974025976</v>
      </c>
      <c r="D1540" s="62" t="s">
        <v>11</v>
      </c>
      <c r="E1540" s="63">
        <v>77</v>
      </c>
      <c r="F1540" s="63">
        <v>77.7</v>
      </c>
      <c r="G1540" s="63">
        <v>0</v>
      </c>
      <c r="H1540" s="63">
        <v>0</v>
      </c>
      <c r="I1540" s="65">
        <f t="shared" si="221"/>
        <v>1818.1818181818257</v>
      </c>
      <c r="J1540" s="65">
        <v>0</v>
      </c>
      <c r="K1540" s="65">
        <f>+(H1540-G1540)*C1540</f>
        <v>0</v>
      </c>
      <c r="L1540" s="87">
        <f t="shared" si="222"/>
        <v>1818.1818181818257</v>
      </c>
      <c r="M1540" s="25"/>
      <c r="N1540" s="25"/>
    </row>
    <row r="1541" spans="1:14" ht="14.25" customHeight="1">
      <c r="A1541" s="89">
        <v>42549</v>
      </c>
      <c r="B1541" s="60" t="s">
        <v>1524</v>
      </c>
      <c r="C1541" s="61">
        <f t="shared" si="215"/>
        <v>854.70085470085473</v>
      </c>
      <c r="D1541" s="62" t="s">
        <v>11</v>
      </c>
      <c r="E1541" s="63">
        <v>234</v>
      </c>
      <c r="F1541" s="63">
        <v>236.2</v>
      </c>
      <c r="G1541" s="63">
        <v>238.4</v>
      </c>
      <c r="H1541" s="63">
        <v>240.6</v>
      </c>
      <c r="I1541" s="65">
        <f t="shared" si="221"/>
        <v>1880.3418803418706</v>
      </c>
      <c r="J1541" s="65">
        <f>+(G1541-F1541)*C1541</f>
        <v>1880.3418803418949</v>
      </c>
      <c r="K1541" s="65">
        <f>+(H1541-G1541)*C1541</f>
        <v>1880.3418803418706</v>
      </c>
      <c r="L1541" s="87">
        <f t="shared" si="222"/>
        <v>5641.0256410256361</v>
      </c>
      <c r="M1541" s="25"/>
      <c r="N1541" s="25"/>
    </row>
    <row r="1542" spans="1:14" ht="14.25" customHeight="1">
      <c r="A1542" s="89">
        <v>42549</v>
      </c>
      <c r="B1542" s="60" t="s">
        <v>1384</v>
      </c>
      <c r="C1542" s="61">
        <f t="shared" si="215"/>
        <v>3030.3030303030305</v>
      </c>
      <c r="D1542" s="62" t="s">
        <v>11</v>
      </c>
      <c r="E1542" s="63">
        <v>66</v>
      </c>
      <c r="F1542" s="63">
        <v>66.599999999999994</v>
      </c>
      <c r="G1542" s="63">
        <v>67.2</v>
      </c>
      <c r="H1542" s="63">
        <v>0</v>
      </c>
      <c r="I1542" s="65">
        <f t="shared" si="221"/>
        <v>1818.181818181801</v>
      </c>
      <c r="J1542" s="65">
        <f>+(G1542-F1542)*C1542</f>
        <v>1818.1818181818442</v>
      </c>
      <c r="K1542" s="65">
        <v>0</v>
      </c>
      <c r="L1542" s="87">
        <f t="shared" si="222"/>
        <v>3636.3636363636451</v>
      </c>
      <c r="M1542" s="25"/>
      <c r="N1542" s="25"/>
    </row>
    <row r="1543" spans="1:14" ht="14.25" customHeight="1">
      <c r="A1543" s="89">
        <v>42549</v>
      </c>
      <c r="B1543" s="60" t="s">
        <v>1333</v>
      </c>
      <c r="C1543" s="61">
        <f t="shared" si="215"/>
        <v>1379.3103448275863</v>
      </c>
      <c r="D1543" s="62" t="s">
        <v>11</v>
      </c>
      <c r="E1543" s="63">
        <v>145</v>
      </c>
      <c r="F1543" s="63">
        <v>146.4</v>
      </c>
      <c r="G1543" s="63">
        <v>0</v>
      </c>
      <c r="H1543" s="63">
        <v>0</v>
      </c>
      <c r="I1543" s="65">
        <f t="shared" si="221"/>
        <v>1931.0344827586287</v>
      </c>
      <c r="J1543" s="65">
        <v>0</v>
      </c>
      <c r="K1543" s="65">
        <f>+(H1543-G1543)*C1543</f>
        <v>0</v>
      </c>
      <c r="L1543" s="87">
        <f t="shared" si="222"/>
        <v>1931.0344827586287</v>
      </c>
      <c r="M1543" s="25"/>
      <c r="N1543" s="25"/>
    </row>
    <row r="1544" spans="1:14" ht="14.25" customHeight="1">
      <c r="A1544" s="89">
        <v>42549</v>
      </c>
      <c r="B1544" s="60" t="s">
        <v>1371</v>
      </c>
      <c r="C1544" s="61">
        <f t="shared" si="215"/>
        <v>1785.7142857142858</v>
      </c>
      <c r="D1544" s="62" t="s">
        <v>11</v>
      </c>
      <c r="E1544" s="63">
        <v>112</v>
      </c>
      <c r="F1544" s="63">
        <v>113</v>
      </c>
      <c r="G1544" s="63">
        <v>0</v>
      </c>
      <c r="H1544" s="63">
        <v>0</v>
      </c>
      <c r="I1544" s="65">
        <f t="shared" si="221"/>
        <v>1785.7142857142858</v>
      </c>
      <c r="J1544" s="65">
        <v>0</v>
      </c>
      <c r="K1544" s="65">
        <f>+(H1544-G1544)*C1544</f>
        <v>0</v>
      </c>
      <c r="L1544" s="87">
        <f t="shared" si="222"/>
        <v>1785.7142857142858</v>
      </c>
      <c r="M1544" s="25"/>
      <c r="N1544" s="25"/>
    </row>
    <row r="1545" spans="1:14" ht="14.25" customHeight="1">
      <c r="A1545" s="89">
        <v>42549</v>
      </c>
      <c r="B1545" s="60" t="s">
        <v>1381</v>
      </c>
      <c r="C1545" s="61">
        <f t="shared" si="215"/>
        <v>1639.344262295082</v>
      </c>
      <c r="D1545" s="62" t="s">
        <v>11</v>
      </c>
      <c r="E1545" s="63">
        <v>122</v>
      </c>
      <c r="F1545" s="63">
        <v>122</v>
      </c>
      <c r="G1545" s="63">
        <v>0</v>
      </c>
      <c r="H1545" s="63">
        <v>0</v>
      </c>
      <c r="I1545" s="65">
        <f t="shared" si="221"/>
        <v>0</v>
      </c>
      <c r="J1545" s="65">
        <v>0</v>
      </c>
      <c r="K1545" s="65">
        <f>+(H1545-G1545)*C1545</f>
        <v>0</v>
      </c>
      <c r="L1545" s="87">
        <f t="shared" si="222"/>
        <v>0</v>
      </c>
      <c r="M1545" s="25"/>
      <c r="N1545" s="25"/>
    </row>
    <row r="1546" spans="1:14" ht="14.25" customHeight="1">
      <c r="A1546" s="89">
        <v>42549</v>
      </c>
      <c r="B1546" s="60" t="s">
        <v>1453</v>
      </c>
      <c r="C1546" s="61">
        <f t="shared" si="215"/>
        <v>3149.6062992125985</v>
      </c>
      <c r="D1546" s="62" t="s">
        <v>11</v>
      </c>
      <c r="E1546" s="63">
        <v>63.5</v>
      </c>
      <c r="F1546" s="63">
        <v>63.5</v>
      </c>
      <c r="G1546" s="63">
        <v>0</v>
      </c>
      <c r="H1546" s="63">
        <v>0</v>
      </c>
      <c r="I1546" s="65">
        <f t="shared" si="221"/>
        <v>0</v>
      </c>
      <c r="J1546" s="65">
        <v>0</v>
      </c>
      <c r="K1546" s="65">
        <f>+(H1546-G1546)*C1546</f>
        <v>0</v>
      </c>
      <c r="L1546" s="87">
        <f t="shared" si="222"/>
        <v>0</v>
      </c>
      <c r="M1546" s="25"/>
      <c r="N1546" s="25"/>
    </row>
    <row r="1547" spans="1:14" ht="14.25" customHeight="1">
      <c r="A1547" s="89">
        <v>42549</v>
      </c>
      <c r="B1547" s="60" t="s">
        <v>1524</v>
      </c>
      <c r="C1547" s="61">
        <f t="shared" si="215"/>
        <v>824.74226804123714</v>
      </c>
      <c r="D1547" s="62" t="s">
        <v>11</v>
      </c>
      <c r="E1547" s="63">
        <v>242.5</v>
      </c>
      <c r="F1547" s="63">
        <v>237.7</v>
      </c>
      <c r="G1547" s="63">
        <v>0</v>
      </c>
      <c r="H1547" s="63">
        <v>0</v>
      </c>
      <c r="I1547" s="64">
        <f>(F1547-E1547)*C1547</f>
        <v>-3958.7628865979477</v>
      </c>
      <c r="J1547" s="65">
        <v>0</v>
      </c>
      <c r="K1547" s="65">
        <f>(H1547-G1547)*C1547</f>
        <v>0</v>
      </c>
      <c r="L1547" s="64">
        <f>(I1547+J1547+K1547)</f>
        <v>-3958.7628865979477</v>
      </c>
      <c r="M1547" s="25"/>
      <c r="N1547" s="25"/>
    </row>
    <row r="1548" spans="1:14" ht="14.25" customHeight="1">
      <c r="A1548" s="89">
        <v>42548</v>
      </c>
      <c r="B1548" s="60" t="s">
        <v>1548</v>
      </c>
      <c r="C1548" s="61">
        <f t="shared" si="215"/>
        <v>2409.6385542168673</v>
      </c>
      <c r="D1548" s="62" t="s">
        <v>11</v>
      </c>
      <c r="E1548" s="63">
        <v>83</v>
      </c>
      <c r="F1548" s="63">
        <v>83.8</v>
      </c>
      <c r="G1548" s="63">
        <v>84.6</v>
      </c>
      <c r="H1548" s="63">
        <v>85.4</v>
      </c>
      <c r="I1548" s="65">
        <f t="shared" ref="I1548:I1563" si="224">+(F1548-E1548)*C1548</f>
        <v>1927.710843373487</v>
      </c>
      <c r="J1548" s="65">
        <f>+(G1548-F1548)*C1548</f>
        <v>1927.710843373487</v>
      </c>
      <c r="K1548" s="65">
        <f>+(H1548-G1548)*C1548</f>
        <v>1927.7108433735211</v>
      </c>
      <c r="L1548" s="87">
        <f t="shared" ref="L1548:L1563" si="225">SUM(I1548:K1548)</f>
        <v>5783.1325301204952</v>
      </c>
      <c r="M1548" s="25"/>
      <c r="N1548" s="25"/>
    </row>
    <row r="1549" spans="1:14" ht="14.25" customHeight="1">
      <c r="A1549" s="89">
        <v>42548</v>
      </c>
      <c r="B1549" s="60" t="s">
        <v>1453</v>
      </c>
      <c r="C1549" s="61">
        <f t="shared" si="215"/>
        <v>3508.7719298245615</v>
      </c>
      <c r="D1549" s="62" t="s">
        <v>11</v>
      </c>
      <c r="E1549" s="63">
        <v>57</v>
      </c>
      <c r="F1549" s="63">
        <v>57.5</v>
      </c>
      <c r="G1549" s="63">
        <v>58</v>
      </c>
      <c r="H1549" s="63">
        <v>58.5</v>
      </c>
      <c r="I1549" s="65">
        <f t="shared" si="224"/>
        <v>1754.3859649122808</v>
      </c>
      <c r="J1549" s="65">
        <f>+(G1549-F1549)*C1549</f>
        <v>1754.3859649122808</v>
      </c>
      <c r="K1549" s="65">
        <f>+(H1549-G1549)*C1549</f>
        <v>1754.3859649122808</v>
      </c>
      <c r="L1549" s="87">
        <f t="shared" si="225"/>
        <v>5263.1578947368425</v>
      </c>
      <c r="M1549" s="25"/>
      <c r="N1549" s="25"/>
    </row>
    <row r="1550" spans="1:14" ht="14.25" customHeight="1">
      <c r="A1550" s="89">
        <v>42548</v>
      </c>
      <c r="B1550" s="60" t="s">
        <v>1453</v>
      </c>
      <c r="C1550" s="61">
        <f t="shared" ref="C1550:C1613" si="226">(200000/E1550)</f>
        <v>3412.9692832764504</v>
      </c>
      <c r="D1550" s="62" t="s">
        <v>11</v>
      </c>
      <c r="E1550" s="63">
        <v>58.6</v>
      </c>
      <c r="F1550" s="63">
        <v>59.1</v>
      </c>
      <c r="G1550" s="63">
        <v>59.6</v>
      </c>
      <c r="H1550" s="63">
        <v>60.1</v>
      </c>
      <c r="I1550" s="65">
        <f t="shared" si="224"/>
        <v>1706.4846416382252</v>
      </c>
      <c r="J1550" s="65">
        <f>+(G1550-F1550)*C1550</f>
        <v>1706.4846416382252</v>
      </c>
      <c r="K1550" s="65">
        <f>+(H1550-G1550)*C1550</f>
        <v>1706.4846416382252</v>
      </c>
      <c r="L1550" s="87">
        <f t="shared" si="225"/>
        <v>5119.4539249146756</v>
      </c>
      <c r="M1550" s="25"/>
      <c r="N1550" s="25"/>
    </row>
    <row r="1551" spans="1:14" ht="14.25" customHeight="1">
      <c r="A1551" s="89">
        <v>42548</v>
      </c>
      <c r="B1551" s="60" t="s">
        <v>1333</v>
      </c>
      <c r="C1551" s="61">
        <f t="shared" si="226"/>
        <v>1600</v>
      </c>
      <c r="D1551" s="62" t="s">
        <v>11</v>
      </c>
      <c r="E1551" s="63">
        <v>125</v>
      </c>
      <c r="F1551" s="63">
        <v>126.1</v>
      </c>
      <c r="G1551" s="63">
        <v>127.4</v>
      </c>
      <c r="H1551" s="63">
        <v>0</v>
      </c>
      <c r="I1551" s="65">
        <f t="shared" si="224"/>
        <v>1759.9999999999909</v>
      </c>
      <c r="J1551" s="65">
        <f>+(G1551-F1551)*C1551</f>
        <v>2080.0000000000182</v>
      </c>
      <c r="K1551" s="65">
        <v>0</v>
      </c>
      <c r="L1551" s="87">
        <f t="shared" si="225"/>
        <v>3840.0000000000091</v>
      </c>
      <c r="M1551" s="25"/>
      <c r="N1551" s="25"/>
    </row>
    <row r="1552" spans="1:14" ht="14.25" customHeight="1">
      <c r="A1552" s="89">
        <v>42548</v>
      </c>
      <c r="B1552" s="60" t="s">
        <v>1381</v>
      </c>
      <c r="C1552" s="61">
        <f t="shared" si="226"/>
        <v>1777.7777777777778</v>
      </c>
      <c r="D1552" s="62" t="s">
        <v>11</v>
      </c>
      <c r="E1552" s="63">
        <v>112.5</v>
      </c>
      <c r="F1552" s="63">
        <v>113.5</v>
      </c>
      <c r="G1552" s="63">
        <v>114.5</v>
      </c>
      <c r="H1552" s="63">
        <v>0</v>
      </c>
      <c r="I1552" s="65">
        <f t="shared" si="224"/>
        <v>1777.7777777777778</v>
      </c>
      <c r="J1552" s="65">
        <f>+(G1552-F1552)*C1552</f>
        <v>1777.7777777777778</v>
      </c>
      <c r="K1552" s="65">
        <v>0</v>
      </c>
      <c r="L1552" s="87">
        <f t="shared" si="225"/>
        <v>3555.5555555555557</v>
      </c>
      <c r="M1552" s="25"/>
      <c r="N1552" s="25"/>
    </row>
    <row r="1553" spans="1:14" ht="14.25" customHeight="1">
      <c r="A1553" s="89">
        <v>42548</v>
      </c>
      <c r="B1553" s="60" t="s">
        <v>1439</v>
      </c>
      <c r="C1553" s="61">
        <f t="shared" si="226"/>
        <v>488.40048840048843</v>
      </c>
      <c r="D1553" s="62" t="s">
        <v>11</v>
      </c>
      <c r="E1553" s="63">
        <v>409.5</v>
      </c>
      <c r="F1553" s="63">
        <v>413.5</v>
      </c>
      <c r="G1553" s="63">
        <v>0</v>
      </c>
      <c r="H1553" s="63">
        <v>0</v>
      </c>
      <c r="I1553" s="65">
        <f t="shared" si="224"/>
        <v>1953.6019536019537</v>
      </c>
      <c r="J1553" s="65">
        <v>0</v>
      </c>
      <c r="K1553" s="65">
        <f t="shared" ref="K1553:K1559" si="227">+(H1553-G1553)*C1553</f>
        <v>0</v>
      </c>
      <c r="L1553" s="87">
        <f t="shared" si="225"/>
        <v>1953.6019536019537</v>
      </c>
      <c r="M1553" s="25"/>
      <c r="N1553" s="25"/>
    </row>
    <row r="1554" spans="1:14" ht="14.25" customHeight="1">
      <c r="A1554" s="89">
        <v>42548</v>
      </c>
      <c r="B1554" s="60" t="s">
        <v>1506</v>
      </c>
      <c r="C1554" s="61">
        <f t="shared" si="226"/>
        <v>1257.4662055957244</v>
      </c>
      <c r="D1554" s="62" t="s">
        <v>11</v>
      </c>
      <c r="E1554" s="63">
        <v>159.05000000000001</v>
      </c>
      <c r="F1554" s="63">
        <v>160.55000000000001</v>
      </c>
      <c r="G1554" s="63">
        <v>0</v>
      </c>
      <c r="H1554" s="63">
        <v>0</v>
      </c>
      <c r="I1554" s="65">
        <f t="shared" si="224"/>
        <v>1886.1993083935868</v>
      </c>
      <c r="J1554" s="65">
        <v>0</v>
      </c>
      <c r="K1554" s="65">
        <f t="shared" si="227"/>
        <v>0</v>
      </c>
      <c r="L1554" s="87">
        <f t="shared" si="225"/>
        <v>1886.1993083935868</v>
      </c>
      <c r="M1554" s="25"/>
      <c r="N1554" s="25"/>
    </row>
    <row r="1555" spans="1:14" ht="14.25" customHeight="1">
      <c r="A1555" s="89">
        <v>42545</v>
      </c>
      <c r="B1555" s="60" t="s">
        <v>1506</v>
      </c>
      <c r="C1555" s="61">
        <f t="shared" si="226"/>
        <v>1333.3333333333333</v>
      </c>
      <c r="D1555" s="62" t="s">
        <v>11</v>
      </c>
      <c r="E1555" s="63">
        <v>150</v>
      </c>
      <c r="F1555" s="63">
        <v>151.5</v>
      </c>
      <c r="G1555" s="63">
        <v>153</v>
      </c>
      <c r="H1555" s="63">
        <v>154.5</v>
      </c>
      <c r="I1555" s="65">
        <f t="shared" si="224"/>
        <v>2000</v>
      </c>
      <c r="J1555" s="65">
        <f t="shared" ref="J1555:J1560" si="228">+(G1555-F1555)*C1555</f>
        <v>2000</v>
      </c>
      <c r="K1555" s="65">
        <f t="shared" si="227"/>
        <v>2000</v>
      </c>
      <c r="L1555" s="87">
        <f t="shared" si="225"/>
        <v>6000</v>
      </c>
      <c r="M1555" s="25"/>
      <c r="N1555" s="25"/>
    </row>
    <row r="1556" spans="1:14" ht="14.25" customHeight="1">
      <c r="A1556" s="89">
        <v>42545</v>
      </c>
      <c r="B1556" s="60" t="s">
        <v>1439</v>
      </c>
      <c r="C1556" s="61">
        <f t="shared" si="226"/>
        <v>589.97050147492621</v>
      </c>
      <c r="D1556" s="62" t="s">
        <v>11</v>
      </c>
      <c r="E1556" s="63">
        <v>339</v>
      </c>
      <c r="F1556" s="63">
        <v>342.3</v>
      </c>
      <c r="G1556" s="63">
        <v>345.6</v>
      </c>
      <c r="H1556" s="63">
        <v>348.9</v>
      </c>
      <c r="I1556" s="65">
        <f t="shared" si="224"/>
        <v>1946.9026548672632</v>
      </c>
      <c r="J1556" s="65">
        <f t="shared" si="228"/>
        <v>1946.9026548672632</v>
      </c>
      <c r="K1556" s="65">
        <f t="shared" si="227"/>
        <v>1946.9026548672296</v>
      </c>
      <c r="L1556" s="87">
        <f t="shared" si="225"/>
        <v>5840.7079646017555</v>
      </c>
      <c r="M1556" s="25"/>
      <c r="N1556" s="25"/>
    </row>
    <row r="1557" spans="1:14" ht="14.25" customHeight="1">
      <c r="A1557" s="89">
        <v>42545</v>
      </c>
      <c r="B1557" s="60" t="s">
        <v>1439</v>
      </c>
      <c r="C1557" s="61">
        <f t="shared" si="226"/>
        <v>609.7560975609756</v>
      </c>
      <c r="D1557" s="62" t="s">
        <v>11</v>
      </c>
      <c r="E1557" s="63">
        <v>328</v>
      </c>
      <c r="F1557" s="63">
        <v>331</v>
      </c>
      <c r="G1557" s="63">
        <v>334</v>
      </c>
      <c r="H1557" s="63">
        <v>337</v>
      </c>
      <c r="I1557" s="65">
        <f t="shared" si="224"/>
        <v>1829.2682926829268</v>
      </c>
      <c r="J1557" s="65">
        <f t="shared" si="228"/>
        <v>1829.2682926829268</v>
      </c>
      <c r="K1557" s="65">
        <f t="shared" si="227"/>
        <v>1829.2682926829268</v>
      </c>
      <c r="L1557" s="87">
        <f t="shared" si="225"/>
        <v>5487.8048780487807</v>
      </c>
      <c r="M1557" s="25"/>
      <c r="N1557" s="25"/>
    </row>
    <row r="1558" spans="1:14" ht="14.25" customHeight="1">
      <c r="A1558" s="89">
        <v>42545</v>
      </c>
      <c r="B1558" s="60" t="s">
        <v>1439</v>
      </c>
      <c r="C1558" s="61">
        <f t="shared" si="226"/>
        <v>518.80674448767832</v>
      </c>
      <c r="D1558" s="62" t="s">
        <v>11</v>
      </c>
      <c r="E1558" s="63">
        <v>385.5</v>
      </c>
      <c r="F1558" s="63">
        <v>389</v>
      </c>
      <c r="G1558" s="63">
        <v>392.5</v>
      </c>
      <c r="H1558" s="63">
        <v>396</v>
      </c>
      <c r="I1558" s="65">
        <f t="shared" si="224"/>
        <v>1815.8236057068741</v>
      </c>
      <c r="J1558" s="65">
        <f t="shared" si="228"/>
        <v>1815.8236057068741</v>
      </c>
      <c r="K1558" s="65">
        <f t="shared" si="227"/>
        <v>1815.8236057068741</v>
      </c>
      <c r="L1558" s="87">
        <f t="shared" si="225"/>
        <v>5447.4708171206221</v>
      </c>
      <c r="M1558" s="25"/>
      <c r="N1558" s="25"/>
    </row>
    <row r="1559" spans="1:14" ht="14.25" customHeight="1">
      <c r="A1559" s="89">
        <v>42545</v>
      </c>
      <c r="B1559" s="60" t="s">
        <v>1384</v>
      </c>
      <c r="C1559" s="61">
        <f t="shared" si="226"/>
        <v>3555.5555555555557</v>
      </c>
      <c r="D1559" s="62" t="s">
        <v>11</v>
      </c>
      <c r="E1559" s="63">
        <v>56.25</v>
      </c>
      <c r="F1559" s="63">
        <v>56.7</v>
      </c>
      <c r="G1559" s="63">
        <v>57.25</v>
      </c>
      <c r="H1559" s="63">
        <v>57.75</v>
      </c>
      <c r="I1559" s="65">
        <f t="shared" si="224"/>
        <v>1600.0000000000102</v>
      </c>
      <c r="J1559" s="65">
        <f t="shared" si="228"/>
        <v>1955.5555555555454</v>
      </c>
      <c r="K1559" s="65">
        <f t="shared" si="227"/>
        <v>1777.7777777777778</v>
      </c>
      <c r="L1559" s="87">
        <f t="shared" si="225"/>
        <v>5333.3333333333339</v>
      </c>
      <c r="M1559" s="25"/>
      <c r="N1559" s="25"/>
    </row>
    <row r="1560" spans="1:14" ht="14.25" customHeight="1">
      <c r="A1560" s="89">
        <v>42545</v>
      </c>
      <c r="B1560" s="60" t="s">
        <v>1343</v>
      </c>
      <c r="C1560" s="61">
        <f t="shared" si="226"/>
        <v>856.53104925053537</v>
      </c>
      <c r="D1560" s="62" t="s">
        <v>11</v>
      </c>
      <c r="E1560" s="63">
        <v>233.5</v>
      </c>
      <c r="F1560" s="63">
        <v>235.7</v>
      </c>
      <c r="G1560" s="63">
        <v>237.9</v>
      </c>
      <c r="H1560" s="63">
        <v>0</v>
      </c>
      <c r="I1560" s="65">
        <f t="shared" si="224"/>
        <v>1884.368308351168</v>
      </c>
      <c r="J1560" s="65">
        <f t="shared" si="228"/>
        <v>1884.3683083511924</v>
      </c>
      <c r="K1560" s="65">
        <v>0</v>
      </c>
      <c r="L1560" s="87">
        <f t="shared" si="225"/>
        <v>3768.7366167023602</v>
      </c>
      <c r="M1560" s="25"/>
      <c r="N1560" s="25"/>
    </row>
    <row r="1561" spans="1:14" ht="14.25" customHeight="1">
      <c r="A1561" s="89">
        <v>42545</v>
      </c>
      <c r="B1561" s="60" t="s">
        <v>1549</v>
      </c>
      <c r="C1561" s="61">
        <f t="shared" si="226"/>
        <v>1111.1111111111111</v>
      </c>
      <c r="D1561" s="62" t="s">
        <v>11</v>
      </c>
      <c r="E1561" s="63">
        <v>180</v>
      </c>
      <c r="F1561" s="63">
        <v>181.8</v>
      </c>
      <c r="G1561" s="63">
        <v>0</v>
      </c>
      <c r="H1561" s="63">
        <v>0</v>
      </c>
      <c r="I1561" s="65">
        <f t="shared" si="224"/>
        <v>2000.0000000000125</v>
      </c>
      <c r="J1561" s="65">
        <v>0</v>
      </c>
      <c r="K1561" s="65">
        <f>+(H1561-G1561)*C1561</f>
        <v>0</v>
      </c>
      <c r="L1561" s="87">
        <f t="shared" si="225"/>
        <v>2000.0000000000125</v>
      </c>
      <c r="M1561" s="25"/>
      <c r="N1561" s="25"/>
    </row>
    <row r="1562" spans="1:14" ht="14.25" customHeight="1">
      <c r="A1562" s="89">
        <v>42545</v>
      </c>
      <c r="B1562" s="60" t="s">
        <v>1506</v>
      </c>
      <c r="C1562" s="61">
        <f t="shared" si="226"/>
        <v>1311.4754098360656</v>
      </c>
      <c r="D1562" s="62" t="s">
        <v>11</v>
      </c>
      <c r="E1562" s="63">
        <v>152.5</v>
      </c>
      <c r="F1562" s="63">
        <v>154</v>
      </c>
      <c r="G1562" s="63">
        <v>0</v>
      </c>
      <c r="H1562" s="63">
        <v>0</v>
      </c>
      <c r="I1562" s="65">
        <f t="shared" si="224"/>
        <v>1967.2131147540986</v>
      </c>
      <c r="J1562" s="65">
        <v>0</v>
      </c>
      <c r="K1562" s="65">
        <f>+(H1562-G1562)*C1562</f>
        <v>0</v>
      </c>
      <c r="L1562" s="87">
        <f t="shared" si="225"/>
        <v>1967.2131147540986</v>
      </c>
      <c r="M1562" s="25"/>
      <c r="N1562" s="25"/>
    </row>
    <row r="1563" spans="1:14" ht="14.25" customHeight="1">
      <c r="A1563" s="89">
        <v>42545</v>
      </c>
      <c r="B1563" s="60" t="s">
        <v>1356</v>
      </c>
      <c r="C1563" s="61">
        <f t="shared" si="226"/>
        <v>2666.6666666666665</v>
      </c>
      <c r="D1563" s="62" t="s">
        <v>11</v>
      </c>
      <c r="E1563" s="63">
        <v>75</v>
      </c>
      <c r="F1563" s="63">
        <v>75.7</v>
      </c>
      <c r="G1563" s="63">
        <v>0</v>
      </c>
      <c r="H1563" s="63">
        <v>0</v>
      </c>
      <c r="I1563" s="65">
        <f t="shared" si="224"/>
        <v>1866.6666666666742</v>
      </c>
      <c r="J1563" s="65">
        <v>0</v>
      </c>
      <c r="K1563" s="65">
        <f>+(H1563-G1563)*C1563</f>
        <v>0</v>
      </c>
      <c r="L1563" s="87">
        <f t="shared" si="225"/>
        <v>1866.6666666666742</v>
      </c>
      <c r="M1563" s="25"/>
      <c r="N1563" s="25"/>
    </row>
    <row r="1564" spans="1:14" ht="14.25" customHeight="1">
      <c r="A1564" s="89">
        <v>42544</v>
      </c>
      <c r="B1564" s="60" t="s">
        <v>1548</v>
      </c>
      <c r="C1564" s="61">
        <f t="shared" si="226"/>
        <v>2489.1101431238335</v>
      </c>
      <c r="D1564" s="62" t="s">
        <v>12</v>
      </c>
      <c r="E1564" s="63">
        <v>80.349999999999994</v>
      </c>
      <c r="F1564" s="63">
        <v>79.650000000000006</v>
      </c>
      <c r="G1564" s="63">
        <v>78.75</v>
      </c>
      <c r="H1564" s="63">
        <v>77.95</v>
      </c>
      <c r="I1564" s="65">
        <f>(E1564-F1564)*C1564</f>
        <v>1742.3771001866551</v>
      </c>
      <c r="J1564" s="65">
        <f>(F1564-G1564)*C1564</f>
        <v>2240.1991288114641</v>
      </c>
      <c r="K1564" s="65">
        <f>(G1564-H1564)*C1564</f>
        <v>1991.2881144990597</v>
      </c>
      <c r="L1564" s="65">
        <f>(I1564+J1564+K1564)</f>
        <v>5973.8643434971791</v>
      </c>
      <c r="M1564" s="25"/>
      <c r="N1564" s="25"/>
    </row>
    <row r="1565" spans="1:14" ht="14.25" customHeight="1">
      <c r="A1565" s="89">
        <v>42544</v>
      </c>
      <c r="B1565" s="60" t="s">
        <v>1416</v>
      </c>
      <c r="C1565" s="61">
        <f t="shared" si="226"/>
        <v>1418.4397163120568</v>
      </c>
      <c r="D1565" s="62" t="s">
        <v>12</v>
      </c>
      <c r="E1565" s="63">
        <v>141</v>
      </c>
      <c r="F1565" s="63">
        <v>139.6</v>
      </c>
      <c r="G1565" s="63">
        <v>138.19999999999999</v>
      </c>
      <c r="H1565" s="63">
        <v>0</v>
      </c>
      <c r="I1565" s="67">
        <f>(E1565-F1565)*C1565</f>
        <v>1985.8156028368876</v>
      </c>
      <c r="J1565" s="67">
        <f>(F1565-G1565)*C1565</f>
        <v>1985.8156028368876</v>
      </c>
      <c r="K1565" s="67">
        <v>0</v>
      </c>
      <c r="L1565" s="67">
        <f>(I1565+J1565+K1565)</f>
        <v>3971.6312056737752</v>
      </c>
      <c r="M1565" s="25"/>
      <c r="N1565" s="25"/>
    </row>
    <row r="1566" spans="1:14" ht="14.25" customHeight="1">
      <c r="A1566" s="89">
        <v>42544</v>
      </c>
      <c r="B1566" s="60" t="s">
        <v>181</v>
      </c>
      <c r="C1566" s="61">
        <f t="shared" si="226"/>
        <v>950.11876484560571</v>
      </c>
      <c r="D1566" s="62" t="s">
        <v>11</v>
      </c>
      <c r="E1566" s="63">
        <v>210.5</v>
      </c>
      <c r="F1566" s="63">
        <v>212.5</v>
      </c>
      <c r="G1566" s="63">
        <v>0</v>
      </c>
      <c r="H1566" s="63">
        <v>0</v>
      </c>
      <c r="I1566" s="65">
        <f>+(F1566-E1566)*C1566</f>
        <v>1900.2375296912114</v>
      </c>
      <c r="J1566" s="65">
        <v>0</v>
      </c>
      <c r="K1566" s="65">
        <f>+(H1566-G1566)*C1566</f>
        <v>0</v>
      </c>
      <c r="L1566" s="87">
        <f>SUM(I1566:K1566)</f>
        <v>1900.2375296912114</v>
      </c>
      <c r="M1566" s="25"/>
      <c r="N1566" s="25"/>
    </row>
    <row r="1567" spans="1:14" ht="14.25" customHeight="1">
      <c r="A1567" s="89">
        <v>42544</v>
      </c>
      <c r="B1567" s="60" t="s">
        <v>1504</v>
      </c>
      <c r="C1567" s="61">
        <f t="shared" si="226"/>
        <v>615.38461538461536</v>
      </c>
      <c r="D1567" s="62" t="s">
        <v>12</v>
      </c>
      <c r="E1567" s="63">
        <v>325</v>
      </c>
      <c r="F1567" s="63">
        <v>334</v>
      </c>
      <c r="G1567" s="63">
        <v>0</v>
      </c>
      <c r="H1567" s="63">
        <v>0</v>
      </c>
      <c r="I1567" s="64">
        <f>-(F1567-E1567)*C1567</f>
        <v>-5538.4615384615381</v>
      </c>
      <c r="J1567" s="65">
        <v>0</v>
      </c>
      <c r="K1567" s="65">
        <f>(H1567-G1567)*C1567</f>
        <v>0</v>
      </c>
      <c r="L1567" s="64">
        <f>(I1567+J1567+K1567)</f>
        <v>-5538.4615384615381</v>
      </c>
      <c r="M1567" s="25"/>
      <c r="N1567" s="25"/>
    </row>
    <row r="1568" spans="1:14" ht="14.25" customHeight="1">
      <c r="A1568" s="89">
        <v>42543</v>
      </c>
      <c r="B1568" s="60" t="s">
        <v>1548</v>
      </c>
      <c r="C1568" s="61">
        <f t="shared" si="226"/>
        <v>2265.0056625141565</v>
      </c>
      <c r="D1568" s="62" t="s">
        <v>11</v>
      </c>
      <c r="E1568" s="63">
        <v>88.3</v>
      </c>
      <c r="F1568" s="63">
        <v>89.1</v>
      </c>
      <c r="G1568" s="63">
        <v>89.9</v>
      </c>
      <c r="H1568" s="63">
        <v>90.7</v>
      </c>
      <c r="I1568" s="65">
        <f>+(F1568-E1568)*C1568</f>
        <v>1812.0045300113188</v>
      </c>
      <c r="J1568" s="65">
        <f>+(G1568-F1568)*C1568</f>
        <v>1812.0045300113509</v>
      </c>
      <c r="K1568" s="65">
        <f>+(H1568-G1568)*C1568</f>
        <v>1812.0045300113188</v>
      </c>
      <c r="L1568" s="87">
        <f>SUM(I1568:K1568)</f>
        <v>5436.0135900339883</v>
      </c>
      <c r="M1568" s="25"/>
      <c r="N1568" s="25"/>
    </row>
    <row r="1569" spans="1:14" ht="14.25" customHeight="1">
      <c r="A1569" s="89">
        <v>42543</v>
      </c>
      <c r="B1569" s="60" t="s">
        <v>1506</v>
      </c>
      <c r="C1569" s="61">
        <f t="shared" si="226"/>
        <v>1204.8192771084337</v>
      </c>
      <c r="D1569" s="62" t="s">
        <v>11</v>
      </c>
      <c r="E1569" s="63">
        <v>166</v>
      </c>
      <c r="F1569" s="63">
        <v>167.6</v>
      </c>
      <c r="G1569" s="63">
        <v>0</v>
      </c>
      <c r="H1569" s="63">
        <v>0</v>
      </c>
      <c r="I1569" s="65">
        <f>+(F1569-E1569)*C1569</f>
        <v>1927.710843373487</v>
      </c>
      <c r="J1569" s="65">
        <v>0</v>
      </c>
      <c r="K1569" s="65">
        <f>+(H1569-G1569)*C1569</f>
        <v>0</v>
      </c>
      <c r="L1569" s="87">
        <f>SUM(I1569:K1569)</f>
        <v>1927.710843373487</v>
      </c>
      <c r="M1569" s="25"/>
      <c r="N1569" s="25"/>
    </row>
    <row r="1570" spans="1:14" ht="14.25" customHeight="1">
      <c r="A1570" s="89">
        <v>42543</v>
      </c>
      <c r="B1570" s="60" t="s">
        <v>181</v>
      </c>
      <c r="C1570" s="61">
        <f t="shared" si="226"/>
        <v>961.53846153846155</v>
      </c>
      <c r="D1570" s="62" t="s">
        <v>11</v>
      </c>
      <c r="E1570" s="63">
        <v>208</v>
      </c>
      <c r="F1570" s="63">
        <v>210</v>
      </c>
      <c r="G1570" s="63">
        <v>0</v>
      </c>
      <c r="H1570" s="63">
        <v>0</v>
      </c>
      <c r="I1570" s="65">
        <f>+(F1570-E1570)*C1570</f>
        <v>1923.0769230769231</v>
      </c>
      <c r="J1570" s="65">
        <v>0</v>
      </c>
      <c r="K1570" s="65">
        <f>+(H1570-G1570)*C1570</f>
        <v>0</v>
      </c>
      <c r="L1570" s="87">
        <f>SUM(I1570:K1570)</f>
        <v>1923.0769230769231</v>
      </c>
      <c r="M1570" s="25"/>
      <c r="N1570" s="25"/>
    </row>
    <row r="1571" spans="1:14" ht="14.25" customHeight="1">
      <c r="A1571" s="89">
        <v>42543</v>
      </c>
      <c r="B1571" s="60" t="s">
        <v>1550</v>
      </c>
      <c r="C1571" s="61">
        <f t="shared" si="226"/>
        <v>2621.2319790301444</v>
      </c>
      <c r="D1571" s="62" t="s">
        <v>12</v>
      </c>
      <c r="E1571" s="63">
        <v>76.3</v>
      </c>
      <c r="F1571" s="63">
        <v>75.599999999999994</v>
      </c>
      <c r="G1571" s="63">
        <v>0</v>
      </c>
      <c r="H1571" s="63">
        <v>0</v>
      </c>
      <c r="I1571" s="65">
        <f>-(F1571-E1571)*C1571</f>
        <v>1834.8623853211086</v>
      </c>
      <c r="J1571" s="65">
        <v>0</v>
      </c>
      <c r="K1571" s="65">
        <v>0</v>
      </c>
      <c r="L1571" s="65">
        <f>(I1571+J1571+K1571)</f>
        <v>1834.8623853211086</v>
      </c>
      <c r="M1571" s="25"/>
      <c r="N1571" s="25"/>
    </row>
    <row r="1572" spans="1:14" ht="14.25" customHeight="1">
      <c r="A1572" s="89">
        <v>42543</v>
      </c>
      <c r="B1572" s="60" t="s">
        <v>1551</v>
      </c>
      <c r="C1572" s="61">
        <f t="shared" si="226"/>
        <v>3412.9692832764504</v>
      </c>
      <c r="D1572" s="62" t="s">
        <v>12</v>
      </c>
      <c r="E1572" s="63">
        <v>58.6</v>
      </c>
      <c r="F1572" s="63">
        <v>58.1</v>
      </c>
      <c r="G1572" s="63">
        <v>0</v>
      </c>
      <c r="H1572" s="63">
        <v>0</v>
      </c>
      <c r="I1572" s="65">
        <f>-(F1572-E1572)*C1572</f>
        <v>1706.4846416382252</v>
      </c>
      <c r="J1572" s="65">
        <v>0</v>
      </c>
      <c r="K1572" s="65">
        <v>0</v>
      </c>
      <c r="L1572" s="65">
        <f>(I1572+J1572+K1572)</f>
        <v>1706.4846416382252</v>
      </c>
      <c r="M1572" s="25"/>
      <c r="N1572" s="25"/>
    </row>
    <row r="1573" spans="1:14" ht="14.25" customHeight="1">
      <c r="A1573" s="89">
        <v>42543</v>
      </c>
      <c r="B1573" s="60" t="s">
        <v>1339</v>
      </c>
      <c r="C1573" s="61">
        <f t="shared" si="226"/>
        <v>1782.5311942959001</v>
      </c>
      <c r="D1573" s="62" t="s">
        <v>12</v>
      </c>
      <c r="E1573" s="63">
        <v>112.2</v>
      </c>
      <c r="F1573" s="63">
        <v>112.2</v>
      </c>
      <c r="G1573" s="63">
        <v>0</v>
      </c>
      <c r="H1573" s="63">
        <v>0</v>
      </c>
      <c r="I1573" s="65">
        <f t="shared" ref="I1573:I1589" si="229">+(F1573-E1573)*C1573</f>
        <v>0</v>
      </c>
      <c r="J1573" s="65">
        <v>0</v>
      </c>
      <c r="K1573" s="65">
        <f t="shared" ref="K1573:K1582" si="230">+(H1573-G1573)*C1573</f>
        <v>0</v>
      </c>
      <c r="L1573" s="87">
        <f t="shared" ref="L1573:L1589" si="231">SUM(I1573:K1573)</f>
        <v>0</v>
      </c>
      <c r="M1573" s="25"/>
      <c r="N1573" s="25"/>
    </row>
    <row r="1574" spans="1:14" ht="14.25" customHeight="1">
      <c r="A1574" s="89">
        <v>42542</v>
      </c>
      <c r="B1574" s="60" t="s">
        <v>1343</v>
      </c>
      <c r="C1574" s="61">
        <f t="shared" si="226"/>
        <v>743.49442379182153</v>
      </c>
      <c r="D1574" s="62" t="s">
        <v>11</v>
      </c>
      <c r="E1574" s="63">
        <v>269</v>
      </c>
      <c r="F1574" s="63">
        <v>271.60000000000002</v>
      </c>
      <c r="G1574" s="63">
        <v>274.2</v>
      </c>
      <c r="H1574" s="63">
        <v>276.8</v>
      </c>
      <c r="I1574" s="65">
        <f t="shared" si="229"/>
        <v>1933.0855018587529</v>
      </c>
      <c r="J1574" s="65">
        <f>+(G1574-F1574)*C1574</f>
        <v>1933.0855018587106</v>
      </c>
      <c r="K1574" s="65">
        <f t="shared" si="230"/>
        <v>1933.0855018587529</v>
      </c>
      <c r="L1574" s="87">
        <f t="shared" si="231"/>
        <v>5799.2565055762161</v>
      </c>
      <c r="M1574" s="25"/>
      <c r="N1574" s="25"/>
    </row>
    <row r="1575" spans="1:14" ht="14.25" customHeight="1">
      <c r="A1575" s="89">
        <v>42542</v>
      </c>
      <c r="B1575" s="60" t="s">
        <v>1550</v>
      </c>
      <c r="C1575" s="61">
        <f t="shared" si="226"/>
        <v>2424.242424242424</v>
      </c>
      <c r="D1575" s="62" t="s">
        <v>11</v>
      </c>
      <c r="E1575" s="63">
        <v>82.5</v>
      </c>
      <c r="F1575" s="63">
        <v>83.3</v>
      </c>
      <c r="G1575" s="63">
        <v>0</v>
      </c>
      <c r="H1575" s="63">
        <v>0</v>
      </c>
      <c r="I1575" s="65">
        <f t="shared" si="229"/>
        <v>1939.3939393939322</v>
      </c>
      <c r="J1575" s="65">
        <v>0</v>
      </c>
      <c r="K1575" s="65">
        <f t="shared" si="230"/>
        <v>0</v>
      </c>
      <c r="L1575" s="87">
        <f t="shared" si="231"/>
        <v>1939.3939393939322</v>
      </c>
      <c r="M1575" s="25"/>
      <c r="N1575" s="25"/>
    </row>
    <row r="1576" spans="1:14" ht="14.25" customHeight="1">
      <c r="A1576" s="89">
        <v>42542</v>
      </c>
      <c r="B1576" s="60" t="s">
        <v>1552</v>
      </c>
      <c r="C1576" s="61">
        <f t="shared" si="226"/>
        <v>2941.1764705882351</v>
      </c>
      <c r="D1576" s="62" t="s">
        <v>11</v>
      </c>
      <c r="E1576" s="63">
        <v>68</v>
      </c>
      <c r="F1576" s="63">
        <v>68.599999999999994</v>
      </c>
      <c r="G1576" s="63">
        <v>0</v>
      </c>
      <c r="H1576" s="63">
        <v>0</v>
      </c>
      <c r="I1576" s="65">
        <f t="shared" si="229"/>
        <v>1764.7058823529244</v>
      </c>
      <c r="J1576" s="65">
        <v>0</v>
      </c>
      <c r="K1576" s="65">
        <f t="shared" si="230"/>
        <v>0</v>
      </c>
      <c r="L1576" s="87">
        <f t="shared" si="231"/>
        <v>1764.7058823529244</v>
      </c>
      <c r="M1576" s="25"/>
      <c r="N1576" s="25"/>
    </row>
    <row r="1577" spans="1:14" ht="14.25" customHeight="1">
      <c r="A1577" s="89">
        <v>42542</v>
      </c>
      <c r="B1577" s="60" t="s">
        <v>1553</v>
      </c>
      <c r="C1577" s="61">
        <f t="shared" si="226"/>
        <v>4545.454545454545</v>
      </c>
      <c r="D1577" s="62" t="s">
        <v>11</v>
      </c>
      <c r="E1577" s="63">
        <v>44</v>
      </c>
      <c r="F1577" s="63">
        <v>44.35</v>
      </c>
      <c r="G1577" s="63">
        <v>0</v>
      </c>
      <c r="H1577" s="63">
        <v>0</v>
      </c>
      <c r="I1577" s="65">
        <f t="shared" si="229"/>
        <v>1590.9090909090971</v>
      </c>
      <c r="J1577" s="65">
        <v>0</v>
      </c>
      <c r="K1577" s="65">
        <f t="shared" si="230"/>
        <v>0</v>
      </c>
      <c r="L1577" s="87">
        <f t="shared" si="231"/>
        <v>1590.9090909090971</v>
      </c>
      <c r="M1577" s="25"/>
      <c r="N1577" s="25"/>
    </row>
    <row r="1578" spans="1:14" ht="14.25" customHeight="1">
      <c r="A1578" s="89">
        <v>42542</v>
      </c>
      <c r="B1578" s="60" t="s">
        <v>1551</v>
      </c>
      <c r="C1578" s="61">
        <f t="shared" si="226"/>
        <v>3076.9230769230771</v>
      </c>
      <c r="D1578" s="62" t="s">
        <v>11</v>
      </c>
      <c r="E1578" s="63">
        <v>65</v>
      </c>
      <c r="F1578" s="63">
        <v>65</v>
      </c>
      <c r="G1578" s="63">
        <v>0</v>
      </c>
      <c r="H1578" s="63">
        <v>0</v>
      </c>
      <c r="I1578" s="65">
        <f t="shared" si="229"/>
        <v>0</v>
      </c>
      <c r="J1578" s="65">
        <v>0</v>
      </c>
      <c r="K1578" s="65">
        <f t="shared" si="230"/>
        <v>0</v>
      </c>
      <c r="L1578" s="87">
        <f t="shared" si="231"/>
        <v>0</v>
      </c>
      <c r="M1578" s="25"/>
      <c r="N1578" s="25"/>
    </row>
    <row r="1579" spans="1:14" ht="14.25" customHeight="1">
      <c r="A1579" s="89">
        <v>42542</v>
      </c>
      <c r="B1579" s="60" t="s">
        <v>1343</v>
      </c>
      <c r="C1579" s="61">
        <f t="shared" si="226"/>
        <v>709.21985815602841</v>
      </c>
      <c r="D1579" s="62" t="s">
        <v>11</v>
      </c>
      <c r="E1579" s="63">
        <v>282</v>
      </c>
      <c r="F1579" s="63">
        <v>282</v>
      </c>
      <c r="G1579" s="63">
        <v>0</v>
      </c>
      <c r="H1579" s="63">
        <v>0</v>
      </c>
      <c r="I1579" s="65">
        <f t="shared" si="229"/>
        <v>0</v>
      </c>
      <c r="J1579" s="65">
        <v>0</v>
      </c>
      <c r="K1579" s="65">
        <f t="shared" si="230"/>
        <v>0</v>
      </c>
      <c r="L1579" s="87">
        <f t="shared" si="231"/>
        <v>0</v>
      </c>
      <c r="M1579" s="25"/>
      <c r="N1579" s="25"/>
    </row>
    <row r="1580" spans="1:14" ht="14.25" customHeight="1">
      <c r="A1580" s="89">
        <v>42542</v>
      </c>
      <c r="B1580" s="60" t="s">
        <v>1397</v>
      </c>
      <c r="C1580" s="61">
        <f t="shared" si="226"/>
        <v>1951.219512195122</v>
      </c>
      <c r="D1580" s="62" t="s">
        <v>11</v>
      </c>
      <c r="E1580" s="63">
        <v>102.5</v>
      </c>
      <c r="F1580" s="63">
        <v>102.5</v>
      </c>
      <c r="G1580" s="63">
        <v>0</v>
      </c>
      <c r="H1580" s="63">
        <v>0</v>
      </c>
      <c r="I1580" s="65">
        <f t="shared" si="229"/>
        <v>0</v>
      </c>
      <c r="J1580" s="65">
        <v>0</v>
      </c>
      <c r="K1580" s="65">
        <f t="shared" si="230"/>
        <v>0</v>
      </c>
      <c r="L1580" s="87">
        <f t="shared" si="231"/>
        <v>0</v>
      </c>
      <c r="M1580" s="25"/>
      <c r="N1580" s="25"/>
    </row>
    <row r="1581" spans="1:14" ht="14.25" customHeight="1">
      <c r="A1581" s="89">
        <v>42541</v>
      </c>
      <c r="B1581" s="60" t="s">
        <v>1551</v>
      </c>
      <c r="C1581" s="61">
        <f t="shared" si="226"/>
        <v>3846.1538461538462</v>
      </c>
      <c r="D1581" s="62" t="s">
        <v>11</v>
      </c>
      <c r="E1581" s="63">
        <v>52</v>
      </c>
      <c r="F1581" s="63">
        <v>52.5</v>
      </c>
      <c r="G1581" s="63">
        <v>53</v>
      </c>
      <c r="H1581" s="63">
        <v>53.5</v>
      </c>
      <c r="I1581" s="65">
        <f t="shared" si="229"/>
        <v>1923.0769230769231</v>
      </c>
      <c r="J1581" s="65">
        <f>+(G1581-F1581)*C1581</f>
        <v>1923.0769230769231</v>
      </c>
      <c r="K1581" s="65">
        <f t="shared" si="230"/>
        <v>1923.0769230769231</v>
      </c>
      <c r="L1581" s="87">
        <f t="shared" si="231"/>
        <v>5769.2307692307695</v>
      </c>
      <c r="M1581" s="25"/>
      <c r="N1581" s="25"/>
    </row>
    <row r="1582" spans="1:14" ht="14.25" customHeight="1">
      <c r="A1582" s="89">
        <v>42541</v>
      </c>
      <c r="B1582" s="60" t="s">
        <v>1551</v>
      </c>
      <c r="C1582" s="61">
        <f t="shared" si="226"/>
        <v>3389.8305084745762</v>
      </c>
      <c r="D1582" s="62" t="s">
        <v>11</v>
      </c>
      <c r="E1582" s="63">
        <v>59</v>
      </c>
      <c r="F1582" s="63">
        <v>59.5</v>
      </c>
      <c r="G1582" s="63">
        <v>60</v>
      </c>
      <c r="H1582" s="63">
        <v>60.5</v>
      </c>
      <c r="I1582" s="65">
        <f t="shared" si="229"/>
        <v>1694.9152542372881</v>
      </c>
      <c r="J1582" s="65">
        <f>+(G1582-F1582)*C1582</f>
        <v>1694.9152542372881</v>
      </c>
      <c r="K1582" s="65">
        <f t="shared" si="230"/>
        <v>1694.9152542372881</v>
      </c>
      <c r="L1582" s="87">
        <f t="shared" si="231"/>
        <v>5084.7457627118638</v>
      </c>
      <c r="M1582" s="25"/>
      <c r="N1582" s="25"/>
    </row>
    <row r="1583" spans="1:14" ht="14.25" customHeight="1">
      <c r="A1583" s="89">
        <v>42541</v>
      </c>
      <c r="B1583" s="60" t="s">
        <v>1433</v>
      </c>
      <c r="C1583" s="61">
        <f t="shared" si="226"/>
        <v>1843.3179723502303</v>
      </c>
      <c r="D1583" s="62" t="s">
        <v>11</v>
      </c>
      <c r="E1583" s="63">
        <v>108.5</v>
      </c>
      <c r="F1583" s="63">
        <v>109.5</v>
      </c>
      <c r="G1583" s="63">
        <v>110.5</v>
      </c>
      <c r="H1583" s="63">
        <v>0</v>
      </c>
      <c r="I1583" s="65">
        <f t="shared" si="229"/>
        <v>1843.3179723502303</v>
      </c>
      <c r="J1583" s="65">
        <f>+(G1583-F1583)*C1583</f>
        <v>1843.3179723502303</v>
      </c>
      <c r="K1583" s="65">
        <v>0</v>
      </c>
      <c r="L1583" s="87">
        <f t="shared" si="231"/>
        <v>3686.6359447004606</v>
      </c>
      <c r="M1583" s="25"/>
      <c r="N1583" s="25"/>
    </row>
    <row r="1584" spans="1:14" ht="14.25" customHeight="1">
      <c r="A1584" s="89">
        <v>42541</v>
      </c>
      <c r="B1584" s="60" t="s">
        <v>1448</v>
      </c>
      <c r="C1584" s="61">
        <f t="shared" si="226"/>
        <v>1626.0162601626016</v>
      </c>
      <c r="D1584" s="62" t="s">
        <v>11</v>
      </c>
      <c r="E1584" s="63">
        <v>123</v>
      </c>
      <c r="F1584" s="63">
        <v>124.2</v>
      </c>
      <c r="G1584" s="63">
        <v>0</v>
      </c>
      <c r="H1584" s="63">
        <v>0</v>
      </c>
      <c r="I1584" s="65">
        <f t="shared" si="229"/>
        <v>1951.2195121951265</v>
      </c>
      <c r="J1584" s="65">
        <v>0</v>
      </c>
      <c r="K1584" s="65">
        <f t="shared" ref="K1584:K1589" si="232">+(H1584-G1584)*C1584</f>
        <v>0</v>
      </c>
      <c r="L1584" s="87">
        <f t="shared" si="231"/>
        <v>1951.2195121951265</v>
      </c>
      <c r="M1584" s="25"/>
      <c r="N1584" s="25"/>
    </row>
    <row r="1585" spans="1:14" ht="14.25" customHeight="1">
      <c r="A1585" s="89">
        <v>42541</v>
      </c>
      <c r="B1585" s="60" t="s">
        <v>1378</v>
      </c>
      <c r="C1585" s="61">
        <f t="shared" si="226"/>
        <v>2427.1844660194174</v>
      </c>
      <c r="D1585" s="62" t="s">
        <v>11</v>
      </c>
      <c r="E1585" s="63">
        <v>82.4</v>
      </c>
      <c r="F1585" s="63">
        <v>83.2</v>
      </c>
      <c r="G1585" s="63">
        <v>0</v>
      </c>
      <c r="H1585" s="63">
        <v>0</v>
      </c>
      <c r="I1585" s="65">
        <f t="shared" si="229"/>
        <v>1941.7475728155271</v>
      </c>
      <c r="J1585" s="65">
        <v>0</v>
      </c>
      <c r="K1585" s="65">
        <f t="shared" si="232"/>
        <v>0</v>
      </c>
      <c r="L1585" s="87">
        <f t="shared" si="231"/>
        <v>1941.7475728155271</v>
      </c>
      <c r="M1585" s="25"/>
      <c r="N1585" s="25"/>
    </row>
    <row r="1586" spans="1:14" ht="14.25" customHeight="1">
      <c r="A1586" s="89">
        <v>42541</v>
      </c>
      <c r="B1586" s="60" t="s">
        <v>1356</v>
      </c>
      <c r="C1586" s="61">
        <f t="shared" si="226"/>
        <v>2380.9523809523807</v>
      </c>
      <c r="D1586" s="62" t="s">
        <v>11</v>
      </c>
      <c r="E1586" s="63">
        <v>84</v>
      </c>
      <c r="F1586" s="63">
        <v>84</v>
      </c>
      <c r="G1586" s="63">
        <v>0</v>
      </c>
      <c r="H1586" s="63">
        <v>0</v>
      </c>
      <c r="I1586" s="65">
        <f t="shared" si="229"/>
        <v>0</v>
      </c>
      <c r="J1586" s="65">
        <v>0</v>
      </c>
      <c r="K1586" s="65">
        <f t="shared" si="232"/>
        <v>0</v>
      </c>
      <c r="L1586" s="87">
        <f t="shared" si="231"/>
        <v>0</v>
      </c>
      <c r="M1586" s="25"/>
      <c r="N1586" s="25"/>
    </row>
    <row r="1587" spans="1:14" ht="14.25" customHeight="1">
      <c r="A1587" s="89">
        <v>42538</v>
      </c>
      <c r="B1587" s="60" t="s">
        <v>1433</v>
      </c>
      <c r="C1587" s="61">
        <f t="shared" si="226"/>
        <v>1941.7475728155339</v>
      </c>
      <c r="D1587" s="62" t="s">
        <v>11</v>
      </c>
      <c r="E1587" s="61">
        <v>103</v>
      </c>
      <c r="F1587" s="62">
        <v>103.95</v>
      </c>
      <c r="G1587" s="63">
        <v>105</v>
      </c>
      <c r="H1587" s="63">
        <v>106</v>
      </c>
      <c r="I1587" s="65">
        <f t="shared" si="229"/>
        <v>1844.6601941747626</v>
      </c>
      <c r="J1587" s="65">
        <f>+(G1587-F1587)*C1587</f>
        <v>2038.8349514563051</v>
      </c>
      <c r="K1587" s="65">
        <f t="shared" si="232"/>
        <v>1941.7475728155339</v>
      </c>
      <c r="L1587" s="87">
        <f t="shared" si="231"/>
        <v>5825.2427184466014</v>
      </c>
      <c r="M1587" s="25"/>
      <c r="N1587" s="25"/>
    </row>
    <row r="1588" spans="1:14" ht="14.25" customHeight="1">
      <c r="A1588" s="89">
        <v>42538</v>
      </c>
      <c r="B1588" s="60" t="s">
        <v>1554</v>
      </c>
      <c r="C1588" s="61">
        <f t="shared" si="226"/>
        <v>2702.7027027027025</v>
      </c>
      <c r="D1588" s="62" t="s">
        <v>11</v>
      </c>
      <c r="E1588" s="61">
        <v>74</v>
      </c>
      <c r="F1588" s="62">
        <v>74.7</v>
      </c>
      <c r="G1588" s="63">
        <v>75.400000000000006</v>
      </c>
      <c r="H1588" s="63">
        <v>76.099999999999994</v>
      </c>
      <c r="I1588" s="65">
        <f t="shared" si="229"/>
        <v>1891.8918918918994</v>
      </c>
      <c r="J1588" s="65">
        <f>+(G1588-F1588)*C1588</f>
        <v>1891.8918918918994</v>
      </c>
      <c r="K1588" s="65">
        <f t="shared" si="232"/>
        <v>1891.891891891861</v>
      </c>
      <c r="L1588" s="87">
        <f t="shared" si="231"/>
        <v>5675.6756756756595</v>
      </c>
      <c r="M1588" s="25"/>
      <c r="N1588" s="25"/>
    </row>
    <row r="1589" spans="1:14" ht="14.25" customHeight="1">
      <c r="A1589" s="89">
        <v>42538</v>
      </c>
      <c r="B1589" s="60" t="s">
        <v>1555</v>
      </c>
      <c r="C1589" s="61">
        <f t="shared" si="226"/>
        <v>1869.1588785046729</v>
      </c>
      <c r="D1589" s="62" t="s">
        <v>11</v>
      </c>
      <c r="E1589" s="61">
        <v>107</v>
      </c>
      <c r="F1589" s="62">
        <v>108</v>
      </c>
      <c r="G1589" s="63">
        <v>109</v>
      </c>
      <c r="H1589" s="63">
        <v>110</v>
      </c>
      <c r="I1589" s="65">
        <f t="shared" si="229"/>
        <v>1869.1588785046729</v>
      </c>
      <c r="J1589" s="65">
        <f>+(G1589-F1589)*C1589</f>
        <v>1869.1588785046729</v>
      </c>
      <c r="K1589" s="65">
        <f t="shared" si="232"/>
        <v>1869.1588785046729</v>
      </c>
      <c r="L1589" s="87">
        <f t="shared" si="231"/>
        <v>5607.4766355140182</v>
      </c>
      <c r="M1589" s="25"/>
      <c r="N1589" s="25"/>
    </row>
    <row r="1590" spans="1:14" ht="14.25" customHeight="1">
      <c r="A1590" s="89">
        <v>42538</v>
      </c>
      <c r="B1590" s="60" t="s">
        <v>1333</v>
      </c>
      <c r="C1590" s="61">
        <f t="shared" si="226"/>
        <v>1652.8925619834711</v>
      </c>
      <c r="D1590" s="62" t="s">
        <v>12</v>
      </c>
      <c r="E1590" s="61">
        <v>121</v>
      </c>
      <c r="F1590" s="62">
        <v>119.8</v>
      </c>
      <c r="G1590" s="63">
        <v>118.6</v>
      </c>
      <c r="H1590" s="63">
        <v>0</v>
      </c>
      <c r="I1590" s="67">
        <f>(E1590-F1590)*C1590</f>
        <v>1983.47107438017</v>
      </c>
      <c r="J1590" s="67">
        <f>(F1590-G1590)*C1590</f>
        <v>1983.47107438017</v>
      </c>
      <c r="K1590" s="67">
        <v>0</v>
      </c>
      <c r="L1590" s="67">
        <f>(I1590+J1590+K1590)</f>
        <v>3966.9421487603399</v>
      </c>
      <c r="M1590" s="25"/>
      <c r="N1590" s="25"/>
    </row>
    <row r="1591" spans="1:14" ht="14.25" customHeight="1">
      <c r="A1591" s="89">
        <v>42538</v>
      </c>
      <c r="B1591" s="60" t="s">
        <v>1381</v>
      </c>
      <c r="C1591" s="61">
        <f t="shared" si="226"/>
        <v>1886.7924528301887</v>
      </c>
      <c r="D1591" s="62" t="s">
        <v>12</v>
      </c>
      <c r="E1591" s="63">
        <v>106</v>
      </c>
      <c r="F1591" s="63">
        <v>105.1</v>
      </c>
      <c r="G1591" s="63">
        <v>104</v>
      </c>
      <c r="H1591" s="63">
        <v>0</v>
      </c>
      <c r="I1591" s="67">
        <f>(E1591-F1591)*C1591</f>
        <v>1698.1132075471805</v>
      </c>
      <c r="J1591" s="67">
        <f>(F1591-G1591)*C1591</f>
        <v>2075.4716981131969</v>
      </c>
      <c r="K1591" s="67">
        <v>0</v>
      </c>
      <c r="L1591" s="67">
        <f>(I1591+J1591+K1591)</f>
        <v>3773.5849056603774</v>
      </c>
      <c r="M1591" s="25"/>
      <c r="N1591" s="25"/>
    </row>
    <row r="1592" spans="1:14" ht="14.25" customHeight="1">
      <c r="A1592" s="89">
        <v>42538</v>
      </c>
      <c r="B1592" s="60" t="s">
        <v>1514</v>
      </c>
      <c r="C1592" s="61">
        <f t="shared" si="226"/>
        <v>4166.666666666667</v>
      </c>
      <c r="D1592" s="62" t="s">
        <v>12</v>
      </c>
      <c r="E1592" s="63">
        <v>48</v>
      </c>
      <c r="F1592" s="63">
        <v>47.6</v>
      </c>
      <c r="G1592" s="63">
        <v>47.2</v>
      </c>
      <c r="H1592" s="63">
        <v>0</v>
      </c>
      <c r="I1592" s="67">
        <f>(E1592-F1592)*C1592</f>
        <v>1666.6666666666608</v>
      </c>
      <c r="J1592" s="67">
        <f>(F1592-G1592)*C1592</f>
        <v>1666.6666666666608</v>
      </c>
      <c r="K1592" s="67">
        <v>0</v>
      </c>
      <c r="L1592" s="67">
        <f>(I1592+J1592+K1592)</f>
        <v>3333.3333333333217</v>
      </c>
      <c r="M1592" s="25"/>
      <c r="N1592" s="25"/>
    </row>
    <row r="1593" spans="1:14" ht="14.25" customHeight="1">
      <c r="A1593" s="89">
        <v>42538</v>
      </c>
      <c r="B1593" s="60" t="s">
        <v>1555</v>
      </c>
      <c r="C1593" s="61">
        <f t="shared" si="226"/>
        <v>1797.7528089887639</v>
      </c>
      <c r="D1593" s="62" t="s">
        <v>11</v>
      </c>
      <c r="E1593" s="63">
        <v>111.25</v>
      </c>
      <c r="F1593" s="63">
        <v>111.25</v>
      </c>
      <c r="G1593" s="63">
        <v>0</v>
      </c>
      <c r="H1593" s="63">
        <v>0</v>
      </c>
      <c r="I1593" s="65">
        <f>+(F1593-E1593)*C1593</f>
        <v>0</v>
      </c>
      <c r="J1593" s="65">
        <v>0</v>
      </c>
      <c r="K1593" s="65">
        <f>+(H1593-G1593)*C1593</f>
        <v>0</v>
      </c>
      <c r="L1593" s="87">
        <f>SUM(I1593:K1593)</f>
        <v>0</v>
      </c>
      <c r="M1593" s="25"/>
      <c r="N1593" s="25"/>
    </row>
    <row r="1594" spans="1:14" ht="14.25" customHeight="1">
      <c r="A1594" s="89">
        <v>42537</v>
      </c>
      <c r="B1594" s="60" t="s">
        <v>1333</v>
      </c>
      <c r="C1594" s="61">
        <f t="shared" si="226"/>
        <v>1538.4615384615386</v>
      </c>
      <c r="D1594" s="62" t="s">
        <v>11</v>
      </c>
      <c r="E1594" s="63">
        <v>130</v>
      </c>
      <c r="F1594" s="63">
        <v>131.30000000000001</v>
      </c>
      <c r="G1594" s="63">
        <v>132.6</v>
      </c>
      <c r="H1594" s="63">
        <v>133.9</v>
      </c>
      <c r="I1594" s="65">
        <f>+(F1594-E1594)*C1594</f>
        <v>2000.0000000000177</v>
      </c>
      <c r="J1594" s="65">
        <f>+(G1594-F1594)*C1594</f>
        <v>1999.9999999999739</v>
      </c>
      <c r="K1594" s="65">
        <f>+(H1594-G1594)*C1594</f>
        <v>2000.0000000000177</v>
      </c>
      <c r="L1594" s="87">
        <f>SUM(I1594:K1594)</f>
        <v>6000.0000000000091</v>
      </c>
      <c r="M1594" s="25"/>
      <c r="N1594" s="25"/>
    </row>
    <row r="1595" spans="1:14" ht="14.25" customHeight="1">
      <c r="A1595" s="89">
        <v>42537</v>
      </c>
      <c r="B1595" s="60" t="s">
        <v>1364</v>
      </c>
      <c r="C1595" s="61">
        <f t="shared" si="226"/>
        <v>1398.6013986013986</v>
      </c>
      <c r="D1595" s="62" t="s">
        <v>12</v>
      </c>
      <c r="E1595" s="63">
        <v>143</v>
      </c>
      <c r="F1595" s="63">
        <v>141.6</v>
      </c>
      <c r="G1595" s="63">
        <v>140.19999999999999</v>
      </c>
      <c r="H1595" s="63">
        <v>138.80000000000001</v>
      </c>
      <c r="I1595" s="65">
        <f>(E1595-F1595)*C1595</f>
        <v>1958.0419580419659</v>
      </c>
      <c r="J1595" s="65">
        <f>(F1595-G1595)*C1595</f>
        <v>1958.0419580419659</v>
      </c>
      <c r="K1595" s="65">
        <f>(G1595-H1595)*C1595</f>
        <v>1958.0419580419264</v>
      </c>
      <c r="L1595" s="65">
        <f>(I1595+J1595+K1595)</f>
        <v>5874.125874125858</v>
      </c>
      <c r="M1595" s="25"/>
      <c r="N1595" s="25"/>
    </row>
    <row r="1596" spans="1:14" ht="14.25" customHeight="1">
      <c r="A1596" s="89">
        <v>42537</v>
      </c>
      <c r="B1596" s="60" t="s">
        <v>1362</v>
      </c>
      <c r="C1596" s="61">
        <f t="shared" si="226"/>
        <v>2094.2408376963349</v>
      </c>
      <c r="D1596" s="62" t="s">
        <v>11</v>
      </c>
      <c r="E1596" s="63">
        <v>95.5</v>
      </c>
      <c r="F1596" s="63">
        <v>96.4</v>
      </c>
      <c r="G1596" s="63">
        <v>97.3</v>
      </c>
      <c r="H1596" s="63">
        <v>0</v>
      </c>
      <c r="I1596" s="65">
        <f>+(F1596-E1596)*C1596</f>
        <v>1884.8167539267133</v>
      </c>
      <c r="J1596" s="65">
        <f>+(G1596-F1596)*C1596</f>
        <v>1884.8167539266835</v>
      </c>
      <c r="K1596" s="65">
        <v>0</v>
      </c>
      <c r="L1596" s="87">
        <f>SUM(I1596:K1596)</f>
        <v>3769.6335078533966</v>
      </c>
      <c r="M1596" s="25"/>
      <c r="N1596" s="25"/>
    </row>
    <row r="1597" spans="1:14" ht="14.25" customHeight="1">
      <c r="A1597" s="89">
        <v>42537</v>
      </c>
      <c r="B1597" s="60" t="s">
        <v>1362</v>
      </c>
      <c r="C1597" s="61">
        <f t="shared" si="226"/>
        <v>2352.9411764705883</v>
      </c>
      <c r="D1597" s="62" t="s">
        <v>12</v>
      </c>
      <c r="E1597" s="63">
        <v>85</v>
      </c>
      <c r="F1597" s="63">
        <v>84.2</v>
      </c>
      <c r="G1597" s="63">
        <v>83.4</v>
      </c>
      <c r="H1597" s="63">
        <v>0</v>
      </c>
      <c r="I1597" s="67">
        <f>(E1597-F1597)*C1597</f>
        <v>1882.3529411764639</v>
      </c>
      <c r="J1597" s="67">
        <f>(F1597-G1597)*C1597</f>
        <v>1882.3529411764639</v>
      </c>
      <c r="K1597" s="67">
        <v>0</v>
      </c>
      <c r="L1597" s="67">
        <f>(I1597+J1597+K1597)</f>
        <v>3764.7058823529278</v>
      </c>
      <c r="M1597" s="25"/>
      <c r="N1597" s="25"/>
    </row>
    <row r="1598" spans="1:14" ht="14.25" customHeight="1">
      <c r="A1598" s="89">
        <v>42537</v>
      </c>
      <c r="B1598" s="60" t="s">
        <v>1364</v>
      </c>
      <c r="C1598" s="61">
        <f t="shared" si="226"/>
        <v>1253.9184952978057</v>
      </c>
      <c r="D1598" s="62" t="s">
        <v>11</v>
      </c>
      <c r="E1598" s="63">
        <v>159.5</v>
      </c>
      <c r="F1598" s="63">
        <v>161</v>
      </c>
      <c r="G1598" s="63">
        <v>0</v>
      </c>
      <c r="H1598" s="63">
        <v>0</v>
      </c>
      <c r="I1598" s="65">
        <f>+(F1598-E1598)*C1598</f>
        <v>1880.8777429467086</v>
      </c>
      <c r="J1598" s="65">
        <v>0</v>
      </c>
      <c r="K1598" s="65">
        <f>+(H1598-G1598)*C1598</f>
        <v>0</v>
      </c>
      <c r="L1598" s="87">
        <f>SUM(I1598:K1598)</f>
        <v>1880.8777429467086</v>
      </c>
      <c r="M1598" s="25"/>
      <c r="N1598" s="25"/>
    </row>
    <row r="1599" spans="1:14" ht="14.25" customHeight="1">
      <c r="A1599" s="89">
        <v>42537</v>
      </c>
      <c r="B1599" s="60" t="s">
        <v>1364</v>
      </c>
      <c r="C1599" s="61">
        <f t="shared" si="226"/>
        <v>1449.2753623188405</v>
      </c>
      <c r="D1599" s="62" t="s">
        <v>12</v>
      </c>
      <c r="E1599" s="63">
        <v>138</v>
      </c>
      <c r="F1599" s="63">
        <v>137.25</v>
      </c>
      <c r="G1599" s="63">
        <v>0</v>
      </c>
      <c r="H1599" s="63">
        <v>0</v>
      </c>
      <c r="I1599" s="65">
        <f>-(F1599-E1599)*C1599</f>
        <v>1086.9565217391305</v>
      </c>
      <c r="J1599" s="65">
        <v>0</v>
      </c>
      <c r="K1599" s="65">
        <v>0</v>
      </c>
      <c r="L1599" s="65">
        <f>(I1599+J1599+K1599)</f>
        <v>1086.9565217391305</v>
      </c>
      <c r="M1599" s="25"/>
      <c r="N1599" s="25"/>
    </row>
    <row r="1600" spans="1:14" ht="14.25" customHeight="1">
      <c r="A1600" s="89">
        <v>42537</v>
      </c>
      <c r="B1600" s="60" t="s">
        <v>1551</v>
      </c>
      <c r="C1600" s="61">
        <f t="shared" si="226"/>
        <v>3636.3636363636365</v>
      </c>
      <c r="D1600" s="62" t="s">
        <v>12</v>
      </c>
      <c r="E1600" s="63">
        <v>55</v>
      </c>
      <c r="F1600" s="63">
        <v>55</v>
      </c>
      <c r="G1600" s="63">
        <v>0</v>
      </c>
      <c r="H1600" s="63">
        <v>0</v>
      </c>
      <c r="I1600" s="65">
        <f>-(F1600-E1600)*C1600</f>
        <v>0</v>
      </c>
      <c r="J1600" s="65">
        <v>0</v>
      </c>
      <c r="K1600" s="65">
        <v>0</v>
      </c>
      <c r="L1600" s="65">
        <f>(I1600+J1600+K1600)</f>
        <v>0</v>
      </c>
      <c r="M1600" s="25"/>
      <c r="N1600" s="25"/>
    </row>
    <row r="1601" spans="1:14" ht="14.25" customHeight="1">
      <c r="A1601" s="89">
        <v>42536</v>
      </c>
      <c r="B1601" s="60" t="s">
        <v>1364</v>
      </c>
      <c r="C1601" s="61">
        <f t="shared" si="226"/>
        <v>1337.7926421404682</v>
      </c>
      <c r="D1601" s="62" t="s">
        <v>11</v>
      </c>
      <c r="E1601" s="63">
        <v>149.5</v>
      </c>
      <c r="F1601" s="63">
        <v>150.9</v>
      </c>
      <c r="G1601" s="63">
        <v>152.30000000000001</v>
      </c>
      <c r="H1601" s="63">
        <v>153.69999999999999</v>
      </c>
      <c r="I1601" s="65">
        <f>+(F1601-E1601)*C1601</f>
        <v>1872.9096989966631</v>
      </c>
      <c r="J1601" s="65">
        <f>+(G1601-F1601)*C1601</f>
        <v>1872.9096989966631</v>
      </c>
      <c r="K1601" s="65">
        <f>+(H1601-G1601)*C1601</f>
        <v>1872.9096989966249</v>
      </c>
      <c r="L1601" s="87">
        <f>SUM(I1601:K1601)</f>
        <v>5618.7290969899514</v>
      </c>
      <c r="M1601" s="25"/>
      <c r="N1601" s="25"/>
    </row>
    <row r="1602" spans="1:14" ht="14.25" customHeight="1">
      <c r="A1602" s="89">
        <v>42536</v>
      </c>
      <c r="B1602" s="60" t="s">
        <v>1362</v>
      </c>
      <c r="C1602" s="61">
        <f t="shared" si="226"/>
        <v>2185.7923497267761</v>
      </c>
      <c r="D1602" s="62" t="s">
        <v>11</v>
      </c>
      <c r="E1602" s="63">
        <v>91.5</v>
      </c>
      <c r="F1602" s="63">
        <v>92.4</v>
      </c>
      <c r="G1602" s="63">
        <v>93.3</v>
      </c>
      <c r="H1602" s="63">
        <v>0</v>
      </c>
      <c r="I1602" s="65">
        <f>+(F1602-E1602)*C1602</f>
        <v>1967.2131147541108</v>
      </c>
      <c r="J1602" s="65">
        <f>+(G1602-F1602)*C1602</f>
        <v>1967.2131147540799</v>
      </c>
      <c r="K1602" s="65">
        <v>0</v>
      </c>
      <c r="L1602" s="87">
        <f>SUM(I1602:K1602)</f>
        <v>3934.4262295081908</v>
      </c>
      <c r="M1602" s="25"/>
      <c r="N1602" s="25"/>
    </row>
    <row r="1603" spans="1:14" ht="14.25" customHeight="1">
      <c r="A1603" s="89">
        <v>42536</v>
      </c>
      <c r="B1603" s="60" t="s">
        <v>1504</v>
      </c>
      <c r="C1603" s="61">
        <f t="shared" si="226"/>
        <v>492.61083743842363</v>
      </c>
      <c r="D1603" s="62" t="s">
        <v>11</v>
      </c>
      <c r="E1603" s="63">
        <v>406</v>
      </c>
      <c r="F1603" s="63">
        <v>410</v>
      </c>
      <c r="G1603" s="63">
        <v>0</v>
      </c>
      <c r="H1603" s="63">
        <v>0</v>
      </c>
      <c r="I1603" s="65">
        <f>+(F1603-E1603)*C1603</f>
        <v>1970.4433497536945</v>
      </c>
      <c r="J1603" s="65">
        <v>0</v>
      </c>
      <c r="K1603" s="65">
        <f>+(H1603-G1603)*C1603</f>
        <v>0</v>
      </c>
      <c r="L1603" s="87">
        <f>SUM(I1603:K1603)</f>
        <v>1970.4433497536945</v>
      </c>
      <c r="M1603" s="25"/>
      <c r="N1603" s="25"/>
    </row>
    <row r="1604" spans="1:14" ht="14.25" customHeight="1">
      <c r="A1604" s="89">
        <v>42536</v>
      </c>
      <c r="B1604" s="60" t="s">
        <v>1364</v>
      </c>
      <c r="C1604" s="61">
        <f t="shared" si="226"/>
        <v>1294.4983818770227</v>
      </c>
      <c r="D1604" s="62" t="s">
        <v>11</v>
      </c>
      <c r="E1604" s="63">
        <v>154.5</v>
      </c>
      <c r="F1604" s="63">
        <v>156</v>
      </c>
      <c r="G1604" s="63">
        <v>0</v>
      </c>
      <c r="H1604" s="63">
        <v>0</v>
      </c>
      <c r="I1604" s="65">
        <f>+(F1604-E1604)*C1604</f>
        <v>1941.7475728155341</v>
      </c>
      <c r="J1604" s="65">
        <v>0</v>
      </c>
      <c r="K1604" s="65">
        <f>+(H1604-G1604)*C1604</f>
        <v>0</v>
      </c>
      <c r="L1604" s="87">
        <f>SUM(I1604:K1604)</f>
        <v>1941.7475728155341</v>
      </c>
      <c r="M1604" s="25"/>
      <c r="N1604" s="25"/>
    </row>
    <row r="1605" spans="1:14" ht="14.25" customHeight="1">
      <c r="A1605" s="89">
        <v>42536</v>
      </c>
      <c r="B1605" s="60" t="s">
        <v>1556</v>
      </c>
      <c r="C1605" s="61">
        <f t="shared" si="226"/>
        <v>3703.7037037037039</v>
      </c>
      <c r="D1605" s="62" t="s">
        <v>11</v>
      </c>
      <c r="E1605" s="63">
        <v>54</v>
      </c>
      <c r="F1605" s="63">
        <v>54.5</v>
      </c>
      <c r="G1605" s="63">
        <v>0</v>
      </c>
      <c r="H1605" s="63">
        <v>0</v>
      </c>
      <c r="I1605" s="65">
        <f>+(F1605-E1605)*C1605</f>
        <v>1851.851851851852</v>
      </c>
      <c r="J1605" s="65">
        <v>0</v>
      </c>
      <c r="K1605" s="65">
        <f>+(H1605-G1605)*C1605</f>
        <v>0</v>
      </c>
      <c r="L1605" s="87">
        <f>SUM(I1605:K1605)</f>
        <v>1851.851851851852</v>
      </c>
      <c r="M1605" s="25"/>
      <c r="N1605" s="25"/>
    </row>
    <row r="1606" spans="1:14" ht="14.25" customHeight="1">
      <c r="A1606" s="89">
        <v>42536</v>
      </c>
      <c r="B1606" s="60" t="s">
        <v>1504</v>
      </c>
      <c r="C1606" s="61">
        <f t="shared" si="226"/>
        <v>493.82716049382714</v>
      </c>
      <c r="D1606" s="62" t="s">
        <v>11</v>
      </c>
      <c r="E1606" s="63">
        <v>405</v>
      </c>
      <c r="F1606" s="63">
        <v>397</v>
      </c>
      <c r="G1606" s="63">
        <v>0</v>
      </c>
      <c r="H1606" s="63">
        <v>0</v>
      </c>
      <c r="I1606" s="64">
        <f>(F1606-E1606)*C1606</f>
        <v>-3950.6172839506171</v>
      </c>
      <c r="J1606" s="65">
        <v>0</v>
      </c>
      <c r="K1606" s="65">
        <f>(H1606-G1606)*C1606</f>
        <v>0</v>
      </c>
      <c r="L1606" s="64">
        <f>(I1606+J1606+K1606)</f>
        <v>-3950.6172839506171</v>
      </c>
      <c r="M1606" s="25"/>
      <c r="N1606" s="25"/>
    </row>
    <row r="1607" spans="1:14" ht="14.25" customHeight="1">
      <c r="A1607" s="89">
        <v>42535</v>
      </c>
      <c r="B1607" s="60" t="s">
        <v>1364</v>
      </c>
      <c r="C1607" s="61">
        <f t="shared" si="226"/>
        <v>1413.4275618374559</v>
      </c>
      <c r="D1607" s="62" t="s">
        <v>11</v>
      </c>
      <c r="E1607" s="63">
        <v>141.5</v>
      </c>
      <c r="F1607" s="63">
        <v>142.9</v>
      </c>
      <c r="G1607" s="63">
        <v>144.30000000000001</v>
      </c>
      <c r="H1607" s="63">
        <v>145.69999999999999</v>
      </c>
      <c r="I1607" s="65">
        <f>+(F1607-E1607)*C1607</f>
        <v>1978.7985865724463</v>
      </c>
      <c r="J1607" s="65">
        <f>+(G1607-F1607)*C1607</f>
        <v>1978.7985865724463</v>
      </c>
      <c r="K1607" s="65">
        <f>+(H1607-G1607)*C1607</f>
        <v>1978.7985865724061</v>
      </c>
      <c r="L1607" s="87">
        <f>SUM(I1607:K1607)</f>
        <v>5936.3957597172985</v>
      </c>
      <c r="M1607" s="25"/>
      <c r="N1607" s="25"/>
    </row>
    <row r="1608" spans="1:14" ht="14.25" customHeight="1">
      <c r="A1608" s="89">
        <v>42535</v>
      </c>
      <c r="B1608" s="60" t="s">
        <v>1504</v>
      </c>
      <c r="C1608" s="61">
        <f t="shared" si="226"/>
        <v>564.9717514124294</v>
      </c>
      <c r="D1608" s="62" t="s">
        <v>11</v>
      </c>
      <c r="E1608" s="63">
        <v>354</v>
      </c>
      <c r="F1608" s="63">
        <v>357.5</v>
      </c>
      <c r="G1608" s="63">
        <v>361</v>
      </c>
      <c r="H1608" s="63">
        <v>364.5</v>
      </c>
      <c r="I1608" s="65">
        <f>+(F1608-E1608)*C1608</f>
        <v>1977.4011299435028</v>
      </c>
      <c r="J1608" s="65">
        <f>+(G1608-F1608)*C1608</f>
        <v>1977.4011299435028</v>
      </c>
      <c r="K1608" s="65">
        <f>+(H1608-G1608)*C1608</f>
        <v>1977.4011299435028</v>
      </c>
      <c r="L1608" s="87">
        <f>SUM(I1608:K1608)</f>
        <v>5932.203389830509</v>
      </c>
      <c r="M1608" s="25"/>
      <c r="N1608" s="25"/>
    </row>
    <row r="1609" spans="1:14" ht="14.25" customHeight="1">
      <c r="A1609" s="89">
        <v>42535</v>
      </c>
      <c r="B1609" s="60" t="s">
        <v>1364</v>
      </c>
      <c r="C1609" s="61">
        <f t="shared" si="226"/>
        <v>1481.4814814814815</v>
      </c>
      <c r="D1609" s="62" t="s">
        <v>11</v>
      </c>
      <c r="E1609" s="63">
        <v>135</v>
      </c>
      <c r="F1609" s="63">
        <v>136.30000000000001</v>
      </c>
      <c r="G1609" s="63">
        <v>137.6</v>
      </c>
      <c r="H1609" s="63">
        <v>138.9</v>
      </c>
      <c r="I1609" s="65">
        <f>+(F1609-E1609)*C1609</f>
        <v>1925.9259259259429</v>
      </c>
      <c r="J1609" s="65">
        <f>+(G1609-F1609)*C1609</f>
        <v>1925.9259259259006</v>
      </c>
      <c r="K1609" s="65">
        <f>+(H1609-G1609)*C1609</f>
        <v>1925.9259259259429</v>
      </c>
      <c r="L1609" s="87">
        <f>SUM(I1609:K1609)</f>
        <v>5777.7777777777865</v>
      </c>
      <c r="M1609" s="25"/>
      <c r="N1609" s="25"/>
    </row>
    <row r="1610" spans="1:14" ht="14.25" customHeight="1">
      <c r="A1610" s="89">
        <v>42535</v>
      </c>
      <c r="B1610" s="60" t="s">
        <v>1362</v>
      </c>
      <c r="C1610" s="61">
        <f t="shared" si="226"/>
        <v>2453.9877300613498</v>
      </c>
      <c r="D1610" s="62" t="s">
        <v>11</v>
      </c>
      <c r="E1610" s="63">
        <v>81.5</v>
      </c>
      <c r="F1610" s="63">
        <v>82.3</v>
      </c>
      <c r="G1610" s="63">
        <v>83.1</v>
      </c>
      <c r="H1610" s="63">
        <v>0</v>
      </c>
      <c r="I1610" s="65">
        <f>+(F1610-E1610)*C1610</f>
        <v>1963.190184049073</v>
      </c>
      <c r="J1610" s="65">
        <f>+(G1610-F1610)*C1610</f>
        <v>1963.190184049073</v>
      </c>
      <c r="K1610" s="65">
        <v>0</v>
      </c>
      <c r="L1610" s="87">
        <f>SUM(I1610:K1610)</f>
        <v>3926.3803680981459</v>
      </c>
      <c r="M1610" s="25"/>
      <c r="N1610" s="25"/>
    </row>
    <row r="1611" spans="1:14" ht="14.25" customHeight="1">
      <c r="A1611" s="89">
        <v>42535</v>
      </c>
      <c r="B1611" s="60" t="s">
        <v>1557</v>
      </c>
      <c r="C1611" s="61">
        <f t="shared" si="226"/>
        <v>3846.1538461538462</v>
      </c>
      <c r="D1611" s="62" t="s">
        <v>11</v>
      </c>
      <c r="E1611" s="63">
        <v>52</v>
      </c>
      <c r="F1611" s="63">
        <v>52.5</v>
      </c>
      <c r="G1611" s="63">
        <v>0</v>
      </c>
      <c r="H1611" s="63">
        <v>0</v>
      </c>
      <c r="I1611" s="65">
        <f>+(F1611-E1611)*C1611</f>
        <v>1923.0769230769231</v>
      </c>
      <c r="J1611" s="65">
        <v>0</v>
      </c>
      <c r="K1611" s="65">
        <f>+(H1611-G1611)*C1611</f>
        <v>0</v>
      </c>
      <c r="L1611" s="87">
        <f>SUM(I1611:K1611)</f>
        <v>1923.0769230769231</v>
      </c>
      <c r="M1611" s="25"/>
      <c r="N1611" s="25"/>
    </row>
    <row r="1612" spans="1:14" ht="14.25" customHeight="1">
      <c r="A1612" s="89">
        <v>42535</v>
      </c>
      <c r="B1612" s="60" t="s">
        <v>1558</v>
      </c>
      <c r="C1612" s="61">
        <f t="shared" si="226"/>
        <v>2469.1358024691358</v>
      </c>
      <c r="D1612" s="62" t="s">
        <v>12</v>
      </c>
      <c r="E1612" s="63">
        <v>81</v>
      </c>
      <c r="F1612" s="63">
        <v>81</v>
      </c>
      <c r="G1612" s="63">
        <v>0</v>
      </c>
      <c r="H1612" s="63">
        <v>0</v>
      </c>
      <c r="I1612" s="65">
        <f>-(F1612-E1612)*C1612</f>
        <v>0</v>
      </c>
      <c r="J1612" s="65">
        <v>0</v>
      </c>
      <c r="K1612" s="65">
        <v>0</v>
      </c>
      <c r="L1612" s="65">
        <f>(I1612+J1612+K1612)</f>
        <v>0</v>
      </c>
      <c r="M1612" s="25"/>
      <c r="N1612" s="25"/>
    </row>
    <row r="1613" spans="1:14" ht="14.25" customHeight="1">
      <c r="A1613" s="89">
        <v>42534</v>
      </c>
      <c r="B1613" s="60" t="s">
        <v>1364</v>
      </c>
      <c r="C1613" s="61">
        <f t="shared" si="226"/>
        <v>1592.9908403026684</v>
      </c>
      <c r="D1613" s="62" t="s">
        <v>11</v>
      </c>
      <c r="E1613" s="63">
        <v>125.55</v>
      </c>
      <c r="F1613" s="63">
        <v>126.75</v>
      </c>
      <c r="G1613" s="63">
        <v>127.95</v>
      </c>
      <c r="H1613" s="63">
        <v>129.15</v>
      </c>
      <c r="I1613" s="65">
        <f t="shared" ref="I1613:I1618" si="233">+(F1613-E1613)*C1613</f>
        <v>1911.5890083632066</v>
      </c>
      <c r="J1613" s="65">
        <f>+(G1613-F1613)*C1613</f>
        <v>1911.5890083632066</v>
      </c>
      <c r="K1613" s="65">
        <f>+(H1613-G1613)*C1613</f>
        <v>1911.5890083632066</v>
      </c>
      <c r="L1613" s="87">
        <f t="shared" ref="L1613:L1618" si="234">SUM(I1613:K1613)</f>
        <v>5734.7670250896199</v>
      </c>
      <c r="M1613" s="25"/>
      <c r="N1613" s="25"/>
    </row>
    <row r="1614" spans="1:14" ht="14.25" customHeight="1">
      <c r="A1614" s="89">
        <v>42534</v>
      </c>
      <c r="B1614" s="60" t="s">
        <v>1362</v>
      </c>
      <c r="C1614" s="61">
        <f t="shared" ref="C1614:C1677" si="235">(200000/E1614)</f>
        <v>2721.0884353741499</v>
      </c>
      <c r="D1614" s="62" t="s">
        <v>11</v>
      </c>
      <c r="E1614" s="63">
        <v>73.5</v>
      </c>
      <c r="F1614" s="63">
        <v>74.2</v>
      </c>
      <c r="G1614" s="63">
        <v>74.900000000000006</v>
      </c>
      <c r="H1614" s="63">
        <v>75.599999999999994</v>
      </c>
      <c r="I1614" s="65">
        <f t="shared" si="233"/>
        <v>1904.7619047619125</v>
      </c>
      <c r="J1614" s="65">
        <f>+(G1614-F1614)*C1614</f>
        <v>1904.7619047619125</v>
      </c>
      <c r="K1614" s="65">
        <f>+(H1614-G1614)*C1614</f>
        <v>1904.7619047618739</v>
      </c>
      <c r="L1614" s="87">
        <f t="shared" si="234"/>
        <v>5714.2857142856992</v>
      </c>
      <c r="M1614" s="25"/>
      <c r="N1614" s="25"/>
    </row>
    <row r="1615" spans="1:14" ht="14.25" customHeight="1">
      <c r="A1615" s="89">
        <v>42534</v>
      </c>
      <c r="B1615" s="60" t="s">
        <v>1364</v>
      </c>
      <c r="C1615" s="61">
        <f t="shared" si="235"/>
        <v>1683.5016835016836</v>
      </c>
      <c r="D1615" s="62" t="s">
        <v>11</v>
      </c>
      <c r="E1615" s="63">
        <v>118.8</v>
      </c>
      <c r="F1615" s="63">
        <v>119.8</v>
      </c>
      <c r="G1615" s="63">
        <v>120.8</v>
      </c>
      <c r="H1615" s="63">
        <v>121.8</v>
      </c>
      <c r="I1615" s="65">
        <f t="shared" si="233"/>
        <v>1683.5016835016836</v>
      </c>
      <c r="J1615" s="65">
        <f>+(G1615-F1615)*C1615</f>
        <v>1683.5016835016836</v>
      </c>
      <c r="K1615" s="65">
        <f>+(H1615-G1615)*C1615</f>
        <v>1683.5016835016836</v>
      </c>
      <c r="L1615" s="87">
        <f t="shared" si="234"/>
        <v>5050.5050505050513</v>
      </c>
      <c r="M1615" s="25"/>
      <c r="N1615" s="25"/>
    </row>
    <row r="1616" spans="1:14" ht="14.25" customHeight="1">
      <c r="A1616" s="89">
        <v>42534</v>
      </c>
      <c r="B1616" s="60" t="s">
        <v>1364</v>
      </c>
      <c r="C1616" s="61">
        <f t="shared" si="235"/>
        <v>1544.4015444015445</v>
      </c>
      <c r="D1616" s="62" t="s">
        <v>11</v>
      </c>
      <c r="E1616" s="63">
        <v>129.5</v>
      </c>
      <c r="F1616" s="63">
        <v>130.69999999999999</v>
      </c>
      <c r="G1616" s="63">
        <v>131.9</v>
      </c>
      <c r="H1616" s="63">
        <v>0</v>
      </c>
      <c r="I1616" s="65">
        <f t="shared" si="233"/>
        <v>1853.2818532818358</v>
      </c>
      <c r="J1616" s="65">
        <f>+(G1616-F1616)*C1616</f>
        <v>1853.2818532818796</v>
      </c>
      <c r="K1616" s="65">
        <v>0</v>
      </c>
      <c r="L1616" s="87">
        <f t="shared" si="234"/>
        <v>3706.5637065637156</v>
      </c>
      <c r="M1616" s="25"/>
      <c r="N1616" s="25"/>
    </row>
    <row r="1617" spans="1:14" ht="14.25" customHeight="1">
      <c r="A1617" s="89">
        <v>42534</v>
      </c>
      <c r="B1617" s="60" t="s">
        <v>1515</v>
      </c>
      <c r="C1617" s="61">
        <f t="shared" si="235"/>
        <v>1923.0769230769231</v>
      </c>
      <c r="D1617" s="62" t="s">
        <v>11</v>
      </c>
      <c r="E1617" s="63">
        <v>104</v>
      </c>
      <c r="F1617" s="63">
        <v>105</v>
      </c>
      <c r="G1617" s="63">
        <v>0</v>
      </c>
      <c r="H1617" s="63">
        <v>0</v>
      </c>
      <c r="I1617" s="65">
        <f t="shared" si="233"/>
        <v>1923.0769230769231</v>
      </c>
      <c r="J1617" s="65">
        <v>0</v>
      </c>
      <c r="K1617" s="65">
        <f>+(H1617-G1617)*C1617</f>
        <v>0</v>
      </c>
      <c r="L1617" s="87">
        <f t="shared" si="234"/>
        <v>1923.0769230769231</v>
      </c>
      <c r="M1617" s="25"/>
      <c r="N1617" s="25"/>
    </row>
    <row r="1618" spans="1:14" ht="14.25" customHeight="1">
      <c r="A1618" s="89">
        <v>42534</v>
      </c>
      <c r="B1618" s="60" t="s">
        <v>1362</v>
      </c>
      <c r="C1618" s="61">
        <f t="shared" si="235"/>
        <v>2631.5789473684213</v>
      </c>
      <c r="D1618" s="62" t="s">
        <v>11</v>
      </c>
      <c r="E1618" s="63">
        <v>76</v>
      </c>
      <c r="F1618" s="63">
        <v>76.7</v>
      </c>
      <c r="G1618" s="63">
        <v>0</v>
      </c>
      <c r="H1618" s="63">
        <v>0</v>
      </c>
      <c r="I1618" s="65">
        <f t="shared" si="233"/>
        <v>1842.1052631579023</v>
      </c>
      <c r="J1618" s="65">
        <v>0</v>
      </c>
      <c r="K1618" s="65">
        <f>+(H1618-G1618)*C1618</f>
        <v>0</v>
      </c>
      <c r="L1618" s="87">
        <f t="shared" si="234"/>
        <v>1842.1052631579023</v>
      </c>
      <c r="M1618" s="25"/>
      <c r="N1618" s="25"/>
    </row>
    <row r="1619" spans="1:14" ht="14.25" customHeight="1">
      <c r="A1619" s="89">
        <v>42534</v>
      </c>
      <c r="B1619" s="60" t="s">
        <v>1504</v>
      </c>
      <c r="C1619" s="61">
        <f t="shared" si="235"/>
        <v>684.93150684931504</v>
      </c>
      <c r="D1619" s="62" t="s">
        <v>11</v>
      </c>
      <c r="E1619" s="63">
        <v>292</v>
      </c>
      <c r="F1619" s="63">
        <v>286.39999999999998</v>
      </c>
      <c r="G1619" s="63">
        <v>0</v>
      </c>
      <c r="H1619" s="63">
        <v>0</v>
      </c>
      <c r="I1619" s="64">
        <f>(F1619-E1619)*C1619</f>
        <v>-3835.61643835618</v>
      </c>
      <c r="J1619" s="65">
        <v>0</v>
      </c>
      <c r="K1619" s="65">
        <f>(H1619-G1619)*C1619</f>
        <v>0</v>
      </c>
      <c r="L1619" s="64">
        <f>(I1619+J1619+K1619)</f>
        <v>-3835.61643835618</v>
      </c>
      <c r="M1619" s="25"/>
      <c r="N1619" s="25"/>
    </row>
    <row r="1620" spans="1:14" ht="14.25" customHeight="1">
      <c r="A1620" s="89">
        <v>42531</v>
      </c>
      <c r="B1620" s="60" t="s">
        <v>1504</v>
      </c>
      <c r="C1620" s="61">
        <f t="shared" si="235"/>
        <v>792.0792079207921</v>
      </c>
      <c r="D1620" s="62" t="s">
        <v>11</v>
      </c>
      <c r="E1620" s="63">
        <v>252.5</v>
      </c>
      <c r="F1620" s="63">
        <v>255</v>
      </c>
      <c r="G1620" s="63">
        <v>257.5</v>
      </c>
      <c r="H1620" s="63">
        <v>260</v>
      </c>
      <c r="I1620" s="65">
        <f>+(F1620-E1620)*C1620</f>
        <v>1980.1980198019803</v>
      </c>
      <c r="J1620" s="65">
        <f>+(G1620-F1620)*C1620</f>
        <v>1980.1980198019803</v>
      </c>
      <c r="K1620" s="65">
        <f>+(H1620-G1620)*C1620</f>
        <v>1980.1980198019803</v>
      </c>
      <c r="L1620" s="87">
        <f>SUM(I1620:K1620)</f>
        <v>5940.5940594059412</v>
      </c>
      <c r="M1620" s="25"/>
      <c r="N1620" s="25"/>
    </row>
    <row r="1621" spans="1:14" ht="14.25" customHeight="1">
      <c r="A1621" s="89">
        <v>42531</v>
      </c>
      <c r="B1621" s="60" t="s">
        <v>1362</v>
      </c>
      <c r="C1621" s="61">
        <f t="shared" si="235"/>
        <v>2985.0746268656717</v>
      </c>
      <c r="D1621" s="62" t="s">
        <v>11</v>
      </c>
      <c r="E1621" s="63">
        <v>67</v>
      </c>
      <c r="F1621" s="63">
        <v>67.599999999999994</v>
      </c>
      <c r="G1621" s="63">
        <v>68.2</v>
      </c>
      <c r="H1621" s="63">
        <v>68.8</v>
      </c>
      <c r="I1621" s="65">
        <f>+(F1621-E1621)*C1621</f>
        <v>1791.0447761193861</v>
      </c>
      <c r="J1621" s="65">
        <f>+(G1621-F1621)*C1621</f>
        <v>1791.0447761194284</v>
      </c>
      <c r="K1621" s="65">
        <f>+(H1621-G1621)*C1621</f>
        <v>1791.0447761193861</v>
      </c>
      <c r="L1621" s="87">
        <f>SUM(I1621:K1621)</f>
        <v>5373.1343283582009</v>
      </c>
      <c r="M1621" s="25"/>
      <c r="N1621" s="25"/>
    </row>
    <row r="1622" spans="1:14" ht="14.25" customHeight="1">
      <c r="A1622" s="89">
        <v>42531</v>
      </c>
      <c r="B1622" s="60" t="s">
        <v>1559</v>
      </c>
      <c r="C1622" s="61">
        <f t="shared" si="235"/>
        <v>2531.6455696202534</v>
      </c>
      <c r="D1622" s="62" t="s">
        <v>11</v>
      </c>
      <c r="E1622" s="63">
        <v>79</v>
      </c>
      <c r="F1622" s="63">
        <v>79.7</v>
      </c>
      <c r="G1622" s="63">
        <v>80.400000000000006</v>
      </c>
      <c r="H1622" s="63">
        <v>81.099999999999994</v>
      </c>
      <c r="I1622" s="65">
        <f>+(F1622-E1622)*C1622</f>
        <v>1772.1518987341844</v>
      </c>
      <c r="J1622" s="65">
        <f>+(G1622-F1622)*C1622</f>
        <v>1772.1518987341844</v>
      </c>
      <c r="K1622" s="65">
        <f>+(H1622-G1622)*C1622</f>
        <v>1772.1518987341485</v>
      </c>
      <c r="L1622" s="87">
        <f>SUM(I1622:K1622)</f>
        <v>5316.4556962025172</v>
      </c>
      <c r="M1622" s="25"/>
      <c r="N1622" s="25"/>
    </row>
    <row r="1623" spans="1:14" ht="14.25" customHeight="1">
      <c r="A1623" s="89">
        <v>42531</v>
      </c>
      <c r="B1623" s="60" t="s">
        <v>1364</v>
      </c>
      <c r="C1623" s="61">
        <f t="shared" si="235"/>
        <v>1777.7777777777778</v>
      </c>
      <c r="D1623" s="62" t="s">
        <v>11</v>
      </c>
      <c r="E1623" s="63">
        <v>112.5</v>
      </c>
      <c r="F1623" s="63">
        <v>113.5</v>
      </c>
      <c r="G1623" s="63">
        <v>0</v>
      </c>
      <c r="H1623" s="63">
        <v>0</v>
      </c>
      <c r="I1623" s="65">
        <f>+(F1623-E1623)*C1623</f>
        <v>1777.7777777777778</v>
      </c>
      <c r="J1623" s="65">
        <v>0</v>
      </c>
      <c r="K1623" s="65">
        <f>+(H1623-G1623)*C1623</f>
        <v>0</v>
      </c>
      <c r="L1623" s="87">
        <f>SUM(I1623:K1623)</f>
        <v>1777.7777777777778</v>
      </c>
      <c r="M1623" s="25"/>
      <c r="N1623" s="25"/>
    </row>
    <row r="1624" spans="1:14" ht="14.25" customHeight="1">
      <c r="A1624" s="89">
        <v>42531</v>
      </c>
      <c r="B1624" s="60" t="s">
        <v>1445</v>
      </c>
      <c r="C1624" s="61">
        <f t="shared" si="235"/>
        <v>1941.7475728155339</v>
      </c>
      <c r="D1624" s="62" t="s">
        <v>12</v>
      </c>
      <c r="E1624" s="63">
        <v>103</v>
      </c>
      <c r="F1624" s="63">
        <v>103</v>
      </c>
      <c r="G1624" s="63">
        <v>0</v>
      </c>
      <c r="H1624" s="63">
        <v>0</v>
      </c>
      <c r="I1624" s="65">
        <f>-(F1624-E1624)*C1624</f>
        <v>0</v>
      </c>
      <c r="J1624" s="65">
        <v>0</v>
      </c>
      <c r="K1624" s="65">
        <v>0</v>
      </c>
      <c r="L1624" s="65">
        <f>(I1624+J1624+K1624)</f>
        <v>0</v>
      </c>
      <c r="M1624" s="25"/>
      <c r="N1624" s="25"/>
    </row>
    <row r="1625" spans="1:14" ht="14.25" customHeight="1">
      <c r="A1625" s="89">
        <v>42531</v>
      </c>
      <c r="B1625" s="60" t="s">
        <v>1559</v>
      </c>
      <c r="C1625" s="61">
        <f t="shared" si="235"/>
        <v>2531.6455696202534</v>
      </c>
      <c r="D1625" s="62" t="s">
        <v>11</v>
      </c>
      <c r="E1625" s="63">
        <v>79</v>
      </c>
      <c r="F1625" s="63">
        <v>79</v>
      </c>
      <c r="G1625" s="63">
        <v>0</v>
      </c>
      <c r="H1625" s="63">
        <v>0</v>
      </c>
      <c r="I1625" s="65">
        <f>+(F1625-E1625)*C1625</f>
        <v>0</v>
      </c>
      <c r="J1625" s="65">
        <v>0</v>
      </c>
      <c r="K1625" s="65">
        <f>+(H1625-G1625)*C1625</f>
        <v>0</v>
      </c>
      <c r="L1625" s="87">
        <f>SUM(I1625:K1625)</f>
        <v>0</v>
      </c>
      <c r="M1625" s="25"/>
      <c r="N1625" s="25"/>
    </row>
    <row r="1626" spans="1:14" ht="14.25" customHeight="1">
      <c r="A1626" s="89">
        <v>42531</v>
      </c>
      <c r="B1626" s="60" t="s">
        <v>1560</v>
      </c>
      <c r="C1626" s="61">
        <f t="shared" si="235"/>
        <v>3717.4721189591082</v>
      </c>
      <c r="D1626" s="62" t="s">
        <v>12</v>
      </c>
      <c r="E1626" s="63">
        <v>53.8</v>
      </c>
      <c r="F1626" s="63">
        <v>53.8</v>
      </c>
      <c r="G1626" s="63">
        <v>0</v>
      </c>
      <c r="H1626" s="63">
        <v>0</v>
      </c>
      <c r="I1626" s="65">
        <f>-(F1626-E1626)*C1626</f>
        <v>0</v>
      </c>
      <c r="J1626" s="65">
        <v>0</v>
      </c>
      <c r="K1626" s="65">
        <v>0</v>
      </c>
      <c r="L1626" s="65">
        <f>(I1626+J1626+K1626)</f>
        <v>0</v>
      </c>
      <c r="M1626" s="25"/>
      <c r="N1626" s="25"/>
    </row>
    <row r="1627" spans="1:14" ht="14.25" customHeight="1">
      <c r="A1627" s="89">
        <v>42530</v>
      </c>
      <c r="B1627" s="60" t="s">
        <v>1418</v>
      </c>
      <c r="C1627" s="61">
        <f t="shared" si="235"/>
        <v>1955.9902200488998</v>
      </c>
      <c r="D1627" s="62" t="s">
        <v>11</v>
      </c>
      <c r="E1627" s="63">
        <v>102.25</v>
      </c>
      <c r="F1627" s="63">
        <v>103.25</v>
      </c>
      <c r="G1627" s="63">
        <v>104.25</v>
      </c>
      <c r="H1627" s="63">
        <v>105.25</v>
      </c>
      <c r="I1627" s="65">
        <f>+(F1627-E1627)*C1627</f>
        <v>1955.9902200488998</v>
      </c>
      <c r="J1627" s="65">
        <f>+(G1627-F1627)*C1627</f>
        <v>1955.9902200488998</v>
      </c>
      <c r="K1627" s="65">
        <f>+(H1627-G1627)*C1627</f>
        <v>1955.9902200488998</v>
      </c>
      <c r="L1627" s="87">
        <f>SUM(I1627:K1627)</f>
        <v>5867.9706601466996</v>
      </c>
      <c r="M1627" s="25"/>
      <c r="N1627" s="25"/>
    </row>
    <row r="1628" spans="1:14" ht="14.25" customHeight="1">
      <c r="A1628" s="89">
        <v>42530</v>
      </c>
      <c r="B1628" s="60" t="s">
        <v>294</v>
      </c>
      <c r="C1628" s="61">
        <f t="shared" si="235"/>
        <v>1316.6556945358789</v>
      </c>
      <c r="D1628" s="62" t="s">
        <v>11</v>
      </c>
      <c r="E1628" s="63">
        <v>151.9</v>
      </c>
      <c r="F1628" s="63">
        <v>153.4</v>
      </c>
      <c r="G1628" s="63">
        <v>154.9</v>
      </c>
      <c r="H1628" s="63">
        <v>0</v>
      </c>
      <c r="I1628" s="65">
        <f>+(F1628-E1628)*C1628</f>
        <v>1974.9835418038183</v>
      </c>
      <c r="J1628" s="65">
        <f>+(G1628-F1628)*C1628</f>
        <v>1974.9835418038183</v>
      </c>
      <c r="K1628" s="65">
        <v>0</v>
      </c>
      <c r="L1628" s="87">
        <f>SUM(I1628:K1628)</f>
        <v>3949.9670836076366</v>
      </c>
      <c r="M1628" s="25"/>
      <c r="N1628" s="25"/>
    </row>
    <row r="1629" spans="1:14" ht="14.25" customHeight="1">
      <c r="A1629" s="89">
        <v>42530</v>
      </c>
      <c r="B1629" s="60" t="s">
        <v>1421</v>
      </c>
      <c r="C1629" s="61">
        <f t="shared" si="235"/>
        <v>2597.4025974025976</v>
      </c>
      <c r="D1629" s="62" t="s">
        <v>11</v>
      </c>
      <c r="E1629" s="63">
        <v>77</v>
      </c>
      <c r="F1629" s="63">
        <v>77.7</v>
      </c>
      <c r="G1629" s="63">
        <v>78.400000000000006</v>
      </c>
      <c r="H1629" s="63">
        <v>0</v>
      </c>
      <c r="I1629" s="65">
        <f>+(F1629-E1629)*C1629</f>
        <v>1818.1818181818257</v>
      </c>
      <c r="J1629" s="65">
        <f>+(G1629-F1629)*C1629</f>
        <v>1818.1818181818257</v>
      </c>
      <c r="K1629" s="65">
        <v>0</v>
      </c>
      <c r="L1629" s="87">
        <f>SUM(I1629:K1629)</f>
        <v>3636.3636363636515</v>
      </c>
      <c r="M1629" s="25"/>
      <c r="N1629" s="25"/>
    </row>
    <row r="1630" spans="1:14" ht="14.25" customHeight="1">
      <c r="A1630" s="89">
        <v>42530</v>
      </c>
      <c r="B1630" s="60" t="s">
        <v>1439</v>
      </c>
      <c r="C1630" s="61">
        <f t="shared" si="235"/>
        <v>628.93081761006295</v>
      </c>
      <c r="D1630" s="62" t="s">
        <v>11</v>
      </c>
      <c r="E1630" s="63">
        <v>318</v>
      </c>
      <c r="F1630" s="63">
        <v>312</v>
      </c>
      <c r="G1630" s="63">
        <v>0</v>
      </c>
      <c r="H1630" s="63">
        <v>0</v>
      </c>
      <c r="I1630" s="64">
        <f>(F1630-E1630)*C1630</f>
        <v>-3773.5849056603774</v>
      </c>
      <c r="J1630" s="65">
        <v>0</v>
      </c>
      <c r="K1630" s="65">
        <f>(H1630-G1630)*C1630</f>
        <v>0</v>
      </c>
      <c r="L1630" s="64">
        <f>(I1630+J1630+K1630)</f>
        <v>-3773.5849056603774</v>
      </c>
      <c r="M1630" s="25"/>
      <c r="N1630" s="25"/>
    </row>
    <row r="1631" spans="1:14" ht="14.25" customHeight="1">
      <c r="A1631" s="89">
        <v>42530</v>
      </c>
      <c r="B1631" s="60" t="s">
        <v>1418</v>
      </c>
      <c r="C1631" s="61">
        <f t="shared" si="235"/>
        <v>1904.7619047619048</v>
      </c>
      <c r="D1631" s="62" t="s">
        <v>11</v>
      </c>
      <c r="E1631" s="63">
        <v>105</v>
      </c>
      <c r="F1631" s="63">
        <v>102</v>
      </c>
      <c r="G1631" s="63">
        <v>0</v>
      </c>
      <c r="H1631" s="63">
        <v>0</v>
      </c>
      <c r="I1631" s="64">
        <f>(F1631-E1631)*C1631</f>
        <v>-5714.2857142857147</v>
      </c>
      <c r="J1631" s="65">
        <v>0</v>
      </c>
      <c r="K1631" s="65">
        <f>(H1631-G1631)*C1631</f>
        <v>0</v>
      </c>
      <c r="L1631" s="64">
        <f>(I1631+J1631+K1631)</f>
        <v>-5714.2857142857147</v>
      </c>
      <c r="M1631" s="25"/>
      <c r="N1631" s="25"/>
    </row>
    <row r="1632" spans="1:14" ht="14.25" customHeight="1">
      <c r="A1632" s="89">
        <v>42529</v>
      </c>
      <c r="B1632" s="60" t="s">
        <v>1353</v>
      </c>
      <c r="C1632" s="61">
        <f t="shared" si="235"/>
        <v>4347.826086956522</v>
      </c>
      <c r="D1632" s="62" t="s">
        <v>11</v>
      </c>
      <c r="E1632" s="63">
        <v>46</v>
      </c>
      <c r="F1632" s="63">
        <v>46.4</v>
      </c>
      <c r="G1632" s="63">
        <v>46.8</v>
      </c>
      <c r="H1632" s="63">
        <v>47.2</v>
      </c>
      <c r="I1632" s="65">
        <f t="shared" ref="I1632:I1646" si="236">+(F1632-E1632)*C1632</f>
        <v>1739.1304347826026</v>
      </c>
      <c r="J1632" s="65">
        <f>+(G1632-F1632)*C1632</f>
        <v>1739.1304347826026</v>
      </c>
      <c r="K1632" s="65">
        <f t="shared" ref="K1632:K1642" si="237">+(H1632-G1632)*C1632</f>
        <v>1739.1304347826335</v>
      </c>
      <c r="L1632" s="87">
        <f t="shared" ref="L1632:L1646" si="238">SUM(I1632:K1632)</f>
        <v>5217.3913043478387</v>
      </c>
      <c r="M1632" s="25"/>
      <c r="N1632" s="25"/>
    </row>
    <row r="1633" spans="1:14" ht="14.25" customHeight="1">
      <c r="A1633" s="89">
        <v>42529</v>
      </c>
      <c r="B1633" s="60" t="s">
        <v>161</v>
      </c>
      <c r="C1633" s="61">
        <f t="shared" si="235"/>
        <v>730.72707343807087</v>
      </c>
      <c r="D1633" s="62" t="s">
        <v>11</v>
      </c>
      <c r="E1633" s="63">
        <v>273.7</v>
      </c>
      <c r="F1633" s="63">
        <v>276.3</v>
      </c>
      <c r="G1633" s="63">
        <v>0</v>
      </c>
      <c r="H1633" s="63">
        <v>0</v>
      </c>
      <c r="I1633" s="65">
        <f t="shared" si="236"/>
        <v>1899.8903909390008</v>
      </c>
      <c r="J1633" s="65">
        <v>0</v>
      </c>
      <c r="K1633" s="65">
        <f t="shared" si="237"/>
        <v>0</v>
      </c>
      <c r="L1633" s="87">
        <f t="shared" si="238"/>
        <v>1899.8903909390008</v>
      </c>
      <c r="M1633" s="25"/>
      <c r="N1633" s="25"/>
    </row>
    <row r="1634" spans="1:14" ht="14.25" customHeight="1">
      <c r="A1634" s="89">
        <v>42529</v>
      </c>
      <c r="B1634" s="60" t="s">
        <v>470</v>
      </c>
      <c r="C1634" s="61">
        <f t="shared" si="235"/>
        <v>1257.8616352201259</v>
      </c>
      <c r="D1634" s="62" t="s">
        <v>11</v>
      </c>
      <c r="E1634" s="63">
        <v>159</v>
      </c>
      <c r="F1634" s="63">
        <v>160.44999999999999</v>
      </c>
      <c r="G1634" s="63">
        <v>0</v>
      </c>
      <c r="H1634" s="63">
        <v>0</v>
      </c>
      <c r="I1634" s="65">
        <f t="shared" si="236"/>
        <v>1823.8993710691682</v>
      </c>
      <c r="J1634" s="65">
        <v>0</v>
      </c>
      <c r="K1634" s="65">
        <f t="shared" si="237"/>
        <v>0</v>
      </c>
      <c r="L1634" s="87">
        <f t="shared" si="238"/>
        <v>1823.8993710691682</v>
      </c>
      <c r="M1634" s="25"/>
      <c r="N1634" s="25"/>
    </row>
    <row r="1635" spans="1:14" ht="14.25" customHeight="1">
      <c r="A1635" s="89">
        <v>42529</v>
      </c>
      <c r="B1635" s="60" t="s">
        <v>1561</v>
      </c>
      <c r="C1635" s="61">
        <f t="shared" si="235"/>
        <v>1806.6847335140017</v>
      </c>
      <c r="D1635" s="62" t="s">
        <v>11</v>
      </c>
      <c r="E1635" s="63">
        <v>110.7</v>
      </c>
      <c r="F1635" s="63">
        <v>111.7</v>
      </c>
      <c r="G1635" s="63">
        <v>0</v>
      </c>
      <c r="H1635" s="63">
        <v>0</v>
      </c>
      <c r="I1635" s="65">
        <f t="shared" si="236"/>
        <v>1806.6847335140017</v>
      </c>
      <c r="J1635" s="65">
        <v>0</v>
      </c>
      <c r="K1635" s="65">
        <f t="shared" si="237"/>
        <v>0</v>
      </c>
      <c r="L1635" s="87">
        <f t="shared" si="238"/>
        <v>1806.6847335140017</v>
      </c>
      <c r="M1635" s="25"/>
      <c r="N1635" s="25"/>
    </row>
    <row r="1636" spans="1:14" ht="14.25" customHeight="1">
      <c r="A1636" s="89">
        <v>42529</v>
      </c>
      <c r="B1636" s="60" t="s">
        <v>1562</v>
      </c>
      <c r="C1636" s="61">
        <f t="shared" si="235"/>
        <v>4237.2881355932204</v>
      </c>
      <c r="D1636" s="62" t="s">
        <v>11</v>
      </c>
      <c r="E1636" s="63">
        <v>47.2</v>
      </c>
      <c r="F1636" s="63">
        <v>47.6</v>
      </c>
      <c r="G1636" s="63">
        <v>0</v>
      </c>
      <c r="H1636" s="63">
        <v>0</v>
      </c>
      <c r="I1636" s="65">
        <f t="shared" si="236"/>
        <v>1694.9152542372822</v>
      </c>
      <c r="J1636" s="65">
        <v>0</v>
      </c>
      <c r="K1636" s="65">
        <f t="shared" si="237"/>
        <v>0</v>
      </c>
      <c r="L1636" s="87">
        <f t="shared" si="238"/>
        <v>1694.9152542372822</v>
      </c>
      <c r="M1636" s="25"/>
      <c r="N1636" s="25"/>
    </row>
    <row r="1637" spans="1:14" ht="14.25" customHeight="1">
      <c r="A1637" s="89">
        <v>42528</v>
      </c>
      <c r="B1637" s="60" t="s">
        <v>1563</v>
      </c>
      <c r="C1637" s="61">
        <f t="shared" si="235"/>
        <v>1538.4615384615386</v>
      </c>
      <c r="D1637" s="62" t="s">
        <v>11</v>
      </c>
      <c r="E1637" s="63">
        <v>130</v>
      </c>
      <c r="F1637" s="63">
        <v>131.30000000000001</v>
      </c>
      <c r="G1637" s="63">
        <v>132.6</v>
      </c>
      <c r="H1637" s="63">
        <v>133.9</v>
      </c>
      <c r="I1637" s="65">
        <f t="shared" si="236"/>
        <v>2000.0000000000177</v>
      </c>
      <c r="J1637" s="65">
        <f>+(G1637-F1637)*C1637</f>
        <v>1999.9999999999739</v>
      </c>
      <c r="K1637" s="65">
        <f t="shared" si="237"/>
        <v>2000.0000000000177</v>
      </c>
      <c r="L1637" s="87">
        <f t="shared" si="238"/>
        <v>6000.0000000000091</v>
      </c>
      <c r="M1637" s="25"/>
      <c r="N1637" s="25"/>
    </row>
    <row r="1638" spans="1:14" ht="14.25" customHeight="1">
      <c r="A1638" s="89">
        <v>42528</v>
      </c>
      <c r="B1638" s="60" t="s">
        <v>1339</v>
      </c>
      <c r="C1638" s="61">
        <f t="shared" si="235"/>
        <v>1531.9800842589045</v>
      </c>
      <c r="D1638" s="62" t="s">
        <v>11</v>
      </c>
      <c r="E1638" s="63">
        <v>130.55000000000001</v>
      </c>
      <c r="F1638" s="63">
        <v>131.85</v>
      </c>
      <c r="G1638" s="63">
        <v>0</v>
      </c>
      <c r="H1638" s="63">
        <v>0</v>
      </c>
      <c r="I1638" s="65">
        <f t="shared" si="236"/>
        <v>1991.5741095365497</v>
      </c>
      <c r="J1638" s="65">
        <v>0</v>
      </c>
      <c r="K1638" s="65">
        <f t="shared" si="237"/>
        <v>0</v>
      </c>
      <c r="L1638" s="87">
        <f t="shared" si="238"/>
        <v>1991.5741095365497</v>
      </c>
      <c r="M1638" s="25"/>
      <c r="N1638" s="25"/>
    </row>
    <row r="1639" spans="1:14" ht="14.25" customHeight="1">
      <c r="A1639" s="89">
        <v>42528</v>
      </c>
      <c r="B1639" s="60" t="s">
        <v>1375</v>
      </c>
      <c r="C1639" s="61">
        <f t="shared" si="235"/>
        <v>1290.3225806451612</v>
      </c>
      <c r="D1639" s="62" t="s">
        <v>11</v>
      </c>
      <c r="E1639" s="63">
        <v>155</v>
      </c>
      <c r="F1639" s="63">
        <v>156.5</v>
      </c>
      <c r="G1639" s="63">
        <v>0</v>
      </c>
      <c r="H1639" s="63">
        <v>0</v>
      </c>
      <c r="I1639" s="65">
        <f t="shared" si="236"/>
        <v>1935.483870967742</v>
      </c>
      <c r="J1639" s="65">
        <v>0</v>
      </c>
      <c r="K1639" s="65">
        <f t="shared" si="237"/>
        <v>0</v>
      </c>
      <c r="L1639" s="87">
        <f t="shared" si="238"/>
        <v>1935.483870967742</v>
      </c>
      <c r="M1639" s="25"/>
      <c r="N1639" s="25"/>
    </row>
    <row r="1640" spans="1:14" ht="14.25" customHeight="1">
      <c r="A1640" s="89">
        <v>42528</v>
      </c>
      <c r="B1640" s="60" t="s">
        <v>1554</v>
      </c>
      <c r="C1640" s="61">
        <f t="shared" si="235"/>
        <v>2898.550724637681</v>
      </c>
      <c r="D1640" s="62" t="s">
        <v>11</v>
      </c>
      <c r="E1640" s="63">
        <v>69</v>
      </c>
      <c r="F1640" s="63">
        <v>69.599999999999994</v>
      </c>
      <c r="G1640" s="63">
        <v>0</v>
      </c>
      <c r="H1640" s="63">
        <v>0</v>
      </c>
      <c r="I1640" s="65">
        <f t="shared" si="236"/>
        <v>1739.1304347825921</v>
      </c>
      <c r="J1640" s="65">
        <v>0</v>
      </c>
      <c r="K1640" s="65">
        <f t="shared" si="237"/>
        <v>0</v>
      </c>
      <c r="L1640" s="87">
        <f t="shared" si="238"/>
        <v>1739.1304347825921</v>
      </c>
      <c r="M1640" s="25"/>
      <c r="N1640" s="25"/>
    </row>
    <row r="1641" spans="1:14" ht="14.25" customHeight="1">
      <c r="A1641" s="89">
        <v>42528</v>
      </c>
      <c r="B1641" s="60" t="s">
        <v>1564</v>
      </c>
      <c r="C1641" s="61">
        <f t="shared" si="235"/>
        <v>3389.8305084745762</v>
      </c>
      <c r="D1641" s="62" t="s">
        <v>11</v>
      </c>
      <c r="E1641" s="63">
        <v>59</v>
      </c>
      <c r="F1641" s="63">
        <v>59.5</v>
      </c>
      <c r="G1641" s="63">
        <v>0</v>
      </c>
      <c r="H1641" s="63">
        <v>0</v>
      </c>
      <c r="I1641" s="65">
        <f t="shared" si="236"/>
        <v>1694.9152542372881</v>
      </c>
      <c r="J1641" s="65">
        <v>0</v>
      </c>
      <c r="K1641" s="65">
        <f t="shared" si="237"/>
        <v>0</v>
      </c>
      <c r="L1641" s="87">
        <f t="shared" si="238"/>
        <v>1694.9152542372881</v>
      </c>
      <c r="M1641" s="25"/>
      <c r="N1641" s="25"/>
    </row>
    <row r="1642" spans="1:14" ht="14.25" customHeight="1">
      <c r="A1642" s="89">
        <v>42527</v>
      </c>
      <c r="B1642" s="60" t="s">
        <v>1565</v>
      </c>
      <c r="C1642" s="61">
        <f t="shared" si="235"/>
        <v>3703.7037037037039</v>
      </c>
      <c r="D1642" s="62" t="s">
        <v>11</v>
      </c>
      <c r="E1642" s="63">
        <v>54</v>
      </c>
      <c r="F1642" s="63">
        <v>54.5</v>
      </c>
      <c r="G1642" s="63">
        <v>55</v>
      </c>
      <c r="H1642" s="63">
        <v>55.5</v>
      </c>
      <c r="I1642" s="65">
        <f t="shared" si="236"/>
        <v>1851.851851851852</v>
      </c>
      <c r="J1642" s="65">
        <f>+(G1642-F1642)*C1642</f>
        <v>1851.851851851852</v>
      </c>
      <c r="K1642" s="65">
        <f t="shared" si="237"/>
        <v>1851.851851851852</v>
      </c>
      <c r="L1642" s="87">
        <f t="shared" si="238"/>
        <v>5555.5555555555557</v>
      </c>
      <c r="M1642" s="25"/>
      <c r="N1642" s="25"/>
    </row>
    <row r="1643" spans="1:14" ht="14.25" customHeight="1">
      <c r="A1643" s="89">
        <v>42527</v>
      </c>
      <c r="B1643" s="60" t="s">
        <v>1375</v>
      </c>
      <c r="C1643" s="61">
        <f t="shared" si="235"/>
        <v>1333.3333333333333</v>
      </c>
      <c r="D1643" s="62" t="s">
        <v>11</v>
      </c>
      <c r="E1643" s="63">
        <v>150</v>
      </c>
      <c r="F1643" s="63">
        <v>151.5</v>
      </c>
      <c r="G1643" s="63">
        <v>153</v>
      </c>
      <c r="H1643" s="63">
        <v>0</v>
      </c>
      <c r="I1643" s="65">
        <f t="shared" si="236"/>
        <v>2000</v>
      </c>
      <c r="J1643" s="65">
        <f>+(G1643-F1643)*C1643</f>
        <v>2000</v>
      </c>
      <c r="K1643" s="65">
        <v>0</v>
      </c>
      <c r="L1643" s="87">
        <f t="shared" si="238"/>
        <v>4000</v>
      </c>
      <c r="M1643" s="25"/>
      <c r="N1643" s="25"/>
    </row>
    <row r="1644" spans="1:14" ht="14.25" customHeight="1">
      <c r="A1644" s="89">
        <v>42527</v>
      </c>
      <c r="B1644" s="60" t="s">
        <v>166</v>
      </c>
      <c r="C1644" s="61">
        <f t="shared" si="235"/>
        <v>476.1904761904762</v>
      </c>
      <c r="D1644" s="62" t="s">
        <v>11</v>
      </c>
      <c r="E1644" s="63">
        <v>420</v>
      </c>
      <c r="F1644" s="63">
        <v>424</v>
      </c>
      <c r="G1644" s="63">
        <v>0</v>
      </c>
      <c r="H1644" s="63">
        <v>0</v>
      </c>
      <c r="I1644" s="65">
        <f t="shared" si="236"/>
        <v>1904.7619047619048</v>
      </c>
      <c r="J1644" s="65">
        <v>0</v>
      </c>
      <c r="K1644" s="65">
        <f>+(H1644-G1644)*C1644</f>
        <v>0</v>
      </c>
      <c r="L1644" s="87">
        <f t="shared" si="238"/>
        <v>1904.7619047619048</v>
      </c>
      <c r="M1644" s="25"/>
      <c r="N1644" s="25"/>
    </row>
    <row r="1645" spans="1:14" ht="14.25" customHeight="1">
      <c r="A1645" s="89">
        <v>42527</v>
      </c>
      <c r="B1645" s="60" t="s">
        <v>1378</v>
      </c>
      <c r="C1645" s="61">
        <f t="shared" si="235"/>
        <v>3703.7037037037039</v>
      </c>
      <c r="D1645" s="62" t="s">
        <v>11</v>
      </c>
      <c r="E1645" s="63">
        <v>54</v>
      </c>
      <c r="F1645" s="63">
        <v>54.5</v>
      </c>
      <c r="G1645" s="63">
        <v>0</v>
      </c>
      <c r="H1645" s="63">
        <v>0</v>
      </c>
      <c r="I1645" s="65">
        <f t="shared" si="236"/>
        <v>1851.851851851852</v>
      </c>
      <c r="J1645" s="65">
        <v>0</v>
      </c>
      <c r="K1645" s="65">
        <f>+(H1645-G1645)*C1645</f>
        <v>0</v>
      </c>
      <c r="L1645" s="87">
        <f t="shared" si="238"/>
        <v>1851.851851851852</v>
      </c>
      <c r="M1645" s="25"/>
      <c r="N1645" s="25"/>
    </row>
    <row r="1646" spans="1:14" ht="14.25" customHeight="1">
      <c r="A1646" s="89">
        <v>42527</v>
      </c>
      <c r="B1646" s="60" t="s">
        <v>1565</v>
      </c>
      <c r="C1646" s="61">
        <f t="shared" si="235"/>
        <v>3603.6036036036035</v>
      </c>
      <c r="D1646" s="62" t="s">
        <v>11</v>
      </c>
      <c r="E1646" s="63">
        <v>55.5</v>
      </c>
      <c r="F1646" s="63">
        <v>55.5</v>
      </c>
      <c r="G1646" s="63">
        <v>0</v>
      </c>
      <c r="H1646" s="63">
        <v>0</v>
      </c>
      <c r="I1646" s="65">
        <f t="shared" si="236"/>
        <v>0</v>
      </c>
      <c r="J1646" s="65">
        <v>0</v>
      </c>
      <c r="K1646" s="65">
        <f>+(H1646-G1646)*C1646</f>
        <v>0</v>
      </c>
      <c r="L1646" s="87">
        <f t="shared" si="238"/>
        <v>0</v>
      </c>
      <c r="M1646" s="25"/>
      <c r="N1646" s="25"/>
    </row>
    <row r="1647" spans="1:14" ht="14.25" customHeight="1">
      <c r="A1647" s="89">
        <v>42527</v>
      </c>
      <c r="B1647" s="60" t="s">
        <v>1566</v>
      </c>
      <c r="C1647" s="61">
        <f t="shared" si="235"/>
        <v>1941.7475728155339</v>
      </c>
      <c r="D1647" s="62" t="s">
        <v>12</v>
      </c>
      <c r="E1647" s="63">
        <v>103</v>
      </c>
      <c r="F1647" s="63">
        <v>103</v>
      </c>
      <c r="G1647" s="63">
        <v>0</v>
      </c>
      <c r="H1647" s="63">
        <v>0</v>
      </c>
      <c r="I1647" s="65">
        <f>-(F1647-E1647)*C1647</f>
        <v>0</v>
      </c>
      <c r="J1647" s="65">
        <v>0</v>
      </c>
      <c r="K1647" s="65">
        <v>0</v>
      </c>
      <c r="L1647" s="65">
        <f>(I1647+J1647+K1647)</f>
        <v>0</v>
      </c>
      <c r="M1647" s="25"/>
      <c r="N1647" s="25"/>
    </row>
    <row r="1648" spans="1:14" ht="14.25" customHeight="1">
      <c r="A1648" s="89">
        <v>42527</v>
      </c>
      <c r="B1648" s="60" t="s">
        <v>1375</v>
      </c>
      <c r="C1648" s="61">
        <f t="shared" si="235"/>
        <v>1302.9315960912052</v>
      </c>
      <c r="D1648" s="62" t="s">
        <v>11</v>
      </c>
      <c r="E1648" s="63">
        <v>153.5</v>
      </c>
      <c r="F1648" s="63">
        <v>149</v>
      </c>
      <c r="G1648" s="63">
        <v>0</v>
      </c>
      <c r="H1648" s="63">
        <v>0</v>
      </c>
      <c r="I1648" s="64">
        <f>(F1648-E1648)*C1648</f>
        <v>-5863.1921824104229</v>
      </c>
      <c r="J1648" s="65">
        <v>0</v>
      </c>
      <c r="K1648" s="65">
        <f>(H1648-G1648)*C1648</f>
        <v>0</v>
      </c>
      <c r="L1648" s="64">
        <f>(I1648+J1648+K1648)</f>
        <v>-5863.1921824104229</v>
      </c>
      <c r="M1648" s="25"/>
      <c r="N1648" s="25"/>
    </row>
    <row r="1649" spans="1:14" ht="14.25" customHeight="1">
      <c r="A1649" s="89">
        <v>42524</v>
      </c>
      <c r="B1649" s="60" t="s">
        <v>1504</v>
      </c>
      <c r="C1649" s="61">
        <f t="shared" si="235"/>
        <v>909.09090909090912</v>
      </c>
      <c r="D1649" s="62" t="s">
        <v>11</v>
      </c>
      <c r="E1649" s="63">
        <v>220</v>
      </c>
      <c r="F1649" s="63">
        <v>222</v>
      </c>
      <c r="G1649" s="63">
        <v>224.4</v>
      </c>
      <c r="H1649" s="63">
        <v>226.6</v>
      </c>
      <c r="I1649" s="65">
        <f>+(F1649-E1649)*C1649</f>
        <v>1818.1818181818182</v>
      </c>
      <c r="J1649" s="65">
        <f>+(G1649-F1649)*C1649</f>
        <v>2181.818181818187</v>
      </c>
      <c r="K1649" s="65">
        <f>+(H1649-G1649)*C1649</f>
        <v>1999.9999999999898</v>
      </c>
      <c r="L1649" s="87">
        <f>SUM(I1649:K1649)</f>
        <v>5999.9999999999955</v>
      </c>
      <c r="M1649" s="25"/>
      <c r="N1649" s="25"/>
    </row>
    <row r="1650" spans="1:14" ht="14.25" customHeight="1">
      <c r="A1650" s="89">
        <v>42524</v>
      </c>
      <c r="B1650" s="60" t="s">
        <v>1507</v>
      </c>
      <c r="C1650" s="61">
        <f t="shared" si="235"/>
        <v>1619.4331983805669</v>
      </c>
      <c r="D1650" s="62" t="s">
        <v>11</v>
      </c>
      <c r="E1650" s="63">
        <v>123.5</v>
      </c>
      <c r="F1650" s="63">
        <v>124.7</v>
      </c>
      <c r="G1650" s="63">
        <v>125.9</v>
      </c>
      <c r="H1650" s="63">
        <v>127.1</v>
      </c>
      <c r="I1650" s="65">
        <f>+(F1650-E1650)*C1650</f>
        <v>1943.3198380566848</v>
      </c>
      <c r="J1650" s="65">
        <f>+(G1650-F1650)*C1650</f>
        <v>1943.3198380566848</v>
      </c>
      <c r="K1650" s="65">
        <f>+(H1650-G1650)*C1650</f>
        <v>1943.3198380566619</v>
      </c>
      <c r="L1650" s="87">
        <f>SUM(I1650:K1650)</f>
        <v>5829.959514170032</v>
      </c>
      <c r="M1650" s="25"/>
      <c r="N1650" s="25"/>
    </row>
    <row r="1651" spans="1:14" ht="14.25" customHeight="1">
      <c r="A1651" s="89">
        <v>42524</v>
      </c>
      <c r="B1651" s="60" t="s">
        <v>1507</v>
      </c>
      <c r="C1651" s="61">
        <f t="shared" si="235"/>
        <v>1709.4017094017095</v>
      </c>
      <c r="D1651" s="62" t="s">
        <v>11</v>
      </c>
      <c r="E1651" s="63">
        <v>117</v>
      </c>
      <c r="F1651" s="63">
        <v>118</v>
      </c>
      <c r="G1651" s="63">
        <v>119</v>
      </c>
      <c r="H1651" s="63">
        <v>120</v>
      </c>
      <c r="I1651" s="65">
        <f>+(F1651-E1651)*C1651</f>
        <v>1709.4017094017095</v>
      </c>
      <c r="J1651" s="65">
        <f>+(G1651-F1651)*C1651</f>
        <v>1709.4017094017095</v>
      </c>
      <c r="K1651" s="65">
        <f>+(H1651-G1651)*C1651</f>
        <v>1709.4017094017095</v>
      </c>
      <c r="L1651" s="87">
        <f>SUM(I1651:K1651)</f>
        <v>5128.2051282051289</v>
      </c>
      <c r="M1651" s="25"/>
      <c r="N1651" s="25"/>
    </row>
    <row r="1652" spans="1:14" ht="14.25" customHeight="1">
      <c r="A1652" s="89">
        <v>42524</v>
      </c>
      <c r="B1652" s="60" t="s">
        <v>165</v>
      </c>
      <c r="C1652" s="61">
        <f t="shared" si="235"/>
        <v>1680.672268907563</v>
      </c>
      <c r="D1652" s="62" t="s">
        <v>12</v>
      </c>
      <c r="E1652" s="63">
        <v>119</v>
      </c>
      <c r="F1652" s="63">
        <v>118</v>
      </c>
      <c r="G1652" s="63">
        <v>117</v>
      </c>
      <c r="H1652" s="63">
        <v>116</v>
      </c>
      <c r="I1652" s="65">
        <f>(E1652-F1652)*C1652</f>
        <v>1680.672268907563</v>
      </c>
      <c r="J1652" s="65">
        <f>(F1652-G1652)*C1652</f>
        <v>1680.672268907563</v>
      </c>
      <c r="K1652" s="65">
        <f>(G1652-H1652)*C1652</f>
        <v>1680.672268907563</v>
      </c>
      <c r="L1652" s="65">
        <f>(I1652+J1652+K1652)</f>
        <v>5042.0168067226887</v>
      </c>
      <c r="M1652" s="25"/>
      <c r="N1652" s="25"/>
    </row>
    <row r="1653" spans="1:14" ht="14.25" customHeight="1">
      <c r="A1653" s="89">
        <v>42524</v>
      </c>
      <c r="B1653" s="60" t="s">
        <v>1336</v>
      </c>
      <c r="C1653" s="61">
        <f t="shared" si="235"/>
        <v>4705.8823529411766</v>
      </c>
      <c r="D1653" s="62" t="s">
        <v>11</v>
      </c>
      <c r="E1653" s="63">
        <v>42.5</v>
      </c>
      <c r="F1653" s="63">
        <v>42.9</v>
      </c>
      <c r="G1653" s="63">
        <v>43.3</v>
      </c>
      <c r="H1653" s="63">
        <v>0</v>
      </c>
      <c r="I1653" s="65">
        <f>+(F1653-E1653)*C1653</f>
        <v>1882.3529411764639</v>
      </c>
      <c r="J1653" s="65">
        <f>+(G1653-F1653)*C1653</f>
        <v>1882.3529411764639</v>
      </c>
      <c r="K1653" s="65">
        <v>0</v>
      </c>
      <c r="L1653" s="87">
        <f>SUM(I1653:K1653)</f>
        <v>3764.7058823529278</v>
      </c>
      <c r="M1653" s="25"/>
      <c r="N1653" s="25"/>
    </row>
    <row r="1654" spans="1:14" ht="14.25" customHeight="1">
      <c r="A1654" s="89">
        <v>42524</v>
      </c>
      <c r="B1654" s="60" t="s">
        <v>1567</v>
      </c>
      <c r="C1654" s="61">
        <f t="shared" si="235"/>
        <v>3508.7719298245615</v>
      </c>
      <c r="D1654" s="62" t="s">
        <v>11</v>
      </c>
      <c r="E1654" s="63">
        <v>57</v>
      </c>
      <c r="F1654" s="63">
        <v>57.5</v>
      </c>
      <c r="G1654" s="63">
        <v>0</v>
      </c>
      <c r="H1654" s="63">
        <v>0</v>
      </c>
      <c r="I1654" s="65">
        <f>+(F1654-E1654)*C1654</f>
        <v>1754.3859649122808</v>
      </c>
      <c r="J1654" s="65">
        <v>0</v>
      </c>
      <c r="K1654" s="65">
        <f>+(H1654-G1654)*C1654</f>
        <v>0</v>
      </c>
      <c r="L1654" s="87">
        <f>SUM(I1654:K1654)</f>
        <v>1754.3859649122808</v>
      </c>
      <c r="M1654" s="25"/>
      <c r="N1654" s="25"/>
    </row>
    <row r="1655" spans="1:14" ht="14.25" customHeight="1">
      <c r="A1655" s="89">
        <v>42524</v>
      </c>
      <c r="B1655" s="60" t="s">
        <v>165</v>
      </c>
      <c r="C1655" s="61">
        <f t="shared" si="235"/>
        <v>1754.3859649122808</v>
      </c>
      <c r="D1655" s="62" t="s">
        <v>12</v>
      </c>
      <c r="E1655" s="63">
        <v>114</v>
      </c>
      <c r="F1655" s="63">
        <v>113</v>
      </c>
      <c r="G1655" s="63">
        <v>0</v>
      </c>
      <c r="H1655" s="63">
        <v>0</v>
      </c>
      <c r="I1655" s="65">
        <f>-(F1655-E1655)*C1655</f>
        <v>1754.3859649122808</v>
      </c>
      <c r="J1655" s="65">
        <v>0</v>
      </c>
      <c r="K1655" s="65">
        <v>0</v>
      </c>
      <c r="L1655" s="65">
        <f>(I1655+J1655+K1655)</f>
        <v>1754.3859649122808</v>
      </c>
      <c r="M1655" s="25"/>
      <c r="N1655" s="25"/>
    </row>
    <row r="1656" spans="1:14" ht="14.25" customHeight="1">
      <c r="A1656" s="89">
        <v>42524</v>
      </c>
      <c r="B1656" s="60" t="s">
        <v>1391</v>
      </c>
      <c r="C1656" s="61">
        <f t="shared" si="235"/>
        <v>2941.1764705882351</v>
      </c>
      <c r="D1656" s="62" t="s">
        <v>11</v>
      </c>
      <c r="E1656" s="63">
        <v>68</v>
      </c>
      <c r="F1656" s="63">
        <v>68</v>
      </c>
      <c r="G1656" s="63">
        <v>0</v>
      </c>
      <c r="H1656" s="63">
        <v>0</v>
      </c>
      <c r="I1656" s="65">
        <f>+(F1656-E1656)*C1656</f>
        <v>0</v>
      </c>
      <c r="J1656" s="65">
        <v>0</v>
      </c>
      <c r="K1656" s="65">
        <f>+(H1656-G1656)*C1656</f>
        <v>0</v>
      </c>
      <c r="L1656" s="87">
        <f>SUM(I1656:K1656)</f>
        <v>0</v>
      </c>
      <c r="M1656" s="25"/>
      <c r="N1656" s="25"/>
    </row>
    <row r="1657" spans="1:14" ht="14.25" customHeight="1">
      <c r="A1657" s="89">
        <v>42524</v>
      </c>
      <c r="B1657" s="60" t="s">
        <v>165</v>
      </c>
      <c r="C1657" s="61">
        <f t="shared" si="235"/>
        <v>1574.8031496062993</v>
      </c>
      <c r="D1657" s="62" t="s">
        <v>11</v>
      </c>
      <c r="E1657" s="63">
        <v>127</v>
      </c>
      <c r="F1657" s="63">
        <v>124.5</v>
      </c>
      <c r="G1657" s="63">
        <v>0</v>
      </c>
      <c r="H1657" s="63">
        <v>0</v>
      </c>
      <c r="I1657" s="64">
        <f>(F1657-E1657)*C1657</f>
        <v>-3937.0078740157483</v>
      </c>
      <c r="J1657" s="65">
        <v>0</v>
      </c>
      <c r="K1657" s="65">
        <f>(H1657-G1657)*C1657</f>
        <v>0</v>
      </c>
      <c r="L1657" s="64">
        <f>(I1657+J1657+K1657)</f>
        <v>-3937.0078740157483</v>
      </c>
      <c r="M1657" s="25"/>
      <c r="N1657" s="25"/>
    </row>
    <row r="1658" spans="1:14" ht="14.25" customHeight="1">
      <c r="A1658" s="89">
        <v>42523</v>
      </c>
      <c r="B1658" s="60" t="s">
        <v>1386</v>
      </c>
      <c r="C1658" s="61">
        <f t="shared" si="235"/>
        <v>2857.1428571428573</v>
      </c>
      <c r="D1658" s="62" t="s">
        <v>11</v>
      </c>
      <c r="E1658" s="63">
        <v>70</v>
      </c>
      <c r="F1658" s="63">
        <v>70.7</v>
      </c>
      <c r="G1658" s="63">
        <v>71.400000000000006</v>
      </c>
      <c r="H1658" s="63">
        <v>72.099999999999994</v>
      </c>
      <c r="I1658" s="65">
        <f>+(F1658-E1658)*C1658</f>
        <v>2000.0000000000082</v>
      </c>
      <c r="J1658" s="65">
        <f>+(G1658-F1658)*C1658</f>
        <v>2000.0000000000082</v>
      </c>
      <c r="K1658" s="65">
        <f>+(H1658-G1658)*C1658</f>
        <v>1999.9999999999677</v>
      </c>
      <c r="L1658" s="87">
        <f>SUM(I1658:K1658)</f>
        <v>5999.9999999999836</v>
      </c>
      <c r="M1658" s="25"/>
      <c r="N1658" s="25"/>
    </row>
    <row r="1659" spans="1:14" ht="14.25" customHeight="1">
      <c r="A1659" s="89">
        <v>42523</v>
      </c>
      <c r="B1659" s="60" t="s">
        <v>137</v>
      </c>
      <c r="C1659" s="61">
        <f t="shared" si="235"/>
        <v>2259.8870056497176</v>
      </c>
      <c r="D1659" s="62" t="s">
        <v>11</v>
      </c>
      <c r="E1659" s="63">
        <v>88.5</v>
      </c>
      <c r="F1659" s="63">
        <v>89.3</v>
      </c>
      <c r="G1659" s="63">
        <v>90.1</v>
      </c>
      <c r="H1659" s="63">
        <v>90.9</v>
      </c>
      <c r="I1659" s="65">
        <f>+(F1659-E1659)*C1659</f>
        <v>1807.9096045197678</v>
      </c>
      <c r="J1659" s="65">
        <f>+(G1659-F1659)*C1659</f>
        <v>1807.9096045197678</v>
      </c>
      <c r="K1659" s="65">
        <f>+(H1659-G1659)*C1659</f>
        <v>1807.9096045197998</v>
      </c>
      <c r="L1659" s="87">
        <f>SUM(I1659:K1659)</f>
        <v>5423.7288135593353</v>
      </c>
      <c r="M1659" s="25"/>
      <c r="N1659" s="25"/>
    </row>
    <row r="1660" spans="1:14" ht="14.25" customHeight="1">
      <c r="A1660" s="89">
        <v>42523</v>
      </c>
      <c r="B1660" s="60" t="s">
        <v>1339</v>
      </c>
      <c r="C1660" s="61">
        <f t="shared" si="235"/>
        <v>1818.1818181818182</v>
      </c>
      <c r="D1660" s="62" t="s">
        <v>11</v>
      </c>
      <c r="E1660" s="63">
        <v>110</v>
      </c>
      <c r="F1660" s="63">
        <v>110.9</v>
      </c>
      <c r="G1660" s="63">
        <v>0</v>
      </c>
      <c r="H1660" s="63">
        <v>0</v>
      </c>
      <c r="I1660" s="65">
        <f>+(F1660-E1660)*C1660</f>
        <v>1636.3636363636467</v>
      </c>
      <c r="J1660" s="65">
        <v>0</v>
      </c>
      <c r="K1660" s="65">
        <f>+(H1660-G1660)*C1660</f>
        <v>0</v>
      </c>
      <c r="L1660" s="87">
        <f>SUM(I1660:K1660)</f>
        <v>1636.3636363636467</v>
      </c>
      <c r="M1660" s="25"/>
      <c r="N1660" s="25"/>
    </row>
    <row r="1661" spans="1:14" ht="14.25" customHeight="1">
      <c r="A1661" s="89">
        <v>42523</v>
      </c>
      <c r="B1661" s="60" t="s">
        <v>298</v>
      </c>
      <c r="C1661" s="61">
        <f t="shared" si="235"/>
        <v>1680.672268907563</v>
      </c>
      <c r="D1661" s="62" t="s">
        <v>11</v>
      </c>
      <c r="E1661" s="63">
        <v>119</v>
      </c>
      <c r="F1661" s="63">
        <v>119</v>
      </c>
      <c r="G1661" s="63">
        <v>0</v>
      </c>
      <c r="H1661" s="63">
        <v>0</v>
      </c>
      <c r="I1661" s="65">
        <f>+(F1661-E1661)*C1661</f>
        <v>0</v>
      </c>
      <c r="J1661" s="65">
        <v>0</v>
      </c>
      <c r="K1661" s="65">
        <f>+(H1661-G1661)*C1661</f>
        <v>0</v>
      </c>
      <c r="L1661" s="87">
        <f>SUM(I1661:K1661)</f>
        <v>0</v>
      </c>
      <c r="M1661" s="25"/>
      <c r="N1661" s="25"/>
    </row>
    <row r="1662" spans="1:14" ht="14.25" customHeight="1">
      <c r="A1662" s="89">
        <v>42523</v>
      </c>
      <c r="B1662" s="60" t="s">
        <v>173</v>
      </c>
      <c r="C1662" s="61">
        <f t="shared" si="235"/>
        <v>2976.1904761904761</v>
      </c>
      <c r="D1662" s="62" t="s">
        <v>12</v>
      </c>
      <c r="E1662" s="63">
        <v>67.2</v>
      </c>
      <c r="F1662" s="63">
        <v>69</v>
      </c>
      <c r="G1662" s="63">
        <v>0</v>
      </c>
      <c r="H1662" s="63">
        <v>0</v>
      </c>
      <c r="I1662" s="64">
        <f>-(F1662-E1662)*C1662</f>
        <v>-5357.1428571428487</v>
      </c>
      <c r="J1662" s="65">
        <v>0</v>
      </c>
      <c r="K1662" s="65">
        <f>(H1662-G1662)*C1662</f>
        <v>0</v>
      </c>
      <c r="L1662" s="64">
        <f>(I1662+J1662+K1662)</f>
        <v>-5357.1428571428487</v>
      </c>
      <c r="M1662" s="25"/>
      <c r="N1662" s="25"/>
    </row>
    <row r="1663" spans="1:14" ht="14.25" customHeight="1">
      <c r="A1663" s="89">
        <v>42522</v>
      </c>
      <c r="B1663" s="60" t="s">
        <v>1339</v>
      </c>
      <c r="C1663" s="61">
        <f t="shared" si="235"/>
        <v>2083.3333333333335</v>
      </c>
      <c r="D1663" s="62" t="s">
        <v>11</v>
      </c>
      <c r="E1663" s="63">
        <v>96</v>
      </c>
      <c r="F1663" s="63">
        <v>96.9</v>
      </c>
      <c r="G1663" s="63">
        <v>97.8</v>
      </c>
      <c r="H1663" s="63">
        <v>98.7</v>
      </c>
      <c r="I1663" s="65">
        <f>+(F1663-E1663)*C1663</f>
        <v>1875.0000000000121</v>
      </c>
      <c r="J1663" s="65">
        <f>+(G1663-F1663)*C1663</f>
        <v>1874.9999999999823</v>
      </c>
      <c r="K1663" s="65">
        <f>+(H1663-G1663)*C1663</f>
        <v>1875.0000000000121</v>
      </c>
      <c r="L1663" s="87">
        <f>SUM(I1663:K1663)</f>
        <v>5625.0000000000064</v>
      </c>
      <c r="M1663" s="25"/>
      <c r="N1663" s="25"/>
    </row>
    <row r="1664" spans="1:14" ht="14.25" customHeight="1">
      <c r="A1664" s="89">
        <v>42522</v>
      </c>
      <c r="B1664" s="60" t="s">
        <v>1507</v>
      </c>
      <c r="C1664" s="61">
        <f t="shared" si="235"/>
        <v>1639.344262295082</v>
      </c>
      <c r="D1664" s="62" t="s">
        <v>11</v>
      </c>
      <c r="E1664" s="63">
        <v>122</v>
      </c>
      <c r="F1664" s="63">
        <v>123.2</v>
      </c>
      <c r="G1664" s="63">
        <v>0</v>
      </c>
      <c r="H1664" s="63">
        <v>0</v>
      </c>
      <c r="I1664" s="65">
        <f>+(F1664-E1664)*C1664</f>
        <v>1967.2131147541031</v>
      </c>
      <c r="J1664" s="65">
        <v>0</v>
      </c>
      <c r="K1664" s="65">
        <f>+(H1664-G1664)*C1664</f>
        <v>0</v>
      </c>
      <c r="L1664" s="87">
        <f>SUM(I1664:K1664)</f>
        <v>1967.2131147541031</v>
      </c>
      <c r="M1664" s="25"/>
      <c r="N1664" s="25"/>
    </row>
    <row r="1665" spans="1:14" ht="14.25" customHeight="1">
      <c r="A1665" s="89">
        <v>42522</v>
      </c>
      <c r="B1665" s="60" t="s">
        <v>137</v>
      </c>
      <c r="C1665" s="61">
        <f t="shared" si="235"/>
        <v>2547.7707006369428</v>
      </c>
      <c r="D1665" s="62" t="s">
        <v>11</v>
      </c>
      <c r="E1665" s="63">
        <v>78.5</v>
      </c>
      <c r="F1665" s="63">
        <v>79.099999999999994</v>
      </c>
      <c r="G1665" s="63">
        <v>0</v>
      </c>
      <c r="H1665" s="63">
        <v>0</v>
      </c>
      <c r="I1665" s="65">
        <f>+(F1665-E1665)*C1665</f>
        <v>1528.6624203821511</v>
      </c>
      <c r="J1665" s="65">
        <v>0</v>
      </c>
      <c r="K1665" s="65">
        <f>+(H1665-G1665)*C1665</f>
        <v>0</v>
      </c>
      <c r="L1665" s="87">
        <f>SUM(I1665:K1665)</f>
        <v>1528.6624203821511</v>
      </c>
      <c r="M1665" s="25"/>
      <c r="N1665" s="25"/>
    </row>
    <row r="1666" spans="1:14" ht="14.25" customHeight="1">
      <c r="A1666" s="89">
        <v>42522</v>
      </c>
      <c r="B1666" s="60" t="s">
        <v>1448</v>
      </c>
      <c r="C1666" s="61">
        <f t="shared" si="235"/>
        <v>1769.9115044247787</v>
      </c>
      <c r="D1666" s="62" t="s">
        <v>11</v>
      </c>
      <c r="E1666" s="63">
        <v>113</v>
      </c>
      <c r="F1666" s="63">
        <v>113</v>
      </c>
      <c r="G1666" s="63">
        <v>0</v>
      </c>
      <c r="H1666" s="63">
        <v>0</v>
      </c>
      <c r="I1666" s="65">
        <f>+(F1666-E1666)*C1666</f>
        <v>0</v>
      </c>
      <c r="J1666" s="65">
        <v>0</v>
      </c>
      <c r="K1666" s="65">
        <f>+(H1666-G1666)*C1666</f>
        <v>0</v>
      </c>
      <c r="L1666" s="87">
        <f>SUM(I1666:K1666)</f>
        <v>0</v>
      </c>
      <c r="M1666" s="25"/>
      <c r="N1666" s="25"/>
    </row>
    <row r="1667" spans="1:14" ht="14.25" customHeight="1">
      <c r="A1667" s="89">
        <v>42522</v>
      </c>
      <c r="B1667" s="60" t="s">
        <v>145</v>
      </c>
      <c r="C1667" s="61">
        <f t="shared" si="235"/>
        <v>4228.3298097251591</v>
      </c>
      <c r="D1667" s="62" t="s">
        <v>11</v>
      </c>
      <c r="E1667" s="63">
        <v>47.3</v>
      </c>
      <c r="F1667" s="63">
        <v>47.3</v>
      </c>
      <c r="G1667" s="63">
        <v>0</v>
      </c>
      <c r="H1667" s="63">
        <v>0</v>
      </c>
      <c r="I1667" s="65">
        <f>+(F1667-E1667)*C1667</f>
        <v>0</v>
      </c>
      <c r="J1667" s="65">
        <v>0</v>
      </c>
      <c r="K1667" s="65">
        <f>+(H1667-G1667)*C1667</f>
        <v>0</v>
      </c>
      <c r="L1667" s="87">
        <f>SUM(I1667:K1667)</f>
        <v>0</v>
      </c>
      <c r="M1667" s="25"/>
      <c r="N1667" s="25"/>
    </row>
    <row r="1668" spans="1:14" ht="14.25" customHeight="1">
      <c r="A1668" s="89">
        <v>42521</v>
      </c>
      <c r="B1668" s="60" t="s">
        <v>1448</v>
      </c>
      <c r="C1668" s="61">
        <f t="shared" si="235"/>
        <v>1886.7924528301887</v>
      </c>
      <c r="D1668" s="62" t="s">
        <v>12</v>
      </c>
      <c r="E1668" s="63">
        <v>106</v>
      </c>
      <c r="F1668" s="63">
        <v>105</v>
      </c>
      <c r="G1668" s="63">
        <v>104</v>
      </c>
      <c r="H1668" s="63">
        <v>103</v>
      </c>
      <c r="I1668" s="65">
        <f>(E1668-F1668)*C1668</f>
        <v>1886.7924528301887</v>
      </c>
      <c r="J1668" s="65">
        <f>(F1668-G1668)*C1668</f>
        <v>1886.7924528301887</v>
      </c>
      <c r="K1668" s="65">
        <f>(G1668-H1668)*C1668</f>
        <v>1886.7924528301887</v>
      </c>
      <c r="L1668" s="65">
        <f>(I1668+J1668+K1668)</f>
        <v>5660.3773584905666</v>
      </c>
      <c r="M1668" s="25"/>
      <c r="N1668" s="25"/>
    </row>
    <row r="1669" spans="1:14" ht="14.25" customHeight="1">
      <c r="A1669" s="89">
        <v>42521</v>
      </c>
      <c r="B1669" s="60" t="s">
        <v>1415</v>
      </c>
      <c r="C1669" s="61">
        <f t="shared" si="235"/>
        <v>3144.6540880503144</v>
      </c>
      <c r="D1669" s="62" t="s">
        <v>12</v>
      </c>
      <c r="E1669" s="63">
        <v>63.6</v>
      </c>
      <c r="F1669" s="63">
        <v>63</v>
      </c>
      <c r="G1669" s="63">
        <v>62.4</v>
      </c>
      <c r="H1669" s="63">
        <v>61.8</v>
      </c>
      <c r="I1669" s="65">
        <f>(E1669-F1669)*C1669</f>
        <v>1886.792452830193</v>
      </c>
      <c r="J1669" s="65">
        <f>(F1669-G1669)*C1669</f>
        <v>1886.792452830193</v>
      </c>
      <c r="K1669" s="65">
        <f>(G1669-H1669)*C1669</f>
        <v>1886.792452830193</v>
      </c>
      <c r="L1669" s="65">
        <f>(I1669+J1669+K1669)</f>
        <v>5660.3773584905794</v>
      </c>
      <c r="M1669" s="25"/>
      <c r="N1669" s="25"/>
    </row>
    <row r="1670" spans="1:14" ht="14.25" customHeight="1">
      <c r="A1670" s="89">
        <v>42521</v>
      </c>
      <c r="B1670" s="60" t="s">
        <v>1322</v>
      </c>
      <c r="C1670" s="61">
        <f t="shared" si="235"/>
        <v>3717.4721189591082</v>
      </c>
      <c r="D1670" s="62" t="s">
        <v>11</v>
      </c>
      <c r="E1670" s="63">
        <v>53.8</v>
      </c>
      <c r="F1670" s="63">
        <v>54.3</v>
      </c>
      <c r="G1670" s="63">
        <v>54.8</v>
      </c>
      <c r="H1670" s="63">
        <v>0</v>
      </c>
      <c r="I1670" s="65">
        <f>+(F1670-E1670)*C1670</f>
        <v>1858.7360594795541</v>
      </c>
      <c r="J1670" s="65">
        <f>+(G1670-F1670)*C1670</f>
        <v>1858.7360594795541</v>
      </c>
      <c r="K1670" s="65">
        <v>0</v>
      </c>
      <c r="L1670" s="87">
        <f>SUM(I1670:K1670)</f>
        <v>3717.4721189591082</v>
      </c>
      <c r="M1670" s="25"/>
      <c r="N1670" s="25"/>
    </row>
    <row r="1671" spans="1:14" ht="14.25" customHeight="1">
      <c r="A1671" s="89">
        <v>42521</v>
      </c>
      <c r="B1671" s="60" t="s">
        <v>1452</v>
      </c>
      <c r="C1671" s="61">
        <f t="shared" si="235"/>
        <v>3571.4285714285716</v>
      </c>
      <c r="D1671" s="62" t="s">
        <v>12</v>
      </c>
      <c r="E1671" s="63">
        <v>56</v>
      </c>
      <c r="F1671" s="63">
        <v>55.5</v>
      </c>
      <c r="G1671" s="63">
        <v>55</v>
      </c>
      <c r="H1671" s="63">
        <v>0</v>
      </c>
      <c r="I1671" s="67">
        <f>(E1671-F1671)*C1671</f>
        <v>1785.7142857142858</v>
      </c>
      <c r="J1671" s="67">
        <f>(F1671-G1671)*C1671</f>
        <v>1785.7142857142858</v>
      </c>
      <c r="K1671" s="67">
        <v>0</v>
      </c>
      <c r="L1671" s="67">
        <f>(I1671+J1671+K1671)</f>
        <v>3571.4285714285716</v>
      </c>
      <c r="M1671" s="25"/>
      <c r="N1671" s="25"/>
    </row>
    <row r="1672" spans="1:14" ht="14.25" customHeight="1">
      <c r="A1672" s="89">
        <v>42521</v>
      </c>
      <c r="B1672" s="60" t="s">
        <v>1415</v>
      </c>
      <c r="C1672" s="61">
        <f t="shared" si="235"/>
        <v>3333.3333333333335</v>
      </c>
      <c r="D1672" s="62" t="s">
        <v>12</v>
      </c>
      <c r="E1672" s="63">
        <v>60</v>
      </c>
      <c r="F1672" s="63">
        <v>59.4</v>
      </c>
      <c r="G1672" s="63">
        <v>0</v>
      </c>
      <c r="H1672" s="63">
        <v>0</v>
      </c>
      <c r="I1672" s="65">
        <f>-(F1672-E1672)*C1672</f>
        <v>2000.0000000000048</v>
      </c>
      <c r="J1672" s="65">
        <v>0</v>
      </c>
      <c r="K1672" s="65">
        <v>0</v>
      </c>
      <c r="L1672" s="65">
        <f>(I1672+J1672+K1672)</f>
        <v>2000.0000000000048</v>
      </c>
      <c r="M1672" s="25"/>
      <c r="N1672" s="25"/>
    </row>
    <row r="1673" spans="1:14" ht="14.25" customHeight="1">
      <c r="A1673" s="89">
        <v>42521</v>
      </c>
      <c r="B1673" s="60" t="s">
        <v>1430</v>
      </c>
      <c r="C1673" s="61">
        <f t="shared" si="235"/>
        <v>1923.0769230769231</v>
      </c>
      <c r="D1673" s="62" t="s">
        <v>12</v>
      </c>
      <c r="E1673" s="63">
        <v>104</v>
      </c>
      <c r="F1673" s="63">
        <v>104</v>
      </c>
      <c r="G1673" s="63">
        <v>0</v>
      </c>
      <c r="H1673" s="63">
        <v>0</v>
      </c>
      <c r="I1673" s="65">
        <f>-(F1673-E1673)*C1673</f>
        <v>0</v>
      </c>
      <c r="J1673" s="65">
        <v>0</v>
      </c>
      <c r="K1673" s="65">
        <v>0</v>
      </c>
      <c r="L1673" s="65">
        <f>(I1673+J1673+K1673)</f>
        <v>0</v>
      </c>
      <c r="M1673" s="25"/>
      <c r="N1673" s="25"/>
    </row>
    <row r="1674" spans="1:14" ht="14.25" customHeight="1">
      <c r="A1674" s="89">
        <v>42520</v>
      </c>
      <c r="B1674" s="60" t="s">
        <v>1568</v>
      </c>
      <c r="C1674" s="61">
        <f t="shared" si="235"/>
        <v>2439.0243902439024</v>
      </c>
      <c r="D1674" s="62" t="s">
        <v>11</v>
      </c>
      <c r="E1674" s="63">
        <v>82</v>
      </c>
      <c r="F1674" s="63">
        <v>82.8</v>
      </c>
      <c r="G1674" s="63">
        <v>83.6</v>
      </c>
      <c r="H1674" s="63">
        <v>84.4</v>
      </c>
      <c r="I1674" s="65">
        <f>+(F1674-E1674)*C1674</f>
        <v>1951.2195121951149</v>
      </c>
      <c r="J1674" s="65">
        <f>+(G1674-F1674)*C1674</f>
        <v>1951.2195121951149</v>
      </c>
      <c r="K1674" s="65">
        <f>+(H1674-G1674)*C1674</f>
        <v>1951.2195121951497</v>
      </c>
      <c r="L1674" s="87">
        <f>SUM(I1674:K1674)</f>
        <v>5853.6585365853798</v>
      </c>
      <c r="M1674" s="25"/>
      <c r="N1674" s="25"/>
    </row>
    <row r="1675" spans="1:14" ht="14.25" customHeight="1">
      <c r="A1675" s="89">
        <v>42520</v>
      </c>
      <c r="B1675" s="60" t="s">
        <v>1415</v>
      </c>
      <c r="C1675" s="61">
        <f t="shared" si="235"/>
        <v>2758.6206896551726</v>
      </c>
      <c r="D1675" s="62" t="s">
        <v>11</v>
      </c>
      <c r="E1675" s="63">
        <v>72.5</v>
      </c>
      <c r="F1675" s="63">
        <v>73.2</v>
      </c>
      <c r="G1675" s="63">
        <v>73.900000000000006</v>
      </c>
      <c r="H1675" s="63">
        <v>74.599999999999994</v>
      </c>
      <c r="I1675" s="65">
        <f>+(F1675-E1675)*C1675</f>
        <v>1931.0344827586287</v>
      </c>
      <c r="J1675" s="65">
        <f>+(G1675-F1675)*C1675</f>
        <v>1931.0344827586287</v>
      </c>
      <c r="K1675" s="65">
        <f>+(H1675-G1675)*C1675</f>
        <v>1931.0344827585893</v>
      </c>
      <c r="L1675" s="87">
        <f>SUM(I1675:K1675)</f>
        <v>5793.1034482758469</v>
      </c>
      <c r="M1675" s="25"/>
      <c r="N1675" s="25"/>
    </row>
    <row r="1676" spans="1:14" ht="14.25" customHeight="1">
      <c r="A1676" s="89">
        <v>42520</v>
      </c>
      <c r="B1676" s="60" t="s">
        <v>1489</v>
      </c>
      <c r="C1676" s="61">
        <f t="shared" si="235"/>
        <v>4545.454545454545</v>
      </c>
      <c r="D1676" s="62" t="s">
        <v>12</v>
      </c>
      <c r="E1676" s="63">
        <v>44</v>
      </c>
      <c r="F1676" s="63">
        <v>43.6</v>
      </c>
      <c r="G1676" s="63">
        <v>43.2</v>
      </c>
      <c r="H1676" s="63">
        <v>42.8</v>
      </c>
      <c r="I1676" s="65">
        <f>(E1676-F1676)*C1676</f>
        <v>1818.1818181818116</v>
      </c>
      <c r="J1676" s="65">
        <f>(F1676-G1676)*C1676</f>
        <v>1818.1818181818116</v>
      </c>
      <c r="K1676" s="65">
        <f>(G1676-H1676)*C1676</f>
        <v>1818.1818181818439</v>
      </c>
      <c r="L1676" s="65">
        <f>(I1676+J1676+K1676)</f>
        <v>5454.5454545454668</v>
      </c>
      <c r="M1676" s="25"/>
      <c r="N1676" s="25"/>
    </row>
    <row r="1677" spans="1:14" ht="14.25" customHeight="1">
      <c r="A1677" s="89">
        <v>42520</v>
      </c>
      <c r="B1677" s="60" t="s">
        <v>1568</v>
      </c>
      <c r="C1677" s="61">
        <f t="shared" si="235"/>
        <v>2247.1910112359551</v>
      </c>
      <c r="D1677" s="62" t="s">
        <v>11</v>
      </c>
      <c r="E1677" s="63">
        <v>89</v>
      </c>
      <c r="F1677" s="63">
        <v>89.8</v>
      </c>
      <c r="G1677" s="63">
        <v>90.6</v>
      </c>
      <c r="H1677" s="63">
        <v>91.4</v>
      </c>
      <c r="I1677" s="65">
        <f>+(F1677-E1677)*C1677</f>
        <v>1797.7528089887578</v>
      </c>
      <c r="J1677" s="65">
        <f>+(G1677-F1677)*C1677</f>
        <v>1797.7528089887578</v>
      </c>
      <c r="K1677" s="65">
        <f>+(H1677-G1677)*C1677</f>
        <v>1797.7528089887896</v>
      </c>
      <c r="L1677" s="87">
        <f>SUM(I1677:K1677)</f>
        <v>5393.2584269663057</v>
      </c>
      <c r="M1677" s="25"/>
      <c r="N1677" s="25"/>
    </row>
    <row r="1678" spans="1:14" ht="14.25" customHeight="1">
      <c r="A1678" s="89">
        <v>42520</v>
      </c>
      <c r="B1678" s="60" t="s">
        <v>1489</v>
      </c>
      <c r="C1678" s="61">
        <f t="shared" ref="C1678:C1741" si="239">(200000/E1678)</f>
        <v>4705.8823529411766</v>
      </c>
      <c r="D1678" s="62" t="s">
        <v>12</v>
      </c>
      <c r="E1678" s="63">
        <v>42.5</v>
      </c>
      <c r="F1678" s="63">
        <v>42.5</v>
      </c>
      <c r="G1678" s="63">
        <v>0</v>
      </c>
      <c r="H1678" s="63">
        <v>0</v>
      </c>
      <c r="I1678" s="65">
        <f>-(F1678-E1678)*C1678</f>
        <v>0</v>
      </c>
      <c r="J1678" s="65">
        <v>0</v>
      </c>
      <c r="K1678" s="65">
        <v>0</v>
      </c>
      <c r="L1678" s="65">
        <f>(I1678+J1678+K1678)</f>
        <v>0</v>
      </c>
      <c r="M1678" s="25"/>
      <c r="N1678" s="25"/>
    </row>
    <row r="1679" spans="1:14" ht="14.25" customHeight="1">
      <c r="A1679" s="89">
        <v>42520</v>
      </c>
      <c r="B1679" s="60" t="s">
        <v>1405</v>
      </c>
      <c r="C1679" s="61">
        <f t="shared" si="239"/>
        <v>3827.7511961722489</v>
      </c>
      <c r="D1679" s="62" t="s">
        <v>11</v>
      </c>
      <c r="E1679" s="63">
        <v>52.25</v>
      </c>
      <c r="F1679" s="63">
        <v>52.25</v>
      </c>
      <c r="G1679" s="63">
        <v>0</v>
      </c>
      <c r="H1679" s="63">
        <v>0</v>
      </c>
      <c r="I1679" s="65">
        <f>+(F1679-E1679)*C1679</f>
        <v>0</v>
      </c>
      <c r="J1679" s="65">
        <v>0</v>
      </c>
      <c r="K1679" s="65">
        <f>+(H1679-G1679)*C1679</f>
        <v>0</v>
      </c>
      <c r="L1679" s="87">
        <f>SUM(I1679:K1679)</f>
        <v>0</v>
      </c>
      <c r="M1679" s="25"/>
      <c r="N1679" s="25"/>
    </row>
    <row r="1680" spans="1:14" ht="14.25" customHeight="1">
      <c r="A1680" s="89">
        <v>42517</v>
      </c>
      <c r="B1680" s="60" t="s">
        <v>1569</v>
      </c>
      <c r="C1680" s="61">
        <f t="shared" si="239"/>
        <v>3921.5686274509803</v>
      </c>
      <c r="D1680" s="62" t="s">
        <v>11</v>
      </c>
      <c r="E1680" s="63">
        <v>51</v>
      </c>
      <c r="F1680" s="63">
        <v>51.5</v>
      </c>
      <c r="G1680" s="63">
        <v>52</v>
      </c>
      <c r="H1680" s="63">
        <v>52.5</v>
      </c>
      <c r="I1680" s="65">
        <f>+(F1680-E1680)*C1680</f>
        <v>1960.7843137254902</v>
      </c>
      <c r="J1680" s="65">
        <f>+(G1680-F1680)*C1680</f>
        <v>1960.7843137254902</v>
      </c>
      <c r="K1680" s="65">
        <f>+(H1680-G1680)*C1680</f>
        <v>1960.7843137254902</v>
      </c>
      <c r="L1680" s="87">
        <f>SUM(I1680:K1680)</f>
        <v>5882.3529411764703</v>
      </c>
      <c r="M1680" s="25"/>
      <c r="N1680" s="25"/>
    </row>
    <row r="1681" spans="1:14" ht="14.25" customHeight="1">
      <c r="A1681" s="89">
        <v>42517</v>
      </c>
      <c r="B1681" s="60" t="s">
        <v>1569</v>
      </c>
      <c r="C1681" s="61">
        <f t="shared" si="239"/>
        <v>3773.5849056603774</v>
      </c>
      <c r="D1681" s="62" t="s">
        <v>11</v>
      </c>
      <c r="E1681" s="63">
        <v>53</v>
      </c>
      <c r="F1681" s="63">
        <v>53.5</v>
      </c>
      <c r="G1681" s="63">
        <v>54</v>
      </c>
      <c r="H1681" s="63">
        <v>54.5</v>
      </c>
      <c r="I1681" s="65">
        <f>+(F1681-E1681)*C1681</f>
        <v>1886.7924528301887</v>
      </c>
      <c r="J1681" s="65">
        <f>+(G1681-F1681)*C1681</f>
        <v>1886.7924528301887</v>
      </c>
      <c r="K1681" s="65">
        <f>+(H1681-G1681)*C1681</f>
        <v>1886.7924528301887</v>
      </c>
      <c r="L1681" s="87">
        <f>SUM(I1681:K1681)</f>
        <v>5660.3773584905666</v>
      </c>
      <c r="M1681" s="25"/>
      <c r="N1681" s="25"/>
    </row>
    <row r="1682" spans="1:14" ht="14.25" customHeight="1">
      <c r="A1682" s="89">
        <v>42517</v>
      </c>
      <c r="B1682" s="60" t="s">
        <v>1570</v>
      </c>
      <c r="C1682" s="61">
        <f t="shared" si="239"/>
        <v>1860.4651162790697</v>
      </c>
      <c r="D1682" s="62" t="s">
        <v>11</v>
      </c>
      <c r="E1682" s="63">
        <v>107.5</v>
      </c>
      <c r="F1682" s="63">
        <v>108.5</v>
      </c>
      <c r="G1682" s="63">
        <v>109.5</v>
      </c>
      <c r="H1682" s="63">
        <v>110.5</v>
      </c>
      <c r="I1682" s="65">
        <f>+(F1682-E1682)*C1682</f>
        <v>1860.4651162790697</v>
      </c>
      <c r="J1682" s="65">
        <f>+(G1682-F1682)*C1682</f>
        <v>1860.4651162790697</v>
      </c>
      <c r="K1682" s="65">
        <f>+(H1682-G1682)*C1682</f>
        <v>1860.4651162790697</v>
      </c>
      <c r="L1682" s="87">
        <f>SUM(I1682:K1682)</f>
        <v>5581.395348837209</v>
      </c>
      <c r="M1682" s="25"/>
      <c r="N1682" s="25"/>
    </row>
    <row r="1683" spans="1:14" ht="14.25" customHeight="1">
      <c r="A1683" s="89">
        <v>42517</v>
      </c>
      <c r="B1683" s="60" t="s">
        <v>1570</v>
      </c>
      <c r="C1683" s="61">
        <f t="shared" si="239"/>
        <v>1834.8623853211009</v>
      </c>
      <c r="D1683" s="62" t="s">
        <v>11</v>
      </c>
      <c r="E1683" s="63">
        <v>109</v>
      </c>
      <c r="F1683" s="63">
        <v>110</v>
      </c>
      <c r="G1683" s="63">
        <v>0</v>
      </c>
      <c r="H1683" s="63">
        <v>0</v>
      </c>
      <c r="I1683" s="65">
        <f>+(F1683-E1683)*C1683</f>
        <v>1834.8623853211009</v>
      </c>
      <c r="J1683" s="65">
        <v>0</v>
      </c>
      <c r="K1683" s="65">
        <f>+(H1683-G1683)*C1683</f>
        <v>0</v>
      </c>
      <c r="L1683" s="87">
        <f>SUM(I1683:K1683)</f>
        <v>1834.8623853211009</v>
      </c>
      <c r="M1683" s="25"/>
      <c r="N1683" s="25"/>
    </row>
    <row r="1684" spans="1:14" ht="14.25" customHeight="1">
      <c r="A1684" s="89">
        <v>42517</v>
      </c>
      <c r="B1684" s="60" t="s">
        <v>428</v>
      </c>
      <c r="C1684" s="61">
        <f t="shared" si="239"/>
        <v>588.23529411764707</v>
      </c>
      <c r="D1684" s="62" t="s">
        <v>12</v>
      </c>
      <c r="E1684" s="63">
        <v>340</v>
      </c>
      <c r="F1684" s="63">
        <v>340</v>
      </c>
      <c r="G1684" s="63">
        <v>0</v>
      </c>
      <c r="H1684" s="63">
        <v>0</v>
      </c>
      <c r="I1684" s="65">
        <f>-(F1684-E1684)*C1684</f>
        <v>0</v>
      </c>
      <c r="J1684" s="65">
        <v>0</v>
      </c>
      <c r="K1684" s="65">
        <v>0</v>
      </c>
      <c r="L1684" s="65">
        <f>(I1684+J1684+K1684)</f>
        <v>0</v>
      </c>
      <c r="M1684" s="25"/>
      <c r="N1684" s="25"/>
    </row>
    <row r="1685" spans="1:14" ht="14.25" customHeight="1">
      <c r="A1685" s="89">
        <v>42517</v>
      </c>
      <c r="B1685" s="60" t="s">
        <v>161</v>
      </c>
      <c r="C1685" s="61">
        <f t="shared" si="239"/>
        <v>795.22862823061632</v>
      </c>
      <c r="D1685" s="62" t="s">
        <v>11</v>
      </c>
      <c r="E1685" s="63">
        <v>251.5</v>
      </c>
      <c r="F1685" s="63">
        <v>246.5</v>
      </c>
      <c r="G1685" s="63">
        <v>0</v>
      </c>
      <c r="H1685" s="63">
        <v>0</v>
      </c>
      <c r="I1685" s="64">
        <f>(F1685-E1685)*C1685</f>
        <v>-3976.1431411530816</v>
      </c>
      <c r="J1685" s="65">
        <v>0</v>
      </c>
      <c r="K1685" s="65">
        <f>(H1685-G1685)*C1685</f>
        <v>0</v>
      </c>
      <c r="L1685" s="64">
        <f>(I1685+J1685+K1685)</f>
        <v>-3976.1431411530816</v>
      </c>
      <c r="M1685" s="25"/>
      <c r="N1685" s="25"/>
    </row>
    <row r="1686" spans="1:14" ht="14.25" customHeight="1">
      <c r="A1686" s="89">
        <v>42517</v>
      </c>
      <c r="B1686" s="60" t="s">
        <v>1571</v>
      </c>
      <c r="C1686" s="61">
        <f t="shared" si="239"/>
        <v>892.85714285714289</v>
      </c>
      <c r="D1686" s="62" t="s">
        <v>11</v>
      </c>
      <c r="E1686" s="63">
        <v>224</v>
      </c>
      <c r="F1686" s="63">
        <v>217.3</v>
      </c>
      <c r="G1686" s="63">
        <v>0</v>
      </c>
      <c r="H1686" s="63">
        <v>0</v>
      </c>
      <c r="I1686" s="64">
        <f>(F1686-E1686)*C1686</f>
        <v>-5982.1428571428469</v>
      </c>
      <c r="J1686" s="65">
        <v>0</v>
      </c>
      <c r="K1686" s="65">
        <f>(H1686-G1686)*C1686</f>
        <v>0</v>
      </c>
      <c r="L1686" s="64">
        <f>(I1686+J1686+K1686)</f>
        <v>-5982.1428571428469</v>
      </c>
      <c r="M1686" s="25"/>
      <c r="N1686" s="25"/>
    </row>
    <row r="1687" spans="1:14" ht="14.25" customHeight="1">
      <c r="A1687" s="89">
        <v>42516</v>
      </c>
      <c r="B1687" s="60" t="s">
        <v>161</v>
      </c>
      <c r="C1687" s="61">
        <f t="shared" si="239"/>
        <v>930.23255813953483</v>
      </c>
      <c r="D1687" s="62" t="s">
        <v>11</v>
      </c>
      <c r="E1687" s="63">
        <v>215</v>
      </c>
      <c r="F1687" s="63">
        <v>217</v>
      </c>
      <c r="G1687" s="63">
        <v>219</v>
      </c>
      <c r="H1687" s="63">
        <v>221</v>
      </c>
      <c r="I1687" s="65">
        <f>+(F1687-E1687)*C1687</f>
        <v>1860.4651162790697</v>
      </c>
      <c r="J1687" s="65">
        <f>+(G1687-F1687)*C1687</f>
        <v>1860.4651162790697</v>
      </c>
      <c r="K1687" s="65">
        <f>+(H1687-G1687)*C1687</f>
        <v>1860.4651162790697</v>
      </c>
      <c r="L1687" s="87">
        <f>SUM(I1687:K1687)</f>
        <v>5581.395348837209</v>
      </c>
      <c r="M1687" s="25"/>
      <c r="N1687" s="25"/>
    </row>
    <row r="1688" spans="1:14" ht="14.25" customHeight="1">
      <c r="A1688" s="89">
        <v>42516</v>
      </c>
      <c r="B1688" s="60" t="s">
        <v>1572</v>
      </c>
      <c r="C1688" s="61">
        <f t="shared" si="239"/>
        <v>666.66666666666663</v>
      </c>
      <c r="D1688" s="62" t="s">
        <v>12</v>
      </c>
      <c r="E1688" s="63">
        <v>300</v>
      </c>
      <c r="F1688" s="63">
        <v>297</v>
      </c>
      <c r="G1688" s="63">
        <v>294</v>
      </c>
      <c r="H1688" s="63">
        <v>0</v>
      </c>
      <c r="I1688" s="67">
        <f>(E1688-F1688)*C1688</f>
        <v>2000</v>
      </c>
      <c r="J1688" s="67">
        <f>(F1688-G1688)*C1688</f>
        <v>2000</v>
      </c>
      <c r="K1688" s="67">
        <v>0</v>
      </c>
      <c r="L1688" s="67">
        <f>(I1688+J1688+K1688)</f>
        <v>4000</v>
      </c>
      <c r="M1688" s="25"/>
      <c r="N1688" s="25"/>
    </row>
    <row r="1689" spans="1:14" ht="14.25" customHeight="1">
      <c r="A1689" s="89">
        <v>42516</v>
      </c>
      <c r="B1689" s="60" t="s">
        <v>1573</v>
      </c>
      <c r="C1689" s="61">
        <f t="shared" si="239"/>
        <v>684.93150684931504</v>
      </c>
      <c r="D1689" s="62" t="s">
        <v>11</v>
      </c>
      <c r="E1689" s="63">
        <v>292</v>
      </c>
      <c r="F1689" s="63">
        <v>294.8</v>
      </c>
      <c r="G1689" s="63">
        <v>297.60000000000002</v>
      </c>
      <c r="H1689" s="63">
        <v>0</v>
      </c>
      <c r="I1689" s="65">
        <f>+(F1689-E1689)*C1689</f>
        <v>1917.80821917809</v>
      </c>
      <c r="J1689" s="65">
        <f>+(G1689-F1689)*C1689</f>
        <v>1917.80821917809</v>
      </c>
      <c r="K1689" s="65">
        <v>0</v>
      </c>
      <c r="L1689" s="87">
        <f>SUM(I1689:K1689)</f>
        <v>3835.61643835618</v>
      </c>
      <c r="M1689" s="25"/>
      <c r="N1689" s="25"/>
    </row>
    <row r="1690" spans="1:14" ht="14.25" customHeight="1">
      <c r="A1690" s="89">
        <v>42515</v>
      </c>
      <c r="B1690" s="60" t="s">
        <v>1573</v>
      </c>
      <c r="C1690" s="61">
        <f t="shared" si="239"/>
        <v>707.9646017699115</v>
      </c>
      <c r="D1690" s="62" t="s">
        <v>11</v>
      </c>
      <c r="E1690" s="63">
        <v>282.5</v>
      </c>
      <c r="F1690" s="63">
        <v>285.3</v>
      </c>
      <c r="G1690" s="63">
        <v>288.10000000000002</v>
      </c>
      <c r="H1690" s="63">
        <v>290.89999999999998</v>
      </c>
      <c r="I1690" s="65">
        <f>+(F1690-E1690)*C1690</f>
        <v>1982.3008849557602</v>
      </c>
      <c r="J1690" s="65">
        <f>+(G1690-F1690)*C1690</f>
        <v>1982.3008849557602</v>
      </c>
      <c r="K1690" s="65">
        <f>+(H1690-G1690)*C1690</f>
        <v>1982.30088495572</v>
      </c>
      <c r="L1690" s="87">
        <f>SUM(I1690:K1690)</f>
        <v>5946.9026548672409</v>
      </c>
      <c r="M1690" s="25"/>
      <c r="N1690" s="25"/>
    </row>
    <row r="1691" spans="1:14" ht="14.25" customHeight="1">
      <c r="A1691" s="89">
        <v>42515</v>
      </c>
      <c r="B1691" s="60" t="s">
        <v>1574</v>
      </c>
      <c r="C1691" s="61">
        <f t="shared" si="239"/>
        <v>2597.4025974025976</v>
      </c>
      <c r="D1691" s="62" t="s">
        <v>11</v>
      </c>
      <c r="E1691" s="63">
        <v>77</v>
      </c>
      <c r="F1691" s="63">
        <v>77.7</v>
      </c>
      <c r="G1691" s="63">
        <v>0</v>
      </c>
      <c r="H1691" s="63">
        <v>0</v>
      </c>
      <c r="I1691" s="65">
        <f>+(F1691-E1691)*C1691</f>
        <v>1818.1818181818257</v>
      </c>
      <c r="J1691" s="65">
        <v>0</v>
      </c>
      <c r="K1691" s="65">
        <f>+(H1691-G1691)*C1691</f>
        <v>0</v>
      </c>
      <c r="L1691" s="87">
        <f>SUM(I1691:K1691)</f>
        <v>1818.1818181818257</v>
      </c>
      <c r="M1691" s="25"/>
      <c r="N1691" s="25"/>
    </row>
    <row r="1692" spans="1:14" ht="14.25" customHeight="1">
      <c r="A1692" s="89">
        <v>42515</v>
      </c>
      <c r="B1692" s="60" t="s">
        <v>1575</v>
      </c>
      <c r="C1692" s="61">
        <f t="shared" si="239"/>
        <v>2666.6666666666665</v>
      </c>
      <c r="D1692" s="62" t="s">
        <v>11</v>
      </c>
      <c r="E1692" s="63">
        <v>75</v>
      </c>
      <c r="F1692" s="63">
        <v>75.650000000000006</v>
      </c>
      <c r="G1692" s="63">
        <v>0</v>
      </c>
      <c r="H1692" s="63">
        <v>0</v>
      </c>
      <c r="I1692" s="65">
        <f>+(F1692-E1692)*C1692</f>
        <v>1733.3333333333485</v>
      </c>
      <c r="J1692" s="65">
        <v>0</v>
      </c>
      <c r="K1692" s="65">
        <f>+(H1692-G1692)*C1692</f>
        <v>0</v>
      </c>
      <c r="L1692" s="87">
        <f>SUM(I1692:K1692)</f>
        <v>1733.3333333333485</v>
      </c>
      <c r="M1692" s="25"/>
      <c r="N1692" s="25"/>
    </row>
    <row r="1693" spans="1:14" ht="14.25" customHeight="1">
      <c r="A1693" s="89">
        <v>42515</v>
      </c>
      <c r="B1693" s="60" t="s">
        <v>164</v>
      </c>
      <c r="C1693" s="61">
        <f t="shared" si="239"/>
        <v>1724.1379310344828</v>
      </c>
      <c r="D1693" s="62" t="s">
        <v>11</v>
      </c>
      <c r="E1693" s="63">
        <v>116</v>
      </c>
      <c r="F1693" s="63">
        <v>114</v>
      </c>
      <c r="G1693" s="63">
        <v>0</v>
      </c>
      <c r="H1693" s="63">
        <v>0</v>
      </c>
      <c r="I1693" s="64">
        <f>(F1693-E1693)*C1693</f>
        <v>-3448.2758620689656</v>
      </c>
      <c r="J1693" s="65">
        <v>0</v>
      </c>
      <c r="K1693" s="65">
        <f>(H1693-G1693)*C1693</f>
        <v>0</v>
      </c>
      <c r="L1693" s="64">
        <f>(I1693+J1693+K1693)</f>
        <v>-3448.2758620689656</v>
      </c>
      <c r="M1693" s="25"/>
      <c r="N1693" s="25"/>
    </row>
    <row r="1694" spans="1:14" ht="14.25" customHeight="1">
      <c r="A1694" s="89">
        <v>42515</v>
      </c>
      <c r="B1694" s="60" t="s">
        <v>1573</v>
      </c>
      <c r="C1694" s="61">
        <f t="shared" si="239"/>
        <v>687.28522336769754</v>
      </c>
      <c r="D1694" s="62" t="s">
        <v>11</v>
      </c>
      <c r="E1694" s="63">
        <v>291</v>
      </c>
      <c r="F1694" s="63">
        <v>282.60000000000002</v>
      </c>
      <c r="G1694" s="63">
        <v>0</v>
      </c>
      <c r="H1694" s="63">
        <v>0</v>
      </c>
      <c r="I1694" s="64">
        <f>(F1694-E1694)*C1694</f>
        <v>-5773.1958762886434</v>
      </c>
      <c r="J1694" s="65">
        <v>0</v>
      </c>
      <c r="K1694" s="65">
        <f>(H1694-G1694)*C1694</f>
        <v>0</v>
      </c>
      <c r="L1694" s="64">
        <f>(I1694+J1694+K1694)</f>
        <v>-5773.1958762886434</v>
      </c>
      <c r="M1694" s="25"/>
      <c r="N1694" s="25"/>
    </row>
    <row r="1695" spans="1:14" ht="14.25" customHeight="1">
      <c r="A1695" s="89">
        <v>42514</v>
      </c>
      <c r="B1695" s="60" t="s">
        <v>1441</v>
      </c>
      <c r="C1695" s="61">
        <f t="shared" si="239"/>
        <v>2325.5813953488373</v>
      </c>
      <c r="D1695" s="62" t="s">
        <v>12</v>
      </c>
      <c r="E1695" s="63">
        <v>86</v>
      </c>
      <c r="F1695" s="63">
        <v>85.2</v>
      </c>
      <c r="G1695" s="63">
        <v>84.4</v>
      </c>
      <c r="H1695" s="63">
        <v>83.6</v>
      </c>
      <c r="I1695" s="65">
        <f>(E1695-F1695)*C1695</f>
        <v>1860.4651162790633</v>
      </c>
      <c r="J1695" s="65">
        <f>(F1695-G1695)*C1695</f>
        <v>1860.4651162790633</v>
      </c>
      <c r="K1695" s="65">
        <f>(G1695-H1695)*C1695</f>
        <v>1860.4651162790963</v>
      </c>
      <c r="L1695" s="65">
        <f>(I1695+J1695+K1695)</f>
        <v>5581.3953488372226</v>
      </c>
      <c r="M1695" s="25"/>
      <c r="N1695" s="25"/>
    </row>
    <row r="1696" spans="1:14" ht="14.25" customHeight="1">
      <c r="A1696" s="89">
        <v>42514</v>
      </c>
      <c r="B1696" s="60" t="s">
        <v>1441</v>
      </c>
      <c r="C1696" s="61">
        <f t="shared" si="239"/>
        <v>2424.242424242424</v>
      </c>
      <c r="D1696" s="62" t="s">
        <v>12</v>
      </c>
      <c r="E1696" s="63">
        <v>82.5</v>
      </c>
      <c r="F1696" s="63">
        <v>81.7</v>
      </c>
      <c r="G1696" s="63">
        <v>80.900000000000006</v>
      </c>
      <c r="H1696" s="63">
        <v>0</v>
      </c>
      <c r="I1696" s="67">
        <f>(E1696-F1696)*C1696</f>
        <v>1939.3939393939322</v>
      </c>
      <c r="J1696" s="67">
        <f>(F1696-G1696)*C1696</f>
        <v>1939.3939393939322</v>
      </c>
      <c r="K1696" s="67">
        <v>0</v>
      </c>
      <c r="L1696" s="67">
        <f>(I1696+J1696+K1696)</f>
        <v>3878.7878787878644</v>
      </c>
      <c r="M1696" s="25"/>
      <c r="N1696" s="25"/>
    </row>
    <row r="1697" spans="1:14" ht="14.25" customHeight="1">
      <c r="A1697" s="89">
        <v>42514</v>
      </c>
      <c r="B1697" s="60" t="s">
        <v>1576</v>
      </c>
      <c r="C1697" s="61">
        <f t="shared" si="239"/>
        <v>1298.7012987012988</v>
      </c>
      <c r="D1697" s="62" t="s">
        <v>11</v>
      </c>
      <c r="E1697" s="63">
        <v>154</v>
      </c>
      <c r="F1697" s="63">
        <v>155.5</v>
      </c>
      <c r="G1697" s="63">
        <v>0</v>
      </c>
      <c r="H1697" s="63">
        <v>0</v>
      </c>
      <c r="I1697" s="65">
        <f>+(F1697-E1697)*C1697</f>
        <v>1948.0519480519483</v>
      </c>
      <c r="J1697" s="65">
        <v>0</v>
      </c>
      <c r="K1697" s="65">
        <f>+(H1697-G1697)*C1697</f>
        <v>0</v>
      </c>
      <c r="L1697" s="87">
        <f>SUM(I1697:K1697)</f>
        <v>1948.0519480519483</v>
      </c>
      <c r="M1697" s="25"/>
      <c r="N1697" s="25"/>
    </row>
    <row r="1698" spans="1:14" ht="14.25" customHeight="1">
      <c r="A1698" s="89">
        <v>42514</v>
      </c>
      <c r="B1698" s="60" t="s">
        <v>1333</v>
      </c>
      <c r="C1698" s="61">
        <f t="shared" si="239"/>
        <v>2083.3333333333335</v>
      </c>
      <c r="D1698" s="62" t="s">
        <v>11</v>
      </c>
      <c r="E1698" s="63">
        <v>96</v>
      </c>
      <c r="F1698" s="63">
        <v>96.85</v>
      </c>
      <c r="G1698" s="63">
        <v>0</v>
      </c>
      <c r="H1698" s="63">
        <v>0</v>
      </c>
      <c r="I1698" s="65">
        <f>+(F1698-E1698)*C1698</f>
        <v>1770.8333333333217</v>
      </c>
      <c r="J1698" s="65">
        <v>0</v>
      </c>
      <c r="K1698" s="65">
        <f>+(H1698-G1698)*C1698</f>
        <v>0</v>
      </c>
      <c r="L1698" s="87">
        <f>SUM(I1698:K1698)</f>
        <v>1770.8333333333217</v>
      </c>
      <c r="M1698" s="25"/>
      <c r="N1698" s="25"/>
    </row>
    <row r="1699" spans="1:14" ht="14.25" customHeight="1">
      <c r="A1699" s="89">
        <v>42513</v>
      </c>
      <c r="B1699" s="60" t="s">
        <v>1441</v>
      </c>
      <c r="C1699" s="61">
        <f t="shared" si="239"/>
        <v>2247.1910112359551</v>
      </c>
      <c r="D1699" s="62" t="s">
        <v>12</v>
      </c>
      <c r="E1699" s="63">
        <v>89</v>
      </c>
      <c r="F1699" s="63">
        <v>88.2</v>
      </c>
      <c r="G1699" s="63">
        <v>87.4</v>
      </c>
      <c r="H1699" s="63">
        <v>86.6</v>
      </c>
      <c r="I1699" s="65">
        <f>(E1699-F1699)*C1699</f>
        <v>1797.7528089887578</v>
      </c>
      <c r="J1699" s="65">
        <f>(F1699-G1699)*C1699</f>
        <v>1797.7528089887578</v>
      </c>
      <c r="K1699" s="65">
        <f>(G1699-H1699)*C1699</f>
        <v>1797.7528089887896</v>
      </c>
      <c r="L1699" s="65">
        <f>(I1699+J1699+K1699)</f>
        <v>5393.2584269663057</v>
      </c>
      <c r="M1699" s="25"/>
      <c r="N1699" s="25"/>
    </row>
    <row r="1700" spans="1:14" ht="14.25" customHeight="1">
      <c r="A1700" s="89">
        <v>42513</v>
      </c>
      <c r="B1700" s="60" t="s">
        <v>1446</v>
      </c>
      <c r="C1700" s="61">
        <f t="shared" si="239"/>
        <v>1754.3859649122808</v>
      </c>
      <c r="D1700" s="62" t="s">
        <v>11</v>
      </c>
      <c r="E1700" s="63">
        <v>114</v>
      </c>
      <c r="F1700" s="63">
        <v>115</v>
      </c>
      <c r="G1700" s="63">
        <v>116</v>
      </c>
      <c r="H1700" s="63">
        <v>0</v>
      </c>
      <c r="I1700" s="65">
        <f>+(F1700-E1700)*C1700</f>
        <v>1754.3859649122808</v>
      </c>
      <c r="J1700" s="65">
        <f>+(G1700-F1700)*C1700</f>
        <v>1754.3859649122808</v>
      </c>
      <c r="K1700" s="65">
        <v>0</v>
      </c>
      <c r="L1700" s="87">
        <f>SUM(I1700:K1700)</f>
        <v>3508.7719298245615</v>
      </c>
      <c r="M1700" s="25"/>
      <c r="N1700" s="25"/>
    </row>
    <row r="1701" spans="1:14" ht="14.25" customHeight="1">
      <c r="A1701" s="89">
        <v>42513</v>
      </c>
      <c r="B1701" s="60" t="s">
        <v>1577</v>
      </c>
      <c r="C1701" s="61">
        <f t="shared" si="239"/>
        <v>3603.6036036036035</v>
      </c>
      <c r="D1701" s="62" t="s">
        <v>12</v>
      </c>
      <c r="E1701" s="63">
        <v>55.5</v>
      </c>
      <c r="F1701" s="63">
        <v>55</v>
      </c>
      <c r="G1701" s="63">
        <v>0</v>
      </c>
      <c r="H1701" s="63">
        <v>0</v>
      </c>
      <c r="I1701" s="65">
        <f>-(F1701-E1701)*C1701</f>
        <v>1801.8018018018017</v>
      </c>
      <c r="J1701" s="65">
        <v>0</v>
      </c>
      <c r="K1701" s="65">
        <v>0</v>
      </c>
      <c r="L1701" s="65">
        <f>(I1701+J1701+K1701)</f>
        <v>1801.8018018018017</v>
      </c>
      <c r="M1701" s="25"/>
      <c r="N1701" s="25"/>
    </row>
    <row r="1702" spans="1:14" ht="14.25" customHeight="1">
      <c r="A1702" s="89">
        <v>42513</v>
      </c>
      <c r="B1702" s="60" t="s">
        <v>1576</v>
      </c>
      <c r="C1702" s="61">
        <f t="shared" si="239"/>
        <v>1265.8227848101267</v>
      </c>
      <c r="D1702" s="62" t="s">
        <v>12</v>
      </c>
      <c r="E1702" s="63">
        <v>158</v>
      </c>
      <c r="F1702" s="63">
        <v>158</v>
      </c>
      <c r="G1702" s="63">
        <v>0</v>
      </c>
      <c r="H1702" s="63">
        <v>0</v>
      </c>
      <c r="I1702" s="65">
        <f>-(F1702-E1702)*C1702</f>
        <v>0</v>
      </c>
      <c r="J1702" s="65">
        <v>0</v>
      </c>
      <c r="K1702" s="65">
        <v>0</v>
      </c>
      <c r="L1702" s="65">
        <f>(I1702+J1702+K1702)</f>
        <v>0</v>
      </c>
      <c r="M1702" s="25"/>
      <c r="N1702" s="25"/>
    </row>
    <row r="1703" spans="1:14" ht="14.25" customHeight="1">
      <c r="A1703" s="89">
        <v>42510</v>
      </c>
      <c r="B1703" s="60" t="s">
        <v>1446</v>
      </c>
      <c r="C1703" s="61">
        <f t="shared" si="239"/>
        <v>1777.7777777777778</v>
      </c>
      <c r="D1703" s="62" t="s">
        <v>12</v>
      </c>
      <c r="E1703" s="63">
        <v>112.5</v>
      </c>
      <c r="F1703" s="63">
        <v>111.5</v>
      </c>
      <c r="G1703" s="63">
        <v>110.5</v>
      </c>
      <c r="H1703" s="63">
        <v>109.5</v>
      </c>
      <c r="I1703" s="65">
        <f>(E1703-F1703)*C1703</f>
        <v>1777.7777777777778</v>
      </c>
      <c r="J1703" s="65">
        <f>(F1703-G1703)*C1703</f>
        <v>1777.7777777777778</v>
      </c>
      <c r="K1703" s="65">
        <f>(G1703-H1703)*C1703</f>
        <v>1777.7777777777778</v>
      </c>
      <c r="L1703" s="65">
        <f>(I1703+J1703+K1703)</f>
        <v>5333.3333333333339</v>
      </c>
      <c r="M1703" s="25"/>
      <c r="N1703" s="25"/>
    </row>
    <row r="1704" spans="1:14" ht="14.25" customHeight="1">
      <c r="A1704" s="89">
        <v>42510</v>
      </c>
      <c r="B1704" s="60" t="s">
        <v>1446</v>
      </c>
      <c r="C1704" s="61">
        <f t="shared" si="239"/>
        <v>1721.9113215669393</v>
      </c>
      <c r="D1704" s="62" t="s">
        <v>12</v>
      </c>
      <c r="E1704" s="63">
        <v>116.15</v>
      </c>
      <c r="F1704" s="63">
        <v>115.15</v>
      </c>
      <c r="G1704" s="63">
        <v>114.15</v>
      </c>
      <c r="H1704" s="63">
        <v>113.15</v>
      </c>
      <c r="I1704" s="65">
        <f>(E1704-F1704)*C1704</f>
        <v>1721.9113215669393</v>
      </c>
      <c r="J1704" s="65">
        <f>(F1704-G1704)*C1704</f>
        <v>1721.9113215669393</v>
      </c>
      <c r="K1704" s="65">
        <f>(G1704-H1704)*C1704</f>
        <v>1721.9113215669393</v>
      </c>
      <c r="L1704" s="65">
        <f>(I1704+J1704+K1704)</f>
        <v>5165.7339647008175</v>
      </c>
      <c r="M1704" s="25"/>
      <c r="N1704" s="25"/>
    </row>
    <row r="1705" spans="1:14" ht="14.25" customHeight="1">
      <c r="A1705" s="89">
        <v>42510</v>
      </c>
      <c r="B1705" s="60" t="s">
        <v>1578</v>
      </c>
      <c r="C1705" s="61">
        <f t="shared" si="239"/>
        <v>829.87551867219918</v>
      </c>
      <c r="D1705" s="62" t="s">
        <v>12</v>
      </c>
      <c r="E1705" s="63">
        <v>241</v>
      </c>
      <c r="F1705" s="63">
        <v>238.6</v>
      </c>
      <c r="G1705" s="63">
        <v>236.2</v>
      </c>
      <c r="H1705" s="63">
        <v>0</v>
      </c>
      <c r="I1705" s="67">
        <f>(E1705-F1705)*C1705</f>
        <v>1991.7012448132828</v>
      </c>
      <c r="J1705" s="67">
        <f>(F1705-G1705)*C1705</f>
        <v>1991.7012448132828</v>
      </c>
      <c r="K1705" s="67">
        <v>0</v>
      </c>
      <c r="L1705" s="67">
        <f>(I1705+J1705+K1705)</f>
        <v>3983.4024896265655</v>
      </c>
      <c r="M1705" s="25"/>
      <c r="N1705" s="25"/>
    </row>
    <row r="1706" spans="1:14" ht="14.25" customHeight="1">
      <c r="A1706" s="89">
        <v>42510</v>
      </c>
      <c r="B1706" s="60" t="s">
        <v>1579</v>
      </c>
      <c r="C1706" s="61">
        <f t="shared" si="239"/>
        <v>4444.4444444444443</v>
      </c>
      <c r="D1706" s="62" t="s">
        <v>11</v>
      </c>
      <c r="E1706" s="63">
        <v>45</v>
      </c>
      <c r="F1706" s="63">
        <v>45.4</v>
      </c>
      <c r="G1706" s="63">
        <v>45.8</v>
      </c>
      <c r="H1706" s="63">
        <v>0</v>
      </c>
      <c r="I1706" s="65">
        <f>+(F1706-E1706)*C1706</f>
        <v>1777.7777777777715</v>
      </c>
      <c r="J1706" s="65">
        <f>+(G1706-F1706)*C1706</f>
        <v>1777.7777777777715</v>
      </c>
      <c r="K1706" s="65">
        <v>0</v>
      </c>
      <c r="L1706" s="87">
        <f>SUM(I1706:K1706)</f>
        <v>3555.5555555555429</v>
      </c>
      <c r="M1706" s="25"/>
      <c r="N1706" s="25"/>
    </row>
    <row r="1707" spans="1:14" ht="14.25" customHeight="1">
      <c r="A1707" s="89">
        <v>42510</v>
      </c>
      <c r="B1707" s="60" t="s">
        <v>1496</v>
      </c>
      <c r="C1707" s="61">
        <f t="shared" si="239"/>
        <v>2994.0119760479042</v>
      </c>
      <c r="D1707" s="62" t="s">
        <v>12</v>
      </c>
      <c r="E1707" s="63">
        <v>66.8</v>
      </c>
      <c r="F1707" s="63">
        <v>66.2</v>
      </c>
      <c r="G1707" s="63">
        <v>0</v>
      </c>
      <c r="H1707" s="63">
        <v>0</v>
      </c>
      <c r="I1707" s="65">
        <f>-(F1707-E1707)*C1707</f>
        <v>1796.4071856287255</v>
      </c>
      <c r="J1707" s="65">
        <v>0</v>
      </c>
      <c r="K1707" s="65">
        <v>0</v>
      </c>
      <c r="L1707" s="65">
        <f>(I1707+J1707+K1707)</f>
        <v>1796.4071856287255</v>
      </c>
      <c r="M1707" s="25"/>
      <c r="N1707" s="25"/>
    </row>
    <row r="1708" spans="1:14" ht="14.25" customHeight="1">
      <c r="A1708" s="89">
        <v>42509</v>
      </c>
      <c r="B1708" s="60" t="s">
        <v>1446</v>
      </c>
      <c r="C1708" s="61">
        <f t="shared" si="239"/>
        <v>1639.344262295082</v>
      </c>
      <c r="D1708" s="62" t="s">
        <v>11</v>
      </c>
      <c r="E1708" s="63">
        <v>122</v>
      </c>
      <c r="F1708" s="63">
        <v>123.2</v>
      </c>
      <c r="G1708" s="63">
        <v>124.4</v>
      </c>
      <c r="H1708" s="63">
        <v>0</v>
      </c>
      <c r="I1708" s="65">
        <f>+(F1708-E1708)*C1708</f>
        <v>1967.2131147541031</v>
      </c>
      <c r="J1708" s="65">
        <f>+(G1708-F1708)*C1708</f>
        <v>1967.2131147541031</v>
      </c>
      <c r="K1708" s="65">
        <v>0</v>
      </c>
      <c r="L1708" s="87">
        <f>SUM(I1708:K1708)</f>
        <v>3934.4262295082062</v>
      </c>
      <c r="M1708" s="25"/>
      <c r="N1708" s="25"/>
    </row>
    <row r="1709" spans="1:14" ht="14.25" customHeight="1">
      <c r="A1709" s="89">
        <v>42509</v>
      </c>
      <c r="B1709" s="60" t="s">
        <v>1568</v>
      </c>
      <c r="C1709" s="61">
        <f t="shared" si="239"/>
        <v>1851.851851851852</v>
      </c>
      <c r="D1709" s="62" t="s">
        <v>12</v>
      </c>
      <c r="E1709" s="63">
        <v>108</v>
      </c>
      <c r="F1709" s="63">
        <v>107</v>
      </c>
      <c r="G1709" s="63">
        <v>106</v>
      </c>
      <c r="H1709" s="63">
        <v>0</v>
      </c>
      <c r="I1709" s="67">
        <f>(E1709-F1709)*C1709</f>
        <v>1851.851851851852</v>
      </c>
      <c r="J1709" s="67">
        <f>(F1709-G1709)*C1709</f>
        <v>1851.851851851852</v>
      </c>
      <c r="K1709" s="67">
        <v>0</v>
      </c>
      <c r="L1709" s="67">
        <f>(I1709+J1709+K1709)</f>
        <v>3703.7037037037039</v>
      </c>
      <c r="M1709" s="25"/>
      <c r="N1709" s="25"/>
    </row>
    <row r="1710" spans="1:14" ht="14.25" customHeight="1">
      <c r="A1710" s="89">
        <v>42509</v>
      </c>
      <c r="B1710" s="60" t="s">
        <v>1536</v>
      </c>
      <c r="C1710" s="61">
        <f t="shared" si="239"/>
        <v>1851.851851851852</v>
      </c>
      <c r="D1710" s="62" t="s">
        <v>11</v>
      </c>
      <c r="E1710" s="63">
        <v>108</v>
      </c>
      <c r="F1710" s="63">
        <v>109</v>
      </c>
      <c r="G1710" s="63">
        <v>0</v>
      </c>
      <c r="H1710" s="63">
        <v>0</v>
      </c>
      <c r="I1710" s="65">
        <f>+(F1710-E1710)*C1710</f>
        <v>1851.851851851852</v>
      </c>
      <c r="J1710" s="65">
        <v>0</v>
      </c>
      <c r="K1710" s="65">
        <f>+(H1710-G1710)*C1710</f>
        <v>0</v>
      </c>
      <c r="L1710" s="87">
        <f>SUM(I1710:K1710)</f>
        <v>1851.851851851852</v>
      </c>
      <c r="M1710" s="25"/>
      <c r="N1710" s="25"/>
    </row>
    <row r="1711" spans="1:14" ht="14.25" customHeight="1">
      <c r="A1711" s="89">
        <v>42509</v>
      </c>
      <c r="B1711" s="60" t="s">
        <v>1485</v>
      </c>
      <c r="C1711" s="61">
        <f t="shared" si="239"/>
        <v>2298.8505747126437</v>
      </c>
      <c r="D1711" s="62" t="s">
        <v>11</v>
      </c>
      <c r="E1711" s="63">
        <v>87</v>
      </c>
      <c r="F1711" s="63">
        <v>87.8</v>
      </c>
      <c r="G1711" s="63">
        <v>0</v>
      </c>
      <c r="H1711" s="63">
        <v>0</v>
      </c>
      <c r="I1711" s="65">
        <f>+(F1711-E1711)*C1711</f>
        <v>1839.0804597701085</v>
      </c>
      <c r="J1711" s="65">
        <v>0</v>
      </c>
      <c r="K1711" s="65">
        <f>+(H1711-G1711)*C1711</f>
        <v>0</v>
      </c>
      <c r="L1711" s="87">
        <f>SUM(I1711:K1711)</f>
        <v>1839.0804597701085</v>
      </c>
      <c r="M1711" s="25"/>
      <c r="N1711" s="25"/>
    </row>
    <row r="1712" spans="1:14" ht="14.25" customHeight="1">
      <c r="A1712" s="89">
        <v>42509</v>
      </c>
      <c r="B1712" s="60" t="s">
        <v>1446</v>
      </c>
      <c r="C1712" s="61">
        <f t="shared" si="239"/>
        <v>1709.4017094017095</v>
      </c>
      <c r="D1712" s="62" t="s">
        <v>11</v>
      </c>
      <c r="E1712" s="63">
        <v>117</v>
      </c>
      <c r="F1712" s="63">
        <v>118</v>
      </c>
      <c r="G1712" s="63">
        <v>0</v>
      </c>
      <c r="H1712" s="63">
        <v>0</v>
      </c>
      <c r="I1712" s="65">
        <f>+(F1712-E1712)*C1712</f>
        <v>1709.4017094017095</v>
      </c>
      <c r="J1712" s="65">
        <v>0</v>
      </c>
      <c r="K1712" s="65">
        <f>+(H1712-G1712)*C1712</f>
        <v>0</v>
      </c>
      <c r="L1712" s="87">
        <f>SUM(I1712:K1712)</f>
        <v>1709.4017094017095</v>
      </c>
      <c r="M1712" s="25"/>
      <c r="N1712" s="25"/>
    </row>
    <row r="1713" spans="1:14" ht="14.25" customHeight="1">
      <c r="A1713" s="89">
        <v>42509</v>
      </c>
      <c r="B1713" s="60" t="s">
        <v>1322</v>
      </c>
      <c r="C1713" s="61">
        <f t="shared" si="239"/>
        <v>2898.550724637681</v>
      </c>
      <c r="D1713" s="62" t="s">
        <v>11</v>
      </c>
      <c r="E1713" s="63">
        <v>69</v>
      </c>
      <c r="F1713" s="63">
        <v>69</v>
      </c>
      <c r="G1713" s="63">
        <v>0</v>
      </c>
      <c r="H1713" s="63">
        <v>0</v>
      </c>
      <c r="I1713" s="65">
        <f>+(F1713-E1713)*C1713</f>
        <v>0</v>
      </c>
      <c r="J1713" s="65">
        <v>0</v>
      </c>
      <c r="K1713" s="65">
        <f>+(H1713-G1713)*C1713</f>
        <v>0</v>
      </c>
      <c r="L1713" s="87">
        <f>SUM(I1713:K1713)</f>
        <v>0</v>
      </c>
      <c r="M1713" s="25"/>
      <c r="N1713" s="25"/>
    </row>
    <row r="1714" spans="1:14" ht="14.25" customHeight="1">
      <c r="A1714" s="89">
        <v>42509</v>
      </c>
      <c r="B1714" s="60" t="s">
        <v>1322</v>
      </c>
      <c r="C1714" s="61">
        <f t="shared" si="239"/>
        <v>2739.7260273972602</v>
      </c>
      <c r="D1714" s="62" t="s">
        <v>11</v>
      </c>
      <c r="E1714" s="63">
        <v>73</v>
      </c>
      <c r="F1714" s="63">
        <v>73</v>
      </c>
      <c r="G1714" s="63">
        <v>0</v>
      </c>
      <c r="H1714" s="63">
        <v>0</v>
      </c>
      <c r="I1714" s="65">
        <f>+(F1714-E1714)*C1714</f>
        <v>0</v>
      </c>
      <c r="J1714" s="65">
        <v>0</v>
      </c>
      <c r="K1714" s="65">
        <f>+(H1714-G1714)*C1714</f>
        <v>0</v>
      </c>
      <c r="L1714" s="87">
        <f>SUM(I1714:K1714)</f>
        <v>0</v>
      </c>
      <c r="M1714" s="25"/>
      <c r="N1714" s="25"/>
    </row>
    <row r="1715" spans="1:14" ht="14.25" customHeight="1">
      <c r="A1715" s="89">
        <v>42509</v>
      </c>
      <c r="B1715" s="60" t="s">
        <v>294</v>
      </c>
      <c r="C1715" s="61">
        <f t="shared" si="239"/>
        <v>1538.4615384615386</v>
      </c>
      <c r="D1715" s="62" t="s">
        <v>11</v>
      </c>
      <c r="E1715" s="63">
        <v>130</v>
      </c>
      <c r="F1715" s="63">
        <v>127.4</v>
      </c>
      <c r="G1715" s="63">
        <v>0</v>
      </c>
      <c r="H1715" s="63">
        <v>0</v>
      </c>
      <c r="I1715" s="64">
        <f>(F1715-E1715)*C1715</f>
        <v>-3999.9999999999914</v>
      </c>
      <c r="J1715" s="65">
        <v>0</v>
      </c>
      <c r="K1715" s="65">
        <f>(H1715-G1715)*C1715</f>
        <v>0</v>
      </c>
      <c r="L1715" s="64">
        <f>(I1715+J1715+K1715)</f>
        <v>-3999.9999999999914</v>
      </c>
      <c r="M1715" s="25"/>
      <c r="N1715" s="25"/>
    </row>
    <row r="1716" spans="1:14" ht="14.25" customHeight="1">
      <c r="A1716" s="89">
        <v>42508</v>
      </c>
      <c r="B1716" s="60" t="s">
        <v>1446</v>
      </c>
      <c r="C1716" s="61">
        <f t="shared" si="239"/>
        <v>1941.7475728155339</v>
      </c>
      <c r="D1716" s="62" t="s">
        <v>11</v>
      </c>
      <c r="E1716" s="63">
        <v>103</v>
      </c>
      <c r="F1716" s="63">
        <v>104</v>
      </c>
      <c r="G1716" s="63">
        <v>105</v>
      </c>
      <c r="H1716" s="63">
        <v>0</v>
      </c>
      <c r="I1716" s="65">
        <f t="shared" ref="I1716:I1723" si="240">+(F1716-E1716)*C1716</f>
        <v>1941.7475728155339</v>
      </c>
      <c r="J1716" s="65">
        <f>+(G1716-F1716)*C1716</f>
        <v>1941.7475728155339</v>
      </c>
      <c r="K1716" s="65">
        <v>0</v>
      </c>
      <c r="L1716" s="87">
        <f t="shared" ref="L1716:L1723" si="241">SUM(I1716:K1716)</f>
        <v>3883.4951456310678</v>
      </c>
      <c r="M1716" s="25"/>
      <c r="N1716" s="25"/>
    </row>
    <row r="1717" spans="1:14" ht="14.25" customHeight="1">
      <c r="A1717" s="89">
        <v>42508</v>
      </c>
      <c r="B1717" s="60" t="s">
        <v>1363</v>
      </c>
      <c r="C1717" s="61">
        <f t="shared" si="239"/>
        <v>3846.1538461538462</v>
      </c>
      <c r="D1717" s="62" t="s">
        <v>11</v>
      </c>
      <c r="E1717" s="63">
        <v>52</v>
      </c>
      <c r="F1717" s="63">
        <v>52.5</v>
      </c>
      <c r="G1717" s="63">
        <v>53</v>
      </c>
      <c r="H1717" s="63">
        <v>0</v>
      </c>
      <c r="I1717" s="65">
        <f t="shared" si="240"/>
        <v>1923.0769230769231</v>
      </c>
      <c r="J1717" s="65">
        <f>+(G1717-F1717)*C1717</f>
        <v>1923.0769230769231</v>
      </c>
      <c r="K1717" s="65">
        <v>0</v>
      </c>
      <c r="L1717" s="87">
        <f t="shared" si="241"/>
        <v>3846.1538461538462</v>
      </c>
      <c r="M1717" s="25"/>
      <c r="N1717" s="25"/>
    </row>
    <row r="1718" spans="1:14" ht="14.25" customHeight="1">
      <c r="A1718" s="89">
        <v>42508</v>
      </c>
      <c r="B1718" s="60" t="s">
        <v>1536</v>
      </c>
      <c r="C1718" s="61">
        <f t="shared" si="239"/>
        <v>1904.7619047619048</v>
      </c>
      <c r="D1718" s="62" t="s">
        <v>11</v>
      </c>
      <c r="E1718" s="63">
        <v>105</v>
      </c>
      <c r="F1718" s="63">
        <v>106</v>
      </c>
      <c r="G1718" s="63">
        <v>107</v>
      </c>
      <c r="H1718" s="63">
        <v>0</v>
      </c>
      <c r="I1718" s="65">
        <f t="shared" si="240"/>
        <v>1904.7619047619048</v>
      </c>
      <c r="J1718" s="65">
        <f>+(G1718-F1718)*C1718</f>
        <v>1904.7619047619048</v>
      </c>
      <c r="K1718" s="65">
        <v>0</v>
      </c>
      <c r="L1718" s="87">
        <f t="shared" si="241"/>
        <v>3809.5238095238096</v>
      </c>
      <c r="M1718" s="25"/>
      <c r="N1718" s="25"/>
    </row>
    <row r="1719" spans="1:14" ht="14.25" customHeight="1">
      <c r="A1719" s="89">
        <v>42508</v>
      </c>
      <c r="B1719" s="60" t="s">
        <v>1580</v>
      </c>
      <c r="C1719" s="61">
        <f t="shared" si="239"/>
        <v>2105.2631578947367</v>
      </c>
      <c r="D1719" s="62" t="s">
        <v>11</v>
      </c>
      <c r="E1719" s="63">
        <v>95</v>
      </c>
      <c r="F1719" s="63">
        <v>95.9</v>
      </c>
      <c r="G1719" s="63">
        <v>0</v>
      </c>
      <c r="H1719" s="63">
        <v>0</v>
      </c>
      <c r="I1719" s="65">
        <f t="shared" si="240"/>
        <v>1894.7368421052749</v>
      </c>
      <c r="J1719" s="65">
        <v>0</v>
      </c>
      <c r="K1719" s="65">
        <f>+(H1719-G1719)*C1719</f>
        <v>0</v>
      </c>
      <c r="L1719" s="87">
        <f t="shared" si="241"/>
        <v>1894.7368421052749</v>
      </c>
      <c r="M1719" s="25"/>
      <c r="N1719" s="25"/>
    </row>
    <row r="1720" spans="1:14" ht="14.25" customHeight="1">
      <c r="A1720" s="89">
        <v>42508</v>
      </c>
      <c r="B1720" s="60" t="s">
        <v>1322</v>
      </c>
      <c r="C1720" s="61">
        <f t="shared" si="239"/>
        <v>3125</v>
      </c>
      <c r="D1720" s="62" t="s">
        <v>11</v>
      </c>
      <c r="E1720" s="63">
        <v>64</v>
      </c>
      <c r="F1720" s="63">
        <v>64.5</v>
      </c>
      <c r="G1720" s="63">
        <v>0</v>
      </c>
      <c r="H1720" s="63">
        <v>0</v>
      </c>
      <c r="I1720" s="65">
        <f t="shared" si="240"/>
        <v>1562.5</v>
      </c>
      <c r="J1720" s="65">
        <v>0</v>
      </c>
      <c r="K1720" s="65">
        <f>+(H1720-G1720)*C1720</f>
        <v>0</v>
      </c>
      <c r="L1720" s="87">
        <f t="shared" si="241"/>
        <v>1562.5</v>
      </c>
      <c r="M1720" s="25"/>
      <c r="N1720" s="25"/>
    </row>
    <row r="1721" spans="1:14" ht="14.25" customHeight="1">
      <c r="A1721" s="89">
        <v>42507</v>
      </c>
      <c r="B1721" s="60" t="s">
        <v>1506</v>
      </c>
      <c r="C1721" s="61">
        <f t="shared" si="239"/>
        <v>1538.4615384615386</v>
      </c>
      <c r="D1721" s="62" t="s">
        <v>11</v>
      </c>
      <c r="E1721" s="63">
        <v>130</v>
      </c>
      <c r="F1721" s="63">
        <v>131.30000000000001</v>
      </c>
      <c r="G1721" s="63">
        <v>132.6</v>
      </c>
      <c r="H1721" s="63">
        <v>133.9</v>
      </c>
      <c r="I1721" s="65">
        <f t="shared" si="240"/>
        <v>2000.0000000000177</v>
      </c>
      <c r="J1721" s="65">
        <f>+(G1721-F1721)*C1721</f>
        <v>1999.9999999999739</v>
      </c>
      <c r="K1721" s="65">
        <f>+(H1721-G1721)*C1721</f>
        <v>2000.0000000000177</v>
      </c>
      <c r="L1721" s="87">
        <f t="shared" si="241"/>
        <v>6000.0000000000091</v>
      </c>
      <c r="M1721" s="25"/>
      <c r="N1721" s="25"/>
    </row>
    <row r="1722" spans="1:14" ht="14.25" customHeight="1">
      <c r="A1722" s="89">
        <v>42507</v>
      </c>
      <c r="B1722" s="60" t="s">
        <v>1534</v>
      </c>
      <c r="C1722" s="61">
        <f t="shared" si="239"/>
        <v>2197.802197802198</v>
      </c>
      <c r="D1722" s="62" t="s">
        <v>11</v>
      </c>
      <c r="E1722" s="63">
        <v>91</v>
      </c>
      <c r="F1722" s="63">
        <v>91.9</v>
      </c>
      <c r="G1722" s="63">
        <v>92.8</v>
      </c>
      <c r="H1722" s="63">
        <v>93.7</v>
      </c>
      <c r="I1722" s="65">
        <f t="shared" si="240"/>
        <v>1978.0219780219907</v>
      </c>
      <c r="J1722" s="65">
        <f>+(G1722-F1722)*C1722</f>
        <v>1978.0219780219595</v>
      </c>
      <c r="K1722" s="65">
        <f>+(H1722-G1722)*C1722</f>
        <v>1978.0219780219907</v>
      </c>
      <c r="L1722" s="87">
        <f t="shared" si="241"/>
        <v>5934.0659340659404</v>
      </c>
      <c r="M1722" s="25"/>
      <c r="N1722" s="25"/>
    </row>
    <row r="1723" spans="1:14" ht="14.25" customHeight="1">
      <c r="A1723" s="89">
        <v>42507</v>
      </c>
      <c r="B1723" s="60" t="s">
        <v>1328</v>
      </c>
      <c r="C1723" s="61">
        <f t="shared" si="239"/>
        <v>3389.8305084745762</v>
      </c>
      <c r="D1723" s="62" t="s">
        <v>11</v>
      </c>
      <c r="E1723" s="63">
        <v>59</v>
      </c>
      <c r="F1723" s="63">
        <v>59.5</v>
      </c>
      <c r="G1723" s="63">
        <v>60</v>
      </c>
      <c r="H1723" s="63">
        <v>60.5</v>
      </c>
      <c r="I1723" s="65">
        <f t="shared" si="240"/>
        <v>1694.9152542372881</v>
      </c>
      <c r="J1723" s="65">
        <f>+(G1723-F1723)*C1723</f>
        <v>1694.9152542372881</v>
      </c>
      <c r="K1723" s="65">
        <f>+(H1723-G1723)*C1723</f>
        <v>1694.9152542372881</v>
      </c>
      <c r="L1723" s="87">
        <f t="shared" si="241"/>
        <v>5084.7457627118638</v>
      </c>
      <c r="M1723" s="25"/>
      <c r="N1723" s="25"/>
    </row>
    <row r="1724" spans="1:14" ht="14.25" customHeight="1">
      <c r="A1724" s="89">
        <v>42507</v>
      </c>
      <c r="B1724" s="60" t="s">
        <v>175</v>
      </c>
      <c r="C1724" s="61">
        <f t="shared" si="239"/>
        <v>636.9426751592357</v>
      </c>
      <c r="D1724" s="62" t="s">
        <v>12</v>
      </c>
      <c r="E1724" s="63">
        <v>314</v>
      </c>
      <c r="F1724" s="63">
        <v>311</v>
      </c>
      <c r="G1724" s="63">
        <v>308</v>
      </c>
      <c r="H1724" s="63">
        <v>0</v>
      </c>
      <c r="I1724" s="67">
        <f>(E1724-F1724)*C1724</f>
        <v>1910.8280254777071</v>
      </c>
      <c r="J1724" s="67">
        <f>(F1724-G1724)*C1724</f>
        <v>1910.8280254777071</v>
      </c>
      <c r="K1724" s="67">
        <v>0</v>
      </c>
      <c r="L1724" s="67">
        <f>(I1724+J1724+K1724)</f>
        <v>3821.6560509554142</v>
      </c>
      <c r="M1724" s="25"/>
      <c r="N1724" s="25"/>
    </row>
    <row r="1725" spans="1:14" ht="14.25" customHeight="1">
      <c r="A1725" s="89">
        <v>42507</v>
      </c>
      <c r="B1725" s="60" t="s">
        <v>1322</v>
      </c>
      <c r="C1725" s="61">
        <f t="shared" si="239"/>
        <v>3125</v>
      </c>
      <c r="D1725" s="62" t="s">
        <v>11</v>
      </c>
      <c r="E1725" s="63">
        <v>64</v>
      </c>
      <c r="F1725" s="63">
        <v>64.599999999999994</v>
      </c>
      <c r="G1725" s="63">
        <v>65.2</v>
      </c>
      <c r="H1725" s="63">
        <v>0</v>
      </c>
      <c r="I1725" s="65">
        <f t="shared" ref="I1725:I1731" si="242">+(F1725-E1725)*C1725</f>
        <v>1874.9999999999823</v>
      </c>
      <c r="J1725" s="65">
        <f>+(G1725-F1725)*C1725</f>
        <v>1875.0000000000266</v>
      </c>
      <c r="K1725" s="65">
        <v>0</v>
      </c>
      <c r="L1725" s="87">
        <f t="shared" ref="L1725:L1731" si="243">SUM(I1725:K1725)</f>
        <v>3750.0000000000091</v>
      </c>
      <c r="M1725" s="25"/>
      <c r="N1725" s="25"/>
    </row>
    <row r="1726" spans="1:14" ht="14.25" customHeight="1">
      <c r="A1726" s="89">
        <v>42507</v>
      </c>
      <c r="B1726" s="60" t="s">
        <v>1580</v>
      </c>
      <c r="C1726" s="61">
        <f t="shared" si="239"/>
        <v>2127.6595744680849</v>
      </c>
      <c r="D1726" s="62" t="s">
        <v>11</v>
      </c>
      <c r="E1726" s="63">
        <v>94</v>
      </c>
      <c r="F1726" s="63">
        <v>94.9</v>
      </c>
      <c r="G1726" s="63">
        <v>0</v>
      </c>
      <c r="H1726" s="63">
        <v>0</v>
      </c>
      <c r="I1726" s="65">
        <f t="shared" si="242"/>
        <v>1914.8936170212885</v>
      </c>
      <c r="J1726" s="65">
        <v>0</v>
      </c>
      <c r="K1726" s="65">
        <f>+(H1726-G1726)*C1726</f>
        <v>0</v>
      </c>
      <c r="L1726" s="87">
        <f t="shared" si="243"/>
        <v>1914.8936170212885</v>
      </c>
      <c r="M1726" s="25"/>
      <c r="N1726" s="25"/>
    </row>
    <row r="1727" spans="1:14" ht="14.25" customHeight="1">
      <c r="A1727" s="89">
        <v>42506</v>
      </c>
      <c r="B1727" s="60" t="s">
        <v>1322</v>
      </c>
      <c r="C1727" s="61">
        <f t="shared" si="239"/>
        <v>3278.688524590164</v>
      </c>
      <c r="D1727" s="62" t="s">
        <v>11</v>
      </c>
      <c r="E1727" s="63">
        <v>61</v>
      </c>
      <c r="F1727" s="63">
        <v>61.6</v>
      </c>
      <c r="G1727" s="63">
        <v>62.2</v>
      </c>
      <c r="H1727" s="63">
        <v>62.8</v>
      </c>
      <c r="I1727" s="65">
        <f t="shared" si="242"/>
        <v>1967.2131147541031</v>
      </c>
      <c r="J1727" s="65">
        <f>+(G1727-F1727)*C1727</f>
        <v>1967.2131147541031</v>
      </c>
      <c r="K1727" s="65">
        <f>+(H1727-G1727)*C1727</f>
        <v>1967.2131147540797</v>
      </c>
      <c r="L1727" s="87">
        <f t="shared" si="243"/>
        <v>5901.6393442622857</v>
      </c>
      <c r="M1727" s="25"/>
      <c r="N1727" s="25"/>
    </row>
    <row r="1728" spans="1:14" ht="14.25" customHeight="1">
      <c r="A1728" s="89">
        <v>42506</v>
      </c>
      <c r="B1728" s="60" t="s">
        <v>1322</v>
      </c>
      <c r="C1728" s="61">
        <f t="shared" si="239"/>
        <v>3389.8305084745762</v>
      </c>
      <c r="D1728" s="62" t="s">
        <v>11</v>
      </c>
      <c r="E1728" s="63">
        <v>59</v>
      </c>
      <c r="F1728" s="63">
        <v>59.5</v>
      </c>
      <c r="G1728" s="63">
        <v>60</v>
      </c>
      <c r="H1728" s="63">
        <v>60.5</v>
      </c>
      <c r="I1728" s="65">
        <f t="shared" si="242"/>
        <v>1694.9152542372881</v>
      </c>
      <c r="J1728" s="65">
        <f>+(G1728-F1728)*C1728</f>
        <v>1694.9152542372881</v>
      </c>
      <c r="K1728" s="65">
        <f>+(H1728-G1728)*C1728</f>
        <v>1694.9152542372881</v>
      </c>
      <c r="L1728" s="87">
        <f t="shared" si="243"/>
        <v>5084.7457627118638</v>
      </c>
      <c r="M1728" s="25"/>
      <c r="N1728" s="25"/>
    </row>
    <row r="1729" spans="1:14" ht="14.25" customHeight="1">
      <c r="A1729" s="89">
        <v>42506</v>
      </c>
      <c r="B1729" s="60" t="s">
        <v>1581</v>
      </c>
      <c r="C1729" s="61">
        <f t="shared" si="239"/>
        <v>3174.6031746031745</v>
      </c>
      <c r="D1729" s="62" t="s">
        <v>11</v>
      </c>
      <c r="E1729" s="63">
        <v>63</v>
      </c>
      <c r="F1729" s="63">
        <v>63.6</v>
      </c>
      <c r="G1729" s="63">
        <v>64.2</v>
      </c>
      <c r="H1729" s="63">
        <v>0</v>
      </c>
      <c r="I1729" s="65">
        <f t="shared" si="242"/>
        <v>1904.7619047619091</v>
      </c>
      <c r="J1729" s="65">
        <f>+(G1729-F1729)*C1729</f>
        <v>1904.7619047619091</v>
      </c>
      <c r="K1729" s="65">
        <v>0</v>
      </c>
      <c r="L1729" s="87">
        <f t="shared" si="243"/>
        <v>3809.5238095238183</v>
      </c>
      <c r="M1729" s="25"/>
      <c r="N1729" s="25"/>
    </row>
    <row r="1730" spans="1:14" ht="14.25" customHeight="1">
      <c r="A1730" s="89">
        <v>42506</v>
      </c>
      <c r="B1730" s="60" t="s">
        <v>1506</v>
      </c>
      <c r="C1730" s="61">
        <f t="shared" si="239"/>
        <v>1562.5</v>
      </c>
      <c r="D1730" s="62" t="s">
        <v>11</v>
      </c>
      <c r="E1730" s="63">
        <v>128</v>
      </c>
      <c r="F1730" s="63">
        <v>129.19999999999999</v>
      </c>
      <c r="G1730" s="63">
        <v>0</v>
      </c>
      <c r="H1730" s="63">
        <v>0</v>
      </c>
      <c r="I1730" s="65">
        <f t="shared" si="242"/>
        <v>1874.9999999999823</v>
      </c>
      <c r="J1730" s="65">
        <v>0</v>
      </c>
      <c r="K1730" s="65">
        <f>+(H1730-G1730)*C1730</f>
        <v>0</v>
      </c>
      <c r="L1730" s="87">
        <f t="shared" si="243"/>
        <v>1874.9999999999823</v>
      </c>
      <c r="M1730" s="25"/>
      <c r="N1730" s="25"/>
    </row>
    <row r="1731" spans="1:14" ht="14.25" customHeight="1">
      <c r="A1731" s="89">
        <v>42506</v>
      </c>
      <c r="B1731" s="60" t="s">
        <v>1580</v>
      </c>
      <c r="C1731" s="61">
        <f t="shared" si="239"/>
        <v>2272.7272727272725</v>
      </c>
      <c r="D1731" s="62" t="s">
        <v>11</v>
      </c>
      <c r="E1731" s="63">
        <v>88</v>
      </c>
      <c r="F1731" s="63">
        <v>88.8</v>
      </c>
      <c r="G1731" s="63">
        <v>0</v>
      </c>
      <c r="H1731" s="63">
        <v>0</v>
      </c>
      <c r="I1731" s="65">
        <f t="shared" si="242"/>
        <v>1818.1818181818116</v>
      </c>
      <c r="J1731" s="65">
        <v>0</v>
      </c>
      <c r="K1731" s="65">
        <f>+(H1731-G1731)*C1731</f>
        <v>0</v>
      </c>
      <c r="L1731" s="87">
        <f t="shared" si="243"/>
        <v>1818.1818181818116</v>
      </c>
      <c r="M1731" s="25"/>
      <c r="N1731" s="25"/>
    </row>
    <row r="1732" spans="1:14" ht="14.25" customHeight="1">
      <c r="A1732" s="89">
        <v>42506</v>
      </c>
      <c r="B1732" s="60" t="s">
        <v>1536</v>
      </c>
      <c r="C1732" s="61">
        <f t="shared" si="239"/>
        <v>1785.7142857142858</v>
      </c>
      <c r="D1732" s="62" t="s">
        <v>11</v>
      </c>
      <c r="E1732" s="63">
        <v>112</v>
      </c>
      <c r="F1732" s="63">
        <v>109</v>
      </c>
      <c r="G1732" s="63">
        <v>0</v>
      </c>
      <c r="H1732" s="63">
        <v>0</v>
      </c>
      <c r="I1732" s="64">
        <f>(F1732-E1732)*C1732</f>
        <v>-5357.1428571428569</v>
      </c>
      <c r="J1732" s="65">
        <v>0</v>
      </c>
      <c r="K1732" s="65">
        <f>(H1732-G1732)*C1732</f>
        <v>0</v>
      </c>
      <c r="L1732" s="64">
        <f>(I1732+J1732+K1732)</f>
        <v>-5357.1428571428569</v>
      </c>
      <c r="M1732" s="25"/>
      <c r="N1732" s="25"/>
    </row>
    <row r="1733" spans="1:14" ht="14.25" customHeight="1">
      <c r="A1733" s="89">
        <v>42503</v>
      </c>
      <c r="B1733" s="60" t="s">
        <v>1506</v>
      </c>
      <c r="C1733" s="61">
        <f t="shared" si="239"/>
        <v>1587.3015873015872</v>
      </c>
      <c r="D1733" s="62" t="s">
        <v>11</v>
      </c>
      <c r="E1733" s="63">
        <v>126</v>
      </c>
      <c r="F1733" s="63">
        <v>127.2</v>
      </c>
      <c r="G1733" s="63">
        <v>128.4</v>
      </c>
      <c r="H1733" s="63">
        <v>0</v>
      </c>
      <c r="I1733" s="65">
        <f>+(F1733-E1733)*C1733</f>
        <v>1904.7619047619091</v>
      </c>
      <c r="J1733" s="65">
        <f>+(G1733-F1733)*C1733</f>
        <v>1904.7619047619091</v>
      </c>
      <c r="K1733" s="65">
        <v>0</v>
      </c>
      <c r="L1733" s="87">
        <f>SUM(I1733:K1733)</f>
        <v>3809.5238095238183</v>
      </c>
      <c r="M1733" s="25"/>
      <c r="N1733" s="25"/>
    </row>
    <row r="1734" spans="1:14" ht="14.25" customHeight="1">
      <c r="A1734" s="89">
        <v>42503</v>
      </c>
      <c r="B1734" s="60" t="s">
        <v>1582</v>
      </c>
      <c r="C1734" s="61">
        <f t="shared" si="239"/>
        <v>727.27272727272725</v>
      </c>
      <c r="D1734" s="62" t="s">
        <v>11</v>
      </c>
      <c r="E1734" s="63">
        <v>275</v>
      </c>
      <c r="F1734" s="63">
        <v>277.60000000000002</v>
      </c>
      <c r="G1734" s="63">
        <v>0</v>
      </c>
      <c r="H1734" s="63">
        <v>0</v>
      </c>
      <c r="I1734" s="65">
        <f>+(F1734-E1734)*C1734</f>
        <v>1890.9090909091074</v>
      </c>
      <c r="J1734" s="65">
        <v>0</v>
      </c>
      <c r="K1734" s="65">
        <f>+(H1734-G1734)*C1734</f>
        <v>0</v>
      </c>
      <c r="L1734" s="87">
        <f>SUM(I1734:K1734)</f>
        <v>1890.9090909091074</v>
      </c>
      <c r="M1734" s="25"/>
      <c r="N1734" s="25"/>
    </row>
    <row r="1735" spans="1:14" ht="14.25" customHeight="1">
      <c r="A1735" s="89">
        <v>42503</v>
      </c>
      <c r="B1735" s="60" t="s">
        <v>1583</v>
      </c>
      <c r="C1735" s="61">
        <f t="shared" si="239"/>
        <v>4597.7011494252874</v>
      </c>
      <c r="D1735" s="62" t="s">
        <v>11</v>
      </c>
      <c r="E1735" s="63">
        <v>43.5</v>
      </c>
      <c r="F1735" s="63">
        <v>43.5</v>
      </c>
      <c r="G1735" s="63">
        <v>0</v>
      </c>
      <c r="H1735" s="63">
        <v>0</v>
      </c>
      <c r="I1735" s="65">
        <f>+(F1735-E1735)*C1735</f>
        <v>0</v>
      </c>
      <c r="J1735" s="65">
        <v>0</v>
      </c>
      <c r="K1735" s="65">
        <f>+(H1735-G1735)*C1735</f>
        <v>0</v>
      </c>
      <c r="L1735" s="87">
        <f>SUM(I1735:K1735)</f>
        <v>0</v>
      </c>
      <c r="M1735" s="25"/>
      <c r="N1735" s="25"/>
    </row>
    <row r="1736" spans="1:14" ht="14.25" customHeight="1">
      <c r="A1736" s="89">
        <v>42502</v>
      </c>
      <c r="B1736" s="60" t="s">
        <v>1582</v>
      </c>
      <c r="C1736" s="61">
        <f t="shared" si="239"/>
        <v>716.84587813620067</v>
      </c>
      <c r="D1736" s="62" t="s">
        <v>12</v>
      </c>
      <c r="E1736" s="63">
        <v>279</v>
      </c>
      <c r="F1736" s="63">
        <v>276.39999999999998</v>
      </c>
      <c r="G1736" s="63">
        <v>273.8</v>
      </c>
      <c r="H1736" s="63">
        <v>271.2</v>
      </c>
      <c r="I1736" s="65">
        <f>(E1736-F1736)*C1736</f>
        <v>1863.799283154138</v>
      </c>
      <c r="J1736" s="65">
        <f>(F1736-G1736)*C1736</f>
        <v>1863.7992831540973</v>
      </c>
      <c r="K1736" s="65">
        <f>(G1736-H1736)*C1736</f>
        <v>1863.799283154138</v>
      </c>
      <c r="L1736" s="65">
        <f>(I1736+J1736+K1736)</f>
        <v>5591.3978494623734</v>
      </c>
      <c r="M1736" s="25"/>
      <c r="N1736" s="25"/>
    </row>
    <row r="1737" spans="1:14" ht="14.25" customHeight="1">
      <c r="A1737" s="89">
        <v>42502</v>
      </c>
      <c r="B1737" s="60" t="s">
        <v>1547</v>
      </c>
      <c r="C1737" s="61">
        <f t="shared" si="239"/>
        <v>1142.8571428571429</v>
      </c>
      <c r="D1737" s="62" t="s">
        <v>11</v>
      </c>
      <c r="E1737" s="63">
        <v>175</v>
      </c>
      <c r="F1737" s="63">
        <v>176.7</v>
      </c>
      <c r="G1737" s="63">
        <v>178.4</v>
      </c>
      <c r="H1737" s="63">
        <v>180.1</v>
      </c>
      <c r="I1737" s="65">
        <f>+(F1737-E1737)*C1737</f>
        <v>1942.8571428571299</v>
      </c>
      <c r="J1737" s="65">
        <f>+(G1737-F1737)*C1737</f>
        <v>1942.8571428571624</v>
      </c>
      <c r="K1737" s="65">
        <f>+(H1737-G1737)*C1737</f>
        <v>1942.8571428571299</v>
      </c>
      <c r="L1737" s="87">
        <f>SUM(I1737:K1737)</f>
        <v>5828.5714285714221</v>
      </c>
      <c r="M1737" s="25"/>
      <c r="N1737" s="25"/>
    </row>
    <row r="1738" spans="1:14" ht="14.25" customHeight="1">
      <c r="A1738" s="89">
        <v>42502</v>
      </c>
      <c r="B1738" s="60" t="s">
        <v>1506</v>
      </c>
      <c r="C1738" s="61">
        <f t="shared" si="239"/>
        <v>1754.3859649122808</v>
      </c>
      <c r="D1738" s="62" t="s">
        <v>11</v>
      </c>
      <c r="E1738" s="63">
        <v>114</v>
      </c>
      <c r="F1738" s="63">
        <v>115</v>
      </c>
      <c r="G1738" s="63">
        <v>116</v>
      </c>
      <c r="H1738" s="63">
        <v>0</v>
      </c>
      <c r="I1738" s="65">
        <f>+(F1738-E1738)*C1738</f>
        <v>1754.3859649122808</v>
      </c>
      <c r="J1738" s="65">
        <f>+(G1738-F1738)*C1738</f>
        <v>1754.3859649122808</v>
      </c>
      <c r="K1738" s="65">
        <v>0</v>
      </c>
      <c r="L1738" s="87">
        <f>SUM(I1738:K1738)</f>
        <v>3508.7719298245615</v>
      </c>
      <c r="M1738" s="25"/>
      <c r="N1738" s="25"/>
    </row>
    <row r="1739" spans="1:14" ht="14.25" customHeight="1">
      <c r="A1739" s="89">
        <v>42502</v>
      </c>
      <c r="B1739" s="60" t="s">
        <v>1536</v>
      </c>
      <c r="C1739" s="61">
        <f t="shared" si="239"/>
        <v>1834.8623853211009</v>
      </c>
      <c r="D1739" s="62" t="s">
        <v>11</v>
      </c>
      <c r="E1739" s="63">
        <v>109</v>
      </c>
      <c r="F1739" s="63">
        <v>110</v>
      </c>
      <c r="G1739" s="63">
        <v>0</v>
      </c>
      <c r="H1739" s="63">
        <v>0</v>
      </c>
      <c r="I1739" s="65">
        <f>+(F1739-E1739)*C1739</f>
        <v>1834.8623853211009</v>
      </c>
      <c r="J1739" s="65">
        <v>0</v>
      </c>
      <c r="K1739" s="65">
        <f>+(H1739-G1739)*C1739</f>
        <v>0</v>
      </c>
      <c r="L1739" s="87">
        <f>SUM(I1739:K1739)</f>
        <v>1834.8623853211009</v>
      </c>
      <c r="M1739" s="25"/>
      <c r="N1739" s="25"/>
    </row>
    <row r="1740" spans="1:14" ht="14.25" customHeight="1">
      <c r="A1740" s="89">
        <v>42502</v>
      </c>
      <c r="B1740" s="60" t="s">
        <v>1582</v>
      </c>
      <c r="C1740" s="61">
        <f t="shared" si="239"/>
        <v>742.11502782931359</v>
      </c>
      <c r="D1740" s="62" t="s">
        <v>12</v>
      </c>
      <c r="E1740" s="63">
        <v>269.5</v>
      </c>
      <c r="F1740" s="63">
        <v>269.5</v>
      </c>
      <c r="G1740" s="63">
        <v>0</v>
      </c>
      <c r="H1740" s="63">
        <v>0</v>
      </c>
      <c r="I1740" s="65">
        <f>-(F1740-E1740)*C1740</f>
        <v>0</v>
      </c>
      <c r="J1740" s="65">
        <v>0</v>
      </c>
      <c r="K1740" s="65">
        <v>0</v>
      </c>
      <c r="L1740" s="65">
        <f>(I1740+J1740+K1740)</f>
        <v>0</v>
      </c>
      <c r="M1740" s="25"/>
      <c r="N1740" s="25"/>
    </row>
    <row r="1741" spans="1:14" ht="14.25" customHeight="1">
      <c r="A1741" s="89">
        <v>42501</v>
      </c>
      <c r="B1741" s="60" t="s">
        <v>1506</v>
      </c>
      <c r="C1741" s="61">
        <f t="shared" si="239"/>
        <v>1960.7843137254902</v>
      </c>
      <c r="D1741" s="62" t="s">
        <v>11</v>
      </c>
      <c r="E1741" s="63">
        <v>102</v>
      </c>
      <c r="F1741" s="63">
        <v>103</v>
      </c>
      <c r="G1741" s="63">
        <v>104</v>
      </c>
      <c r="H1741" s="63">
        <v>105</v>
      </c>
      <c r="I1741" s="65">
        <f t="shared" ref="I1741:I1754" si="244">+(F1741-E1741)*C1741</f>
        <v>1960.7843137254902</v>
      </c>
      <c r="J1741" s="65">
        <f>+(G1741-F1741)*C1741</f>
        <v>1960.7843137254902</v>
      </c>
      <c r="K1741" s="65">
        <f>+(H1741-G1741)*C1741</f>
        <v>1960.7843137254902</v>
      </c>
      <c r="L1741" s="87">
        <f t="shared" ref="L1741:L1754" si="245">SUM(I1741:K1741)</f>
        <v>5882.3529411764703</v>
      </c>
      <c r="M1741" s="25"/>
      <c r="N1741" s="25"/>
    </row>
    <row r="1742" spans="1:14" ht="14.25" customHeight="1">
      <c r="A1742" s="89">
        <v>42501</v>
      </c>
      <c r="B1742" s="60" t="s">
        <v>1536</v>
      </c>
      <c r="C1742" s="61">
        <f t="shared" ref="C1742:C1750" si="246">(200000/E1742)</f>
        <v>1960.7843137254902</v>
      </c>
      <c r="D1742" s="62" t="s">
        <v>11</v>
      </c>
      <c r="E1742" s="63">
        <v>102</v>
      </c>
      <c r="F1742" s="63">
        <v>103</v>
      </c>
      <c r="G1742" s="63">
        <v>104</v>
      </c>
      <c r="H1742" s="63">
        <v>105</v>
      </c>
      <c r="I1742" s="65">
        <f t="shared" si="244"/>
        <v>1960.7843137254902</v>
      </c>
      <c r="J1742" s="65">
        <f>+(G1742-F1742)*C1742</f>
        <v>1960.7843137254902</v>
      </c>
      <c r="K1742" s="65">
        <f>+(H1742-G1742)*C1742</f>
        <v>1960.7843137254902</v>
      </c>
      <c r="L1742" s="87">
        <f t="shared" si="245"/>
        <v>5882.3529411764703</v>
      </c>
      <c r="M1742" s="25"/>
      <c r="N1742" s="25"/>
    </row>
    <row r="1743" spans="1:14" ht="14.25" customHeight="1">
      <c r="A1743" s="89">
        <v>42501</v>
      </c>
      <c r="B1743" s="60" t="s">
        <v>1479</v>
      </c>
      <c r="C1743" s="61">
        <f t="shared" si="246"/>
        <v>1724.1379310344828</v>
      </c>
      <c r="D1743" s="62" t="s">
        <v>11</v>
      </c>
      <c r="E1743" s="63">
        <v>116</v>
      </c>
      <c r="F1743" s="63">
        <v>117</v>
      </c>
      <c r="G1743" s="63">
        <v>118</v>
      </c>
      <c r="H1743" s="63">
        <v>119</v>
      </c>
      <c r="I1743" s="65">
        <f t="shared" si="244"/>
        <v>1724.1379310344828</v>
      </c>
      <c r="J1743" s="65">
        <f>+(G1743-F1743)*C1743</f>
        <v>1724.1379310344828</v>
      </c>
      <c r="K1743" s="65">
        <f>+(H1743-G1743)*C1743</f>
        <v>1724.1379310344828</v>
      </c>
      <c r="L1743" s="87">
        <f t="shared" si="245"/>
        <v>5172.4137931034484</v>
      </c>
      <c r="M1743" s="25"/>
      <c r="N1743" s="25"/>
    </row>
    <row r="1744" spans="1:14" ht="14.25" customHeight="1">
      <c r="A1744" s="89">
        <v>42501</v>
      </c>
      <c r="B1744" s="60" t="s">
        <v>1584</v>
      </c>
      <c r="C1744" s="61">
        <f t="shared" si="246"/>
        <v>4494.3820224719102</v>
      </c>
      <c r="D1744" s="62" t="s">
        <v>11</v>
      </c>
      <c r="E1744" s="63">
        <v>44.5</v>
      </c>
      <c r="F1744" s="63">
        <v>44.9</v>
      </c>
      <c r="G1744" s="63">
        <v>45.3</v>
      </c>
      <c r="H1744" s="63">
        <v>0</v>
      </c>
      <c r="I1744" s="65">
        <f t="shared" si="244"/>
        <v>1797.7528089887578</v>
      </c>
      <c r="J1744" s="65">
        <f>+(G1744-F1744)*C1744</f>
        <v>1797.7528089887578</v>
      </c>
      <c r="K1744" s="65">
        <v>0</v>
      </c>
      <c r="L1744" s="87">
        <f t="shared" si="245"/>
        <v>3595.5056179775156</v>
      </c>
      <c r="M1744" s="25"/>
      <c r="N1744" s="25"/>
    </row>
    <row r="1745" spans="1:14" ht="14.25" customHeight="1">
      <c r="A1745" s="89">
        <v>42501</v>
      </c>
      <c r="B1745" s="60" t="s">
        <v>1585</v>
      </c>
      <c r="C1745" s="61">
        <f t="shared" si="246"/>
        <v>2777.7777777777778</v>
      </c>
      <c r="D1745" s="62" t="s">
        <v>11</v>
      </c>
      <c r="E1745" s="63">
        <v>72</v>
      </c>
      <c r="F1745" s="63">
        <v>72.7</v>
      </c>
      <c r="G1745" s="63">
        <v>0</v>
      </c>
      <c r="H1745" s="63">
        <v>0</v>
      </c>
      <c r="I1745" s="65">
        <f t="shared" si="244"/>
        <v>1944.4444444444523</v>
      </c>
      <c r="J1745" s="65">
        <v>0</v>
      </c>
      <c r="K1745" s="65">
        <f t="shared" ref="K1745:K1754" si="247">+(H1745-G1745)*C1745</f>
        <v>0</v>
      </c>
      <c r="L1745" s="87">
        <f t="shared" si="245"/>
        <v>1944.4444444444523</v>
      </c>
      <c r="M1745" s="25"/>
      <c r="N1745" s="25"/>
    </row>
    <row r="1746" spans="1:14" ht="14.25" customHeight="1">
      <c r="A1746" s="89">
        <v>42501</v>
      </c>
      <c r="B1746" s="60" t="s">
        <v>1375</v>
      </c>
      <c r="C1746" s="61">
        <f t="shared" si="246"/>
        <v>1680.672268907563</v>
      </c>
      <c r="D1746" s="62" t="s">
        <v>11</v>
      </c>
      <c r="E1746" s="63">
        <v>119</v>
      </c>
      <c r="F1746" s="63">
        <v>120</v>
      </c>
      <c r="G1746" s="63">
        <v>0</v>
      </c>
      <c r="H1746" s="63">
        <v>0</v>
      </c>
      <c r="I1746" s="65">
        <f t="shared" si="244"/>
        <v>1680.672268907563</v>
      </c>
      <c r="J1746" s="65">
        <v>0</v>
      </c>
      <c r="K1746" s="65">
        <f t="shared" si="247"/>
        <v>0</v>
      </c>
      <c r="L1746" s="87">
        <f t="shared" si="245"/>
        <v>1680.672268907563</v>
      </c>
      <c r="M1746" s="25"/>
      <c r="N1746" s="25"/>
    </row>
    <row r="1747" spans="1:14" ht="14.25" customHeight="1">
      <c r="A1747" s="89">
        <v>42500</v>
      </c>
      <c r="B1747" s="60" t="s">
        <v>1504</v>
      </c>
      <c r="C1747" s="61">
        <f t="shared" si="246"/>
        <v>1086.9565217391305</v>
      </c>
      <c r="D1747" s="62" t="s">
        <v>11</v>
      </c>
      <c r="E1747" s="63">
        <v>184</v>
      </c>
      <c r="F1747" s="63">
        <v>185.8</v>
      </c>
      <c r="G1747" s="63">
        <v>187.6</v>
      </c>
      <c r="H1747" s="63">
        <v>189.4</v>
      </c>
      <c r="I1747" s="65">
        <f t="shared" si="244"/>
        <v>1956.5217391304473</v>
      </c>
      <c r="J1747" s="65">
        <f>+(G1747-F1747)*C1747</f>
        <v>1956.5217391304163</v>
      </c>
      <c r="K1747" s="65">
        <f t="shared" si="247"/>
        <v>1956.5217391304473</v>
      </c>
      <c r="L1747" s="87">
        <f t="shared" si="245"/>
        <v>5869.5652173913113</v>
      </c>
      <c r="M1747" s="25"/>
      <c r="N1747" s="25"/>
    </row>
    <row r="1748" spans="1:14" ht="14.25" customHeight="1">
      <c r="A1748" s="89">
        <v>42500</v>
      </c>
      <c r="B1748" s="60" t="s">
        <v>1392</v>
      </c>
      <c r="C1748" s="61">
        <f t="shared" si="246"/>
        <v>1731.6017316017317</v>
      </c>
      <c r="D1748" s="62" t="s">
        <v>11</v>
      </c>
      <c r="E1748" s="63">
        <v>115.5</v>
      </c>
      <c r="F1748" s="63">
        <v>116.5</v>
      </c>
      <c r="G1748" s="63">
        <v>117.5</v>
      </c>
      <c r="H1748" s="63">
        <v>118.5</v>
      </c>
      <c r="I1748" s="65">
        <f t="shared" si="244"/>
        <v>1731.6017316017317</v>
      </c>
      <c r="J1748" s="65">
        <f>+(G1748-F1748)*C1748</f>
        <v>1731.6017316017317</v>
      </c>
      <c r="K1748" s="65">
        <f t="shared" si="247"/>
        <v>1731.6017316017317</v>
      </c>
      <c r="L1748" s="87">
        <f t="shared" si="245"/>
        <v>5194.8051948051952</v>
      </c>
      <c r="M1748" s="25"/>
      <c r="N1748" s="25"/>
    </row>
    <row r="1749" spans="1:14" ht="14.25" customHeight="1">
      <c r="A1749" s="89">
        <v>42500</v>
      </c>
      <c r="B1749" s="60" t="s">
        <v>1504</v>
      </c>
      <c r="C1749" s="61">
        <f t="shared" si="246"/>
        <v>1058.2010582010582</v>
      </c>
      <c r="D1749" s="62" t="s">
        <v>11</v>
      </c>
      <c r="E1749" s="63">
        <v>189</v>
      </c>
      <c r="F1749" s="63">
        <v>190.8</v>
      </c>
      <c r="G1749" s="63">
        <v>0</v>
      </c>
      <c r="H1749" s="63">
        <v>0</v>
      </c>
      <c r="I1749" s="65">
        <f t="shared" si="244"/>
        <v>1904.7619047619169</v>
      </c>
      <c r="J1749" s="65">
        <v>0</v>
      </c>
      <c r="K1749" s="65">
        <f t="shared" si="247"/>
        <v>0</v>
      </c>
      <c r="L1749" s="87">
        <f t="shared" si="245"/>
        <v>1904.7619047619169</v>
      </c>
      <c r="M1749" s="25"/>
      <c r="N1749" s="25"/>
    </row>
    <row r="1750" spans="1:14" ht="14.25" customHeight="1">
      <c r="A1750" s="89">
        <v>42500</v>
      </c>
      <c r="B1750" s="60" t="s">
        <v>1484</v>
      </c>
      <c r="C1750" s="61">
        <f t="shared" si="246"/>
        <v>2564.102564102564</v>
      </c>
      <c r="D1750" s="62" t="s">
        <v>11</v>
      </c>
      <c r="E1750" s="63">
        <v>78</v>
      </c>
      <c r="F1750" s="63">
        <v>78.7</v>
      </c>
      <c r="G1750" s="63">
        <v>0</v>
      </c>
      <c r="H1750" s="63">
        <v>0</v>
      </c>
      <c r="I1750" s="65">
        <f t="shared" si="244"/>
        <v>1794.871794871802</v>
      </c>
      <c r="J1750" s="65">
        <v>0</v>
      </c>
      <c r="K1750" s="65">
        <f t="shared" si="247"/>
        <v>0</v>
      </c>
      <c r="L1750" s="87">
        <f t="shared" si="245"/>
        <v>1794.871794871802</v>
      </c>
      <c r="M1750" s="25"/>
      <c r="N1750" s="25"/>
    </row>
    <row r="1751" spans="1:14" ht="14.25" customHeight="1">
      <c r="A1751" s="89">
        <v>42499</v>
      </c>
      <c r="B1751" s="62" t="s">
        <v>1504</v>
      </c>
      <c r="C1751" s="62">
        <v>1265</v>
      </c>
      <c r="D1751" s="62" t="s">
        <v>11</v>
      </c>
      <c r="E1751" s="65">
        <v>158</v>
      </c>
      <c r="F1751" s="65">
        <v>159.5</v>
      </c>
      <c r="G1751" s="65">
        <v>161</v>
      </c>
      <c r="H1751" s="65">
        <v>162.5</v>
      </c>
      <c r="I1751" s="65">
        <f t="shared" si="244"/>
        <v>1897.5</v>
      </c>
      <c r="J1751" s="65">
        <f>+(G1751-F1751)*C1751</f>
        <v>1897.5</v>
      </c>
      <c r="K1751" s="65">
        <f t="shared" si="247"/>
        <v>1897.5</v>
      </c>
      <c r="L1751" s="87">
        <f t="shared" si="245"/>
        <v>5692.5</v>
      </c>
      <c r="M1751" s="25"/>
      <c r="N1751" s="25"/>
    </row>
    <row r="1752" spans="1:14" ht="14.25" customHeight="1">
      <c r="A1752" s="89">
        <v>42499</v>
      </c>
      <c r="B1752" s="62" t="s">
        <v>1364</v>
      </c>
      <c r="C1752" s="62">
        <v>2355</v>
      </c>
      <c r="D1752" s="62" t="s">
        <v>11</v>
      </c>
      <c r="E1752" s="65">
        <v>85</v>
      </c>
      <c r="F1752" s="65">
        <v>85.8</v>
      </c>
      <c r="G1752" s="65">
        <v>86.6</v>
      </c>
      <c r="H1752" s="65">
        <v>87.4</v>
      </c>
      <c r="I1752" s="65">
        <f t="shared" si="244"/>
        <v>1883.9999999999934</v>
      </c>
      <c r="J1752" s="65">
        <f>+(G1752-F1752)*C1752</f>
        <v>1883.9999999999934</v>
      </c>
      <c r="K1752" s="65">
        <f t="shared" si="247"/>
        <v>1884.0000000000268</v>
      </c>
      <c r="L1752" s="87">
        <f t="shared" si="245"/>
        <v>5652.0000000000136</v>
      </c>
      <c r="M1752" s="25"/>
      <c r="N1752" s="25"/>
    </row>
    <row r="1753" spans="1:14" ht="14.25" customHeight="1">
      <c r="A1753" s="89">
        <v>42499</v>
      </c>
      <c r="B1753" s="62" t="s">
        <v>1504</v>
      </c>
      <c r="C1753" s="62">
        <v>1220</v>
      </c>
      <c r="D1753" s="62" t="s">
        <v>11</v>
      </c>
      <c r="E1753" s="65">
        <v>164</v>
      </c>
      <c r="F1753" s="65">
        <v>165.6</v>
      </c>
      <c r="G1753" s="65">
        <v>0</v>
      </c>
      <c r="H1753" s="65">
        <v>0</v>
      </c>
      <c r="I1753" s="65">
        <f t="shared" si="244"/>
        <v>1951.9999999999932</v>
      </c>
      <c r="J1753" s="65">
        <v>0</v>
      </c>
      <c r="K1753" s="65">
        <f t="shared" si="247"/>
        <v>0</v>
      </c>
      <c r="L1753" s="87">
        <f t="shared" si="245"/>
        <v>1951.9999999999932</v>
      </c>
      <c r="M1753" s="25"/>
      <c r="N1753" s="25"/>
    </row>
    <row r="1754" spans="1:14" ht="14.25" customHeight="1">
      <c r="A1754" s="89">
        <v>42499</v>
      </c>
      <c r="B1754" s="62" t="s">
        <v>1586</v>
      </c>
      <c r="C1754" s="62">
        <v>775</v>
      </c>
      <c r="D1754" s="62" t="s">
        <v>11</v>
      </c>
      <c r="E1754" s="65">
        <v>259</v>
      </c>
      <c r="F1754" s="65">
        <v>261.35000000000002</v>
      </c>
      <c r="G1754" s="65">
        <v>0</v>
      </c>
      <c r="H1754" s="65">
        <v>0</v>
      </c>
      <c r="I1754" s="65">
        <f t="shared" si="244"/>
        <v>1821.2500000000177</v>
      </c>
      <c r="J1754" s="65">
        <v>0</v>
      </c>
      <c r="K1754" s="65">
        <f t="shared" si="247"/>
        <v>0</v>
      </c>
      <c r="L1754" s="87">
        <f t="shared" si="245"/>
        <v>1821.2500000000177</v>
      </c>
      <c r="M1754" s="25"/>
      <c r="N1754" s="25"/>
    </row>
    <row r="1755" spans="1:14" ht="14.25" customHeight="1">
      <c r="A1755" s="89">
        <v>42496</v>
      </c>
      <c r="B1755" s="60" t="s">
        <v>1587</v>
      </c>
      <c r="C1755" s="61">
        <f t="shared" ref="C1755:C1818" si="248">(200000/E1755)</f>
        <v>3898.6354775828463</v>
      </c>
      <c r="D1755" s="62" t="s">
        <v>11</v>
      </c>
      <c r="E1755" s="63">
        <v>51.3</v>
      </c>
      <c r="F1755" s="63">
        <v>51.8</v>
      </c>
      <c r="G1755" s="63">
        <v>52.3</v>
      </c>
      <c r="H1755" s="63">
        <v>52.8</v>
      </c>
      <c r="I1755" s="87">
        <f>(F1755-E1755)*C1755</f>
        <v>1949.3177387914232</v>
      </c>
      <c r="J1755" s="87">
        <f>(G1755-F1755)*C1755</f>
        <v>1949.3177387914232</v>
      </c>
      <c r="K1755" s="87">
        <f>(H1755-G1755)*C1755</f>
        <v>1949.3177387914232</v>
      </c>
      <c r="L1755" s="87">
        <f>(I1755+J1755+K1755)</f>
        <v>5847.9532163742697</v>
      </c>
      <c r="M1755" s="25"/>
      <c r="N1755" s="25"/>
    </row>
    <row r="1756" spans="1:14" ht="14.25" customHeight="1">
      <c r="A1756" s="89">
        <v>42496</v>
      </c>
      <c r="B1756" s="60" t="s">
        <v>1504</v>
      </c>
      <c r="C1756" s="61">
        <f t="shared" si="248"/>
        <v>1388.8888888888889</v>
      </c>
      <c r="D1756" s="62" t="s">
        <v>11</v>
      </c>
      <c r="E1756" s="63">
        <v>144</v>
      </c>
      <c r="F1756" s="63">
        <v>145.4</v>
      </c>
      <c r="G1756" s="63">
        <v>146.80000000000001</v>
      </c>
      <c r="H1756" s="63">
        <v>148.19999999999999</v>
      </c>
      <c r="I1756" s="87">
        <f>(F1756-E1756)*C1756</f>
        <v>1944.4444444444523</v>
      </c>
      <c r="J1756" s="87">
        <f>(G1756-F1756)*C1756</f>
        <v>1944.4444444444523</v>
      </c>
      <c r="K1756" s="87">
        <f>(H1756-G1756)*C1756</f>
        <v>1944.444444444413</v>
      </c>
      <c r="L1756" s="87">
        <f>(I1756+J1756+K1756)</f>
        <v>5833.3333333333176</v>
      </c>
      <c r="M1756" s="25"/>
      <c r="N1756" s="25"/>
    </row>
    <row r="1757" spans="1:14" ht="14.25" customHeight="1">
      <c r="A1757" s="89">
        <v>42496</v>
      </c>
      <c r="B1757" s="60" t="s">
        <v>1587</v>
      </c>
      <c r="C1757" s="61">
        <f t="shared" si="248"/>
        <v>3773.5849056603774</v>
      </c>
      <c r="D1757" s="62" t="s">
        <v>11</v>
      </c>
      <c r="E1757" s="63">
        <v>53</v>
      </c>
      <c r="F1757" s="63">
        <v>53.5</v>
      </c>
      <c r="G1757" s="63">
        <v>54</v>
      </c>
      <c r="H1757" s="63">
        <v>54.5</v>
      </c>
      <c r="I1757" s="87">
        <f>(F1757-E1757)*C1757</f>
        <v>1886.7924528301887</v>
      </c>
      <c r="J1757" s="87">
        <f>(G1757-F1757)*C1757</f>
        <v>1886.7924528301887</v>
      </c>
      <c r="K1757" s="87">
        <f>(H1757-G1757)*C1757</f>
        <v>1886.7924528301887</v>
      </c>
      <c r="L1757" s="87">
        <f>(I1757+J1757+K1757)</f>
        <v>5660.3773584905666</v>
      </c>
      <c r="M1757" s="25"/>
      <c r="N1757" s="25"/>
    </row>
    <row r="1758" spans="1:14" ht="14.25" customHeight="1">
      <c r="A1758" s="89">
        <v>42496</v>
      </c>
      <c r="B1758" s="60" t="s">
        <v>1587</v>
      </c>
      <c r="C1758" s="61">
        <f t="shared" si="248"/>
        <v>3652.9680365296804</v>
      </c>
      <c r="D1758" s="62" t="s">
        <v>11</v>
      </c>
      <c r="E1758" s="63">
        <v>54.75</v>
      </c>
      <c r="F1758" s="63">
        <v>55.25</v>
      </c>
      <c r="G1758" s="63">
        <v>55.75</v>
      </c>
      <c r="H1758" s="63">
        <v>56.25</v>
      </c>
      <c r="I1758" s="87">
        <f>(F1758-E1758)*C1758</f>
        <v>1826.4840182648402</v>
      </c>
      <c r="J1758" s="87">
        <f>(G1758-F1758)*C1758</f>
        <v>1826.4840182648402</v>
      </c>
      <c r="K1758" s="87">
        <f>(H1758-G1758)*C1758</f>
        <v>1826.4840182648402</v>
      </c>
      <c r="L1758" s="87">
        <f>(I1758+J1758+K1758)</f>
        <v>5479.4520547945203</v>
      </c>
      <c r="M1758" s="25"/>
      <c r="N1758" s="25"/>
    </row>
    <row r="1759" spans="1:14" ht="14.25" customHeight="1">
      <c r="A1759" s="89">
        <v>42496</v>
      </c>
      <c r="B1759" s="60" t="s">
        <v>1587</v>
      </c>
      <c r="C1759" s="61">
        <f t="shared" si="248"/>
        <v>4081.6326530612246</v>
      </c>
      <c r="D1759" s="62" t="s">
        <v>11</v>
      </c>
      <c r="E1759" s="63">
        <v>49</v>
      </c>
      <c r="F1759" s="63">
        <v>49.4</v>
      </c>
      <c r="G1759" s="63">
        <v>49.8</v>
      </c>
      <c r="H1759" s="63">
        <v>50.2</v>
      </c>
      <c r="I1759" s="87">
        <f>(F1759-E1759)*C1759</f>
        <v>1632.653061224484</v>
      </c>
      <c r="J1759" s="87">
        <f>(G1759-F1759)*C1759</f>
        <v>1632.653061224484</v>
      </c>
      <c r="K1759" s="87">
        <f>(H1759-G1759)*C1759</f>
        <v>1632.6530612245131</v>
      </c>
      <c r="L1759" s="87">
        <f>(I1759+J1759+K1759)</f>
        <v>4897.9591836734808</v>
      </c>
      <c r="M1759" s="25"/>
      <c r="N1759" s="25"/>
    </row>
    <row r="1760" spans="1:14" ht="14.25" customHeight="1">
      <c r="A1760" s="89">
        <v>42496</v>
      </c>
      <c r="B1760" s="60" t="s">
        <v>1536</v>
      </c>
      <c r="C1760" s="61">
        <f t="shared" si="248"/>
        <v>2222.2222222222222</v>
      </c>
      <c r="D1760" s="62" t="s">
        <v>11</v>
      </c>
      <c r="E1760" s="63">
        <v>90</v>
      </c>
      <c r="F1760" s="63">
        <v>90</v>
      </c>
      <c r="G1760" s="63">
        <v>0</v>
      </c>
      <c r="H1760" s="63">
        <v>0</v>
      </c>
      <c r="I1760" s="65">
        <f>+(F1760-E1760)*C1760</f>
        <v>0</v>
      </c>
      <c r="J1760" s="65">
        <v>0</v>
      </c>
      <c r="K1760" s="65">
        <f>+(H1760-G1760)*C1760</f>
        <v>0</v>
      </c>
      <c r="L1760" s="87">
        <f>SUM(I1760:K1760)</f>
        <v>0</v>
      </c>
      <c r="M1760" s="25"/>
      <c r="N1760" s="25"/>
    </row>
    <row r="1761" spans="1:14" ht="14.25" customHeight="1">
      <c r="A1761" s="89">
        <v>42495</v>
      </c>
      <c r="B1761" s="60" t="s">
        <v>162</v>
      </c>
      <c r="C1761" s="61">
        <f t="shared" si="248"/>
        <v>1980.1980198019803</v>
      </c>
      <c r="D1761" s="62" t="s">
        <v>11</v>
      </c>
      <c r="E1761" s="63">
        <v>101</v>
      </c>
      <c r="F1761" s="63">
        <v>102</v>
      </c>
      <c r="G1761" s="63">
        <v>0</v>
      </c>
      <c r="H1761" s="63">
        <v>0</v>
      </c>
      <c r="I1761" s="65">
        <f>+(F1761-E1761)*C1761</f>
        <v>1980.1980198019803</v>
      </c>
      <c r="J1761" s="65">
        <v>0</v>
      </c>
      <c r="K1761" s="65">
        <f>+(H1761-G1761)*C1761</f>
        <v>0</v>
      </c>
      <c r="L1761" s="87">
        <f>SUM(I1761:K1761)</f>
        <v>1980.1980198019803</v>
      </c>
      <c r="M1761" s="25"/>
      <c r="N1761" s="25"/>
    </row>
    <row r="1762" spans="1:14" ht="14.25" customHeight="1">
      <c r="A1762" s="89">
        <v>42495</v>
      </c>
      <c r="B1762" s="60" t="s">
        <v>1380</v>
      </c>
      <c r="C1762" s="61">
        <f t="shared" si="248"/>
        <v>1000</v>
      </c>
      <c r="D1762" s="62" t="s">
        <v>11</v>
      </c>
      <c r="E1762" s="63">
        <v>200</v>
      </c>
      <c r="F1762" s="63">
        <v>201.8</v>
      </c>
      <c r="G1762" s="63">
        <v>0</v>
      </c>
      <c r="H1762" s="63">
        <v>0</v>
      </c>
      <c r="I1762" s="65">
        <f>+(F1762-E1762)*C1762</f>
        <v>1800.0000000000114</v>
      </c>
      <c r="J1762" s="65">
        <v>0</v>
      </c>
      <c r="K1762" s="65">
        <f>+(H1762-G1762)*C1762</f>
        <v>0</v>
      </c>
      <c r="L1762" s="87">
        <f>SUM(I1762:K1762)</f>
        <v>1800.0000000000114</v>
      </c>
      <c r="M1762" s="25"/>
      <c r="N1762" s="25"/>
    </row>
    <row r="1763" spans="1:14" ht="14.25" customHeight="1">
      <c r="A1763" s="89">
        <v>42495</v>
      </c>
      <c r="B1763" s="60" t="s">
        <v>1401</v>
      </c>
      <c r="C1763" s="61">
        <f t="shared" si="248"/>
        <v>1694.9152542372881</v>
      </c>
      <c r="D1763" s="62" t="s">
        <v>11</v>
      </c>
      <c r="E1763" s="63">
        <v>118</v>
      </c>
      <c r="F1763" s="63">
        <v>119</v>
      </c>
      <c r="G1763" s="63">
        <v>0</v>
      </c>
      <c r="H1763" s="63">
        <v>0</v>
      </c>
      <c r="I1763" s="65">
        <f>+(F1763-E1763)*C1763</f>
        <v>1694.9152542372881</v>
      </c>
      <c r="J1763" s="65">
        <v>0</v>
      </c>
      <c r="K1763" s="65">
        <f>+(H1763-G1763)*C1763</f>
        <v>0</v>
      </c>
      <c r="L1763" s="87">
        <f>SUM(I1763:K1763)</f>
        <v>1694.9152542372881</v>
      </c>
      <c r="M1763" s="25"/>
      <c r="N1763" s="25"/>
    </row>
    <row r="1764" spans="1:14" ht="14.25" customHeight="1">
      <c r="A1764" s="89">
        <v>42495</v>
      </c>
      <c r="B1764" s="60" t="s">
        <v>1575</v>
      </c>
      <c r="C1764" s="61">
        <f t="shared" si="248"/>
        <v>2500</v>
      </c>
      <c r="D1764" s="62" t="s">
        <v>11</v>
      </c>
      <c r="E1764" s="63">
        <v>80</v>
      </c>
      <c r="F1764" s="63">
        <v>77.8</v>
      </c>
      <c r="G1764" s="63">
        <v>0</v>
      </c>
      <c r="H1764" s="63">
        <v>0</v>
      </c>
      <c r="I1764" s="64">
        <f>(F1764-E1764)*C1764</f>
        <v>-5500.0000000000073</v>
      </c>
      <c r="J1764" s="65">
        <v>0</v>
      </c>
      <c r="K1764" s="65">
        <f>(H1764-G1764)*C1764</f>
        <v>0</v>
      </c>
      <c r="L1764" s="64">
        <f t="shared" ref="L1764:L1772" si="249">(I1764+J1764+K1764)</f>
        <v>-5500.0000000000073</v>
      </c>
      <c r="M1764" s="25"/>
      <c r="N1764" s="25"/>
    </row>
    <row r="1765" spans="1:14" ht="14.25" customHeight="1">
      <c r="A1765" s="89">
        <v>42494</v>
      </c>
      <c r="B1765" s="60" t="s">
        <v>1588</v>
      </c>
      <c r="C1765" s="61">
        <f t="shared" si="248"/>
        <v>1980.1980198019803</v>
      </c>
      <c r="D1765" s="62" t="s">
        <v>11</v>
      </c>
      <c r="E1765" s="63">
        <v>101</v>
      </c>
      <c r="F1765" s="63">
        <v>102</v>
      </c>
      <c r="G1765" s="63">
        <v>103</v>
      </c>
      <c r="H1765" s="63">
        <v>104</v>
      </c>
      <c r="I1765" s="87">
        <f>(F1765-E1765)*C1765</f>
        <v>1980.1980198019803</v>
      </c>
      <c r="J1765" s="87">
        <f>(G1765-F1765)*C1765</f>
        <v>1980.1980198019803</v>
      </c>
      <c r="K1765" s="87">
        <f>(H1765-G1765)*C1765</f>
        <v>1980.1980198019803</v>
      </c>
      <c r="L1765" s="87">
        <f t="shared" si="249"/>
        <v>5940.5940594059412</v>
      </c>
      <c r="M1765" s="25"/>
      <c r="N1765" s="25"/>
    </row>
    <row r="1766" spans="1:14" ht="14.25" customHeight="1">
      <c r="A1766" s="89">
        <v>42494</v>
      </c>
      <c r="B1766" s="60" t="s">
        <v>1589</v>
      </c>
      <c r="C1766" s="61">
        <f t="shared" si="248"/>
        <v>4395.6043956043959</v>
      </c>
      <c r="D1766" s="62" t="s">
        <v>11</v>
      </c>
      <c r="E1766" s="63">
        <v>45.5</v>
      </c>
      <c r="F1766" s="63">
        <v>45.9</v>
      </c>
      <c r="G1766" s="63">
        <v>46.3</v>
      </c>
      <c r="H1766" s="63">
        <v>46.7</v>
      </c>
      <c r="I1766" s="87">
        <f>(F1766-E1766)*C1766</f>
        <v>1758.2417582417522</v>
      </c>
      <c r="J1766" s="87">
        <f>(G1766-F1766)*C1766</f>
        <v>1758.2417582417522</v>
      </c>
      <c r="K1766" s="87">
        <f>(H1766-G1766)*C1766</f>
        <v>1758.2417582417834</v>
      </c>
      <c r="L1766" s="87">
        <f t="shared" si="249"/>
        <v>5274.7252747252878</v>
      </c>
      <c r="M1766" s="25"/>
      <c r="N1766" s="25"/>
    </row>
    <row r="1767" spans="1:14" ht="14.25" customHeight="1">
      <c r="A1767" s="89">
        <v>42494</v>
      </c>
      <c r="B1767" s="60" t="s">
        <v>1401</v>
      </c>
      <c r="C1767" s="61">
        <f t="shared" si="248"/>
        <v>1746.7248908296942</v>
      </c>
      <c r="D1767" s="62" t="s">
        <v>11</v>
      </c>
      <c r="E1767" s="63">
        <v>114.5</v>
      </c>
      <c r="F1767" s="63">
        <v>115.5</v>
      </c>
      <c r="G1767" s="63">
        <v>116.5</v>
      </c>
      <c r="H1767" s="63">
        <v>117.5</v>
      </c>
      <c r="I1767" s="87">
        <f>(F1767-E1767)*C1767</f>
        <v>1746.7248908296942</v>
      </c>
      <c r="J1767" s="87">
        <f>(G1767-F1767)*C1767</f>
        <v>1746.7248908296942</v>
      </c>
      <c r="K1767" s="87">
        <f>(H1767-G1767)*C1767</f>
        <v>1746.7248908296942</v>
      </c>
      <c r="L1767" s="87">
        <f t="shared" si="249"/>
        <v>5240.1746724890827</v>
      </c>
      <c r="M1767" s="25"/>
      <c r="N1767" s="25"/>
    </row>
    <row r="1768" spans="1:14" ht="14.25" customHeight="1">
      <c r="A1768" s="89">
        <v>42494</v>
      </c>
      <c r="B1768" s="60" t="s">
        <v>1401</v>
      </c>
      <c r="C1768" s="61">
        <f t="shared" si="248"/>
        <v>1702.127659574468</v>
      </c>
      <c r="D1768" s="62" t="s">
        <v>11</v>
      </c>
      <c r="E1768" s="63">
        <v>117.5</v>
      </c>
      <c r="F1768" s="63">
        <v>118.5</v>
      </c>
      <c r="G1768" s="63">
        <v>119.5</v>
      </c>
      <c r="H1768" s="63">
        <v>120.5</v>
      </c>
      <c r="I1768" s="87">
        <f>(F1768-E1768)*C1768</f>
        <v>1702.127659574468</v>
      </c>
      <c r="J1768" s="87">
        <f>(G1768-F1768)*C1768</f>
        <v>1702.127659574468</v>
      </c>
      <c r="K1768" s="87">
        <f>(H1768-G1768)*C1768</f>
        <v>1702.127659574468</v>
      </c>
      <c r="L1768" s="87">
        <f t="shared" si="249"/>
        <v>5106.3829787234044</v>
      </c>
      <c r="M1768" s="25"/>
      <c r="N1768" s="25"/>
    </row>
    <row r="1769" spans="1:14" ht="14.25" customHeight="1">
      <c r="A1769" s="89">
        <v>42494</v>
      </c>
      <c r="B1769" s="60" t="s">
        <v>1541</v>
      </c>
      <c r="C1769" s="61">
        <f t="shared" si="248"/>
        <v>2301.495972382048</v>
      </c>
      <c r="D1769" s="62" t="s">
        <v>12</v>
      </c>
      <c r="E1769" s="63">
        <v>86.9</v>
      </c>
      <c r="F1769" s="63">
        <v>86.1</v>
      </c>
      <c r="G1769" s="63">
        <v>0</v>
      </c>
      <c r="H1769" s="63">
        <v>0</v>
      </c>
      <c r="I1769" s="65">
        <f>-(F1769-E1769)*C1769</f>
        <v>1841.1967779056645</v>
      </c>
      <c r="J1769" s="65">
        <v>0</v>
      </c>
      <c r="K1769" s="65">
        <v>0</v>
      </c>
      <c r="L1769" s="65">
        <f t="shared" si="249"/>
        <v>1841.1967779056645</v>
      </c>
      <c r="M1769" s="25"/>
      <c r="N1769" s="25"/>
    </row>
    <row r="1770" spans="1:14" ht="14.25" customHeight="1">
      <c r="A1770" s="89">
        <v>42494</v>
      </c>
      <c r="B1770" s="60" t="s">
        <v>151</v>
      </c>
      <c r="C1770" s="61">
        <f t="shared" si="248"/>
        <v>1754.3859649122808</v>
      </c>
      <c r="D1770" s="62" t="s">
        <v>12</v>
      </c>
      <c r="E1770" s="63">
        <v>114</v>
      </c>
      <c r="F1770" s="63">
        <v>113</v>
      </c>
      <c r="G1770" s="63">
        <v>0</v>
      </c>
      <c r="H1770" s="63">
        <v>0</v>
      </c>
      <c r="I1770" s="65">
        <f>-(F1770-E1770)*C1770</f>
        <v>1754.3859649122808</v>
      </c>
      <c r="J1770" s="65">
        <v>0</v>
      </c>
      <c r="K1770" s="65">
        <v>0</v>
      </c>
      <c r="L1770" s="65">
        <f t="shared" si="249"/>
        <v>1754.3859649122808</v>
      </c>
      <c r="M1770" s="25"/>
      <c r="N1770" s="25"/>
    </row>
    <row r="1771" spans="1:14" ht="14.25" customHeight="1">
      <c r="A1771" s="89">
        <v>42494</v>
      </c>
      <c r="B1771" s="60" t="s">
        <v>1590</v>
      </c>
      <c r="C1771" s="61">
        <f t="shared" si="248"/>
        <v>919.54022988505744</v>
      </c>
      <c r="D1771" s="62" t="s">
        <v>12</v>
      </c>
      <c r="E1771" s="63">
        <v>217.5</v>
      </c>
      <c r="F1771" s="63">
        <v>217.25</v>
      </c>
      <c r="G1771" s="63">
        <v>0</v>
      </c>
      <c r="H1771" s="63">
        <v>0</v>
      </c>
      <c r="I1771" s="65">
        <f>-(F1771-E1771)*C1771</f>
        <v>229.88505747126436</v>
      </c>
      <c r="J1771" s="65">
        <v>0</v>
      </c>
      <c r="K1771" s="65">
        <v>0</v>
      </c>
      <c r="L1771" s="65">
        <f t="shared" si="249"/>
        <v>229.88505747126436</v>
      </c>
      <c r="M1771" s="25"/>
      <c r="N1771" s="25"/>
    </row>
    <row r="1772" spans="1:14" ht="14.25" customHeight="1">
      <c r="A1772" s="89">
        <v>42494</v>
      </c>
      <c r="B1772" s="60" t="s">
        <v>327</v>
      </c>
      <c r="C1772" s="61">
        <f t="shared" si="248"/>
        <v>950.11876484560571</v>
      </c>
      <c r="D1772" s="62" t="s">
        <v>12</v>
      </c>
      <c r="E1772" s="63">
        <v>210.5</v>
      </c>
      <c r="F1772" s="63">
        <v>210.4</v>
      </c>
      <c r="G1772" s="63">
        <v>0</v>
      </c>
      <c r="H1772" s="63">
        <v>0</v>
      </c>
      <c r="I1772" s="65">
        <f>-(F1772-E1772)*C1772</f>
        <v>95.011876484555174</v>
      </c>
      <c r="J1772" s="65">
        <v>0</v>
      </c>
      <c r="K1772" s="65">
        <v>0</v>
      </c>
      <c r="L1772" s="65">
        <f t="shared" si="249"/>
        <v>95.011876484555174</v>
      </c>
      <c r="M1772" s="25"/>
      <c r="N1772" s="25"/>
    </row>
    <row r="1773" spans="1:14" ht="14.25" customHeight="1">
      <c r="A1773" s="89">
        <v>42493</v>
      </c>
      <c r="B1773" s="60" t="s">
        <v>1536</v>
      </c>
      <c r="C1773" s="61">
        <f t="shared" si="248"/>
        <v>2453.9877300613498</v>
      </c>
      <c r="D1773" s="62" t="s">
        <v>11</v>
      </c>
      <c r="E1773" s="63">
        <v>81.5</v>
      </c>
      <c r="F1773" s="63">
        <v>82.3</v>
      </c>
      <c r="G1773" s="63">
        <v>0</v>
      </c>
      <c r="H1773" s="63">
        <v>0</v>
      </c>
      <c r="I1773" s="65">
        <f>+(F1773-E1773)*C1773</f>
        <v>1963.190184049073</v>
      </c>
      <c r="J1773" s="65">
        <v>0</v>
      </c>
      <c r="K1773" s="65">
        <f>+(H1773-G1773)*C1773</f>
        <v>0</v>
      </c>
      <c r="L1773" s="87">
        <f>SUM(I1773:K1773)</f>
        <v>1963.190184049073</v>
      </c>
      <c r="M1773" s="25"/>
      <c r="N1773" s="25"/>
    </row>
    <row r="1774" spans="1:14" ht="14.25" customHeight="1">
      <c r="A1774" s="89">
        <v>42493</v>
      </c>
      <c r="B1774" s="60" t="s">
        <v>1506</v>
      </c>
      <c r="C1774" s="61">
        <f t="shared" si="248"/>
        <v>2930.4029304029305</v>
      </c>
      <c r="D1774" s="62" t="s">
        <v>11</v>
      </c>
      <c r="E1774" s="63">
        <v>68.25</v>
      </c>
      <c r="F1774" s="63">
        <v>68.849999999999994</v>
      </c>
      <c r="G1774" s="63">
        <v>0</v>
      </c>
      <c r="H1774" s="63">
        <v>0</v>
      </c>
      <c r="I1774" s="65">
        <f>+(F1774-E1774)*C1774</f>
        <v>1758.2417582417415</v>
      </c>
      <c r="J1774" s="65">
        <v>0</v>
      </c>
      <c r="K1774" s="65">
        <f>+(H1774-G1774)*C1774</f>
        <v>0</v>
      </c>
      <c r="L1774" s="87">
        <f>SUM(I1774:K1774)</f>
        <v>1758.2417582417415</v>
      </c>
      <c r="M1774" s="25"/>
      <c r="N1774" s="25"/>
    </row>
    <row r="1775" spans="1:14" ht="14.25" customHeight="1">
      <c r="A1775" s="89">
        <v>42493</v>
      </c>
      <c r="B1775" s="60" t="s">
        <v>1575</v>
      </c>
      <c r="C1775" s="61">
        <f t="shared" si="248"/>
        <v>2523.6593059936909</v>
      </c>
      <c r="D1775" s="62" t="s">
        <v>11</v>
      </c>
      <c r="E1775" s="63">
        <v>79.25</v>
      </c>
      <c r="F1775" s="63">
        <v>79.900000000000006</v>
      </c>
      <c r="G1775" s="63">
        <v>0</v>
      </c>
      <c r="H1775" s="63">
        <v>0</v>
      </c>
      <c r="I1775" s="65">
        <f>+(F1775-E1775)*C1775</f>
        <v>1640.3785488959134</v>
      </c>
      <c r="J1775" s="65">
        <v>0</v>
      </c>
      <c r="K1775" s="65">
        <f>+(H1775-G1775)*C1775</f>
        <v>0</v>
      </c>
      <c r="L1775" s="87">
        <f>SUM(I1775:K1775)</f>
        <v>1640.3785488959134</v>
      </c>
      <c r="M1775" s="25"/>
      <c r="N1775" s="25"/>
    </row>
    <row r="1776" spans="1:14" ht="14.25" customHeight="1">
      <c r="A1776" s="89">
        <v>42493</v>
      </c>
      <c r="B1776" s="60" t="s">
        <v>1591</v>
      </c>
      <c r="C1776" s="61">
        <f t="shared" si="248"/>
        <v>4301.0752688172042</v>
      </c>
      <c r="D1776" s="62" t="s">
        <v>11</v>
      </c>
      <c r="E1776" s="63">
        <v>46.5</v>
      </c>
      <c r="F1776" s="63">
        <v>45.3</v>
      </c>
      <c r="G1776" s="63">
        <v>0</v>
      </c>
      <c r="H1776" s="63">
        <v>0</v>
      </c>
      <c r="I1776" s="64">
        <f>(F1776-E1776)*C1776</f>
        <v>-5161.2903225806576</v>
      </c>
      <c r="J1776" s="65">
        <v>0</v>
      </c>
      <c r="K1776" s="65">
        <f>(H1776-G1776)*C1776</f>
        <v>0</v>
      </c>
      <c r="L1776" s="64">
        <f>(I1776+J1776+K1776)</f>
        <v>-5161.2903225806576</v>
      </c>
      <c r="M1776" s="25"/>
      <c r="N1776" s="25"/>
    </row>
    <row r="1777" spans="1:14" ht="14.25" customHeight="1">
      <c r="A1777" s="89">
        <v>42493</v>
      </c>
      <c r="B1777" s="60" t="s">
        <v>151</v>
      </c>
      <c r="C1777" s="61">
        <f t="shared" si="248"/>
        <v>1612.9032258064517</v>
      </c>
      <c r="D1777" s="62" t="s">
        <v>11</v>
      </c>
      <c r="E1777" s="63">
        <v>124</v>
      </c>
      <c r="F1777" s="63">
        <v>120.3</v>
      </c>
      <c r="G1777" s="63">
        <v>0</v>
      </c>
      <c r="H1777" s="63">
        <v>0</v>
      </c>
      <c r="I1777" s="64">
        <f>(F1777-E1777)*C1777</f>
        <v>-5967.7419354838757</v>
      </c>
      <c r="J1777" s="65">
        <v>0</v>
      </c>
      <c r="K1777" s="65">
        <f>(H1777-G1777)*C1777</f>
        <v>0</v>
      </c>
      <c r="L1777" s="64">
        <f>(I1777+J1777+K1777)</f>
        <v>-5967.7419354838757</v>
      </c>
      <c r="M1777" s="25"/>
      <c r="N1777" s="25"/>
    </row>
    <row r="1778" spans="1:14" ht="14.25" customHeight="1">
      <c r="A1778" s="89">
        <v>42492</v>
      </c>
      <c r="B1778" s="60" t="s">
        <v>166</v>
      </c>
      <c r="C1778" s="61">
        <f t="shared" si="248"/>
        <v>666.66666666666663</v>
      </c>
      <c r="D1778" s="62" t="s">
        <v>11</v>
      </c>
      <c r="E1778" s="63">
        <v>300</v>
      </c>
      <c r="F1778" s="63">
        <v>303</v>
      </c>
      <c r="G1778" s="63">
        <v>0</v>
      </c>
      <c r="H1778" s="63">
        <v>0</v>
      </c>
      <c r="I1778" s="65">
        <f>+(F1778-E1778)*C1778</f>
        <v>2000</v>
      </c>
      <c r="J1778" s="65">
        <v>0</v>
      </c>
      <c r="K1778" s="65">
        <f>+(H1778-G1778)*C1778</f>
        <v>0</v>
      </c>
      <c r="L1778" s="87">
        <f>SUM(I1778:K1778)</f>
        <v>2000</v>
      </c>
      <c r="M1778" s="25"/>
      <c r="N1778" s="25"/>
    </row>
    <row r="1779" spans="1:14" ht="14.25" customHeight="1">
      <c r="A1779" s="89">
        <v>42492</v>
      </c>
      <c r="B1779" s="60" t="s">
        <v>1531</v>
      </c>
      <c r="C1779" s="61">
        <f t="shared" si="248"/>
        <v>2928.2576866764275</v>
      </c>
      <c r="D1779" s="62" t="s">
        <v>11</v>
      </c>
      <c r="E1779" s="63">
        <v>68.3</v>
      </c>
      <c r="F1779" s="63">
        <v>68.900000000000006</v>
      </c>
      <c r="G1779" s="63">
        <v>0</v>
      </c>
      <c r="H1779" s="63">
        <v>0</v>
      </c>
      <c r="I1779" s="65">
        <f>+(F1779-E1779)*C1779</f>
        <v>1756.9546120058815</v>
      </c>
      <c r="J1779" s="65">
        <v>0</v>
      </c>
      <c r="K1779" s="65">
        <f>+(H1779-G1779)*C1779</f>
        <v>0</v>
      </c>
      <c r="L1779" s="87">
        <f>SUM(I1779:K1779)</f>
        <v>1756.9546120058815</v>
      </c>
      <c r="M1779" s="25"/>
      <c r="N1779" s="25"/>
    </row>
    <row r="1780" spans="1:14" ht="14.25" customHeight="1">
      <c r="A1780" s="89">
        <v>42492</v>
      </c>
      <c r="B1780" s="60" t="s">
        <v>181</v>
      </c>
      <c r="C1780" s="61">
        <f t="shared" si="248"/>
        <v>1133.14447592068</v>
      </c>
      <c r="D1780" s="62" t="s">
        <v>11</v>
      </c>
      <c r="E1780" s="63">
        <v>176.5</v>
      </c>
      <c r="F1780" s="63">
        <v>177.35</v>
      </c>
      <c r="G1780" s="63">
        <v>0</v>
      </c>
      <c r="H1780" s="63">
        <v>0</v>
      </c>
      <c r="I1780" s="65">
        <f>+(F1780-E1780)*C1780</f>
        <v>963.17280453257149</v>
      </c>
      <c r="J1780" s="65">
        <v>0</v>
      </c>
      <c r="K1780" s="65">
        <f>+(H1780-G1780)*C1780</f>
        <v>0</v>
      </c>
      <c r="L1780" s="87">
        <f>SUM(I1780:K1780)</f>
        <v>963.17280453257149</v>
      </c>
      <c r="M1780" s="25"/>
      <c r="N1780" s="25"/>
    </row>
    <row r="1781" spans="1:14" ht="14.25" customHeight="1">
      <c r="A1781" s="89">
        <v>42492</v>
      </c>
      <c r="B1781" s="60" t="s">
        <v>1591</v>
      </c>
      <c r="C1781" s="61">
        <f t="shared" si="248"/>
        <v>4576.6590389016019</v>
      </c>
      <c r="D1781" s="62" t="s">
        <v>12</v>
      </c>
      <c r="E1781" s="63">
        <v>43.7</v>
      </c>
      <c r="F1781" s="63">
        <v>43.6</v>
      </c>
      <c r="G1781" s="63">
        <v>0</v>
      </c>
      <c r="H1781" s="63">
        <v>0</v>
      </c>
      <c r="I1781" s="65">
        <f>-(F1781-E1781)*C1781</f>
        <v>457.6659038901667</v>
      </c>
      <c r="J1781" s="65">
        <v>0</v>
      </c>
      <c r="K1781" s="65">
        <v>0</v>
      </c>
      <c r="L1781" s="65">
        <f>(I1781+J1781+K1781)</f>
        <v>457.6659038901667</v>
      </c>
      <c r="M1781" s="25"/>
      <c r="N1781" s="25"/>
    </row>
    <row r="1782" spans="1:14" ht="14.25" customHeight="1">
      <c r="A1782" s="89">
        <v>42492</v>
      </c>
      <c r="B1782" s="60" t="s">
        <v>1575</v>
      </c>
      <c r="C1782" s="61">
        <f t="shared" si="248"/>
        <v>2531.6455696202534</v>
      </c>
      <c r="D1782" s="62" t="s">
        <v>11</v>
      </c>
      <c r="E1782" s="63">
        <v>79</v>
      </c>
      <c r="F1782" s="63">
        <v>79.150000000000006</v>
      </c>
      <c r="G1782" s="63">
        <v>0</v>
      </c>
      <c r="H1782" s="63">
        <v>0</v>
      </c>
      <c r="I1782" s="65">
        <f>+(F1782-E1782)*C1782</f>
        <v>379.74683544305242</v>
      </c>
      <c r="J1782" s="65">
        <v>0</v>
      </c>
      <c r="K1782" s="65">
        <f>+(H1782-G1782)*C1782</f>
        <v>0</v>
      </c>
      <c r="L1782" s="87">
        <f>SUM(I1782:K1782)</f>
        <v>379.74683544305242</v>
      </c>
      <c r="M1782" s="25"/>
      <c r="N1782" s="25"/>
    </row>
    <row r="1783" spans="1:14" ht="14.25" customHeight="1">
      <c r="A1783" s="89">
        <v>42492</v>
      </c>
      <c r="B1783" s="60" t="s">
        <v>169</v>
      </c>
      <c r="C1783" s="61">
        <f t="shared" si="248"/>
        <v>943.39622641509436</v>
      </c>
      <c r="D1783" s="62" t="s">
        <v>11</v>
      </c>
      <c r="E1783" s="63">
        <v>212</v>
      </c>
      <c r="F1783" s="63">
        <v>206</v>
      </c>
      <c r="G1783" s="63">
        <v>0</v>
      </c>
      <c r="H1783" s="63">
        <v>0</v>
      </c>
      <c r="I1783" s="64">
        <f>(F1783-E1783)*C1783</f>
        <v>-5660.3773584905666</v>
      </c>
      <c r="J1783" s="65">
        <v>0</v>
      </c>
      <c r="K1783" s="65">
        <f>(H1783-G1783)*C1783</f>
        <v>0</v>
      </c>
      <c r="L1783" s="64">
        <f>(I1783+J1783+K1783)</f>
        <v>-5660.3773584905666</v>
      </c>
      <c r="M1783" s="25"/>
      <c r="N1783" s="25"/>
    </row>
    <row r="1784" spans="1:14" ht="14.25" customHeight="1">
      <c r="A1784" s="89">
        <v>42489</v>
      </c>
      <c r="B1784" s="60" t="s">
        <v>1592</v>
      </c>
      <c r="C1784" s="61">
        <f t="shared" si="248"/>
        <v>4926.1083743842364</v>
      </c>
      <c r="D1784" s="62" t="s">
        <v>12</v>
      </c>
      <c r="E1784" s="63">
        <v>40.6</v>
      </c>
      <c r="F1784" s="63">
        <v>40.200000000000003</v>
      </c>
      <c r="G1784" s="63">
        <v>39.799999999999997</v>
      </c>
      <c r="H1784" s="63">
        <v>39.4</v>
      </c>
      <c r="I1784" s="65">
        <f>(E1784-F1784)*C1784</f>
        <v>1970.4433497536875</v>
      </c>
      <c r="J1784" s="65">
        <f>(F1784-G1784)*C1784</f>
        <v>1970.4433497537225</v>
      </c>
      <c r="K1784" s="65">
        <f>(G1784-H1784)*C1784</f>
        <v>1970.4433497536875</v>
      </c>
      <c r="L1784" s="65">
        <f>(I1784+J1784+K1784)</f>
        <v>5911.3300492610979</v>
      </c>
      <c r="M1784" s="25"/>
      <c r="N1784" s="25"/>
    </row>
    <row r="1785" spans="1:14" ht="14.25" customHeight="1">
      <c r="A1785" s="89">
        <v>42489</v>
      </c>
      <c r="B1785" s="60" t="s">
        <v>1592</v>
      </c>
      <c r="C1785" s="61">
        <f t="shared" si="248"/>
        <v>4796.1630695443646</v>
      </c>
      <c r="D1785" s="62" t="s">
        <v>12</v>
      </c>
      <c r="E1785" s="63">
        <v>41.7</v>
      </c>
      <c r="F1785" s="63">
        <v>41.3</v>
      </c>
      <c r="G1785" s="63">
        <v>40.9</v>
      </c>
      <c r="H1785" s="63">
        <v>40.5</v>
      </c>
      <c r="I1785" s="65">
        <f>(E1785-F1785)*C1785</f>
        <v>1918.4652278177732</v>
      </c>
      <c r="J1785" s="65">
        <f>(F1785-G1785)*C1785</f>
        <v>1918.4652278177391</v>
      </c>
      <c r="K1785" s="65">
        <f>(G1785-H1785)*C1785</f>
        <v>1918.4652278177391</v>
      </c>
      <c r="L1785" s="65">
        <f>(I1785+J1785+K1785)</f>
        <v>5755.395683453251</v>
      </c>
      <c r="M1785" s="25"/>
      <c r="N1785" s="25"/>
    </row>
    <row r="1786" spans="1:14" ht="14.25" customHeight="1">
      <c r="A1786" s="89">
        <v>42489</v>
      </c>
      <c r="B1786" s="60" t="s">
        <v>1406</v>
      </c>
      <c r="C1786" s="61">
        <f t="shared" si="248"/>
        <v>1550.3875968992247</v>
      </c>
      <c r="D1786" s="62" t="s">
        <v>11</v>
      </c>
      <c r="E1786" s="63">
        <v>129</v>
      </c>
      <c r="F1786" s="63">
        <v>130.19999999999999</v>
      </c>
      <c r="G1786" s="63">
        <v>131.4</v>
      </c>
      <c r="H1786" s="63">
        <v>132.6</v>
      </c>
      <c r="I1786" s="87">
        <f>(F1786-E1786)*C1786</f>
        <v>1860.4651162790519</v>
      </c>
      <c r="J1786" s="87">
        <f>(G1786-F1786)*C1786</f>
        <v>1860.465116279096</v>
      </c>
      <c r="K1786" s="87">
        <f>(H1786-G1786)*C1786</f>
        <v>1860.4651162790519</v>
      </c>
      <c r="L1786" s="87">
        <f>(I1786+J1786+K1786)</f>
        <v>5581.3953488371999</v>
      </c>
      <c r="M1786" s="25"/>
      <c r="N1786" s="25"/>
    </row>
    <row r="1787" spans="1:14" ht="14.25" customHeight="1">
      <c r="A1787" s="89">
        <v>42489</v>
      </c>
      <c r="B1787" s="60" t="s">
        <v>1378</v>
      </c>
      <c r="C1787" s="61">
        <f t="shared" si="248"/>
        <v>4545.454545454545</v>
      </c>
      <c r="D1787" s="62" t="s">
        <v>12</v>
      </c>
      <c r="E1787" s="63">
        <v>44</v>
      </c>
      <c r="F1787" s="63">
        <v>43.6</v>
      </c>
      <c r="G1787" s="63">
        <v>0</v>
      </c>
      <c r="H1787" s="63">
        <v>0</v>
      </c>
      <c r="I1787" s="65">
        <f>-(F1787-E1787)*C1787</f>
        <v>1818.1818181818116</v>
      </c>
      <c r="J1787" s="65">
        <v>0</v>
      </c>
      <c r="K1787" s="65">
        <v>0</v>
      </c>
      <c r="L1787" s="65">
        <f>(I1787+J1787+K1787)</f>
        <v>1818.1818181818116</v>
      </c>
      <c r="M1787" s="25"/>
      <c r="N1787" s="25"/>
    </row>
    <row r="1788" spans="1:14" ht="14.25" customHeight="1">
      <c r="A1788" s="89">
        <v>42489</v>
      </c>
      <c r="B1788" s="60" t="s">
        <v>1386</v>
      </c>
      <c r="C1788" s="61">
        <f t="shared" si="248"/>
        <v>3174.6031746031745</v>
      </c>
      <c r="D1788" s="62" t="s">
        <v>11</v>
      </c>
      <c r="E1788" s="63">
        <v>63</v>
      </c>
      <c r="F1788" s="63">
        <v>63.5</v>
      </c>
      <c r="G1788" s="63">
        <v>0</v>
      </c>
      <c r="H1788" s="63">
        <v>0</v>
      </c>
      <c r="I1788" s="65">
        <f>+(F1788-E1788)*C1788</f>
        <v>1587.3015873015872</v>
      </c>
      <c r="J1788" s="65">
        <v>0</v>
      </c>
      <c r="K1788" s="65">
        <f>+(H1788-G1788)*C1788</f>
        <v>0</v>
      </c>
      <c r="L1788" s="87">
        <f>SUM(I1788:K1788)</f>
        <v>1587.3015873015872</v>
      </c>
      <c r="M1788" s="25"/>
      <c r="N1788" s="25"/>
    </row>
    <row r="1789" spans="1:14" ht="14.25" customHeight="1">
      <c r="A1789" s="89">
        <v>42489</v>
      </c>
      <c r="B1789" s="60" t="s">
        <v>1592</v>
      </c>
      <c r="C1789" s="61">
        <f t="shared" si="248"/>
        <v>4796.1630695443646</v>
      </c>
      <c r="D1789" s="62" t="s">
        <v>12</v>
      </c>
      <c r="E1789" s="63">
        <v>41.7</v>
      </c>
      <c r="F1789" s="63">
        <v>41.6</v>
      </c>
      <c r="G1789" s="63">
        <v>0</v>
      </c>
      <c r="H1789" s="63">
        <v>0</v>
      </c>
      <c r="I1789" s="65">
        <f>-(F1789-E1789)*C1789</f>
        <v>479.6163069544433</v>
      </c>
      <c r="J1789" s="65">
        <v>0</v>
      </c>
      <c r="K1789" s="65">
        <v>0</v>
      </c>
      <c r="L1789" s="65">
        <f>(I1789+J1789+K1789)</f>
        <v>479.6163069544433</v>
      </c>
      <c r="M1789" s="25"/>
      <c r="N1789" s="25"/>
    </row>
    <row r="1790" spans="1:14" ht="14.25" customHeight="1">
      <c r="A1790" s="89">
        <v>42488</v>
      </c>
      <c r="B1790" s="60" t="s">
        <v>1593</v>
      </c>
      <c r="C1790" s="61">
        <f t="shared" si="248"/>
        <v>1120.4481792717088</v>
      </c>
      <c r="D1790" s="62" t="s">
        <v>11</v>
      </c>
      <c r="E1790" s="63">
        <v>178.5</v>
      </c>
      <c r="F1790" s="63">
        <v>180.2</v>
      </c>
      <c r="G1790" s="63">
        <v>181.9</v>
      </c>
      <c r="H1790" s="63">
        <v>183.6</v>
      </c>
      <c r="I1790" s="87">
        <f>(F1790-E1790)*C1790</f>
        <v>1904.7619047618923</v>
      </c>
      <c r="J1790" s="87">
        <f>(G1790-F1790)*C1790</f>
        <v>1904.7619047619241</v>
      </c>
      <c r="K1790" s="87">
        <f>(H1790-G1790)*C1790</f>
        <v>1904.7619047618923</v>
      </c>
      <c r="L1790" s="87">
        <f>(I1790+J1790+K1790)</f>
        <v>5714.2857142857083</v>
      </c>
      <c r="M1790" s="25"/>
      <c r="N1790" s="25"/>
    </row>
    <row r="1791" spans="1:14" ht="14.25" customHeight="1">
      <c r="A1791" s="89">
        <v>42488</v>
      </c>
      <c r="B1791" s="60" t="s">
        <v>1594</v>
      </c>
      <c r="C1791" s="61">
        <f t="shared" si="248"/>
        <v>3225.8064516129034</v>
      </c>
      <c r="D1791" s="62" t="s">
        <v>11</v>
      </c>
      <c r="E1791" s="63">
        <v>62</v>
      </c>
      <c r="F1791" s="63">
        <v>62.6</v>
      </c>
      <c r="G1791" s="63">
        <v>63.2</v>
      </c>
      <c r="H1791" s="63">
        <v>0</v>
      </c>
      <c r="I1791" s="65">
        <f>+(F1791-E1791)*C1791</f>
        <v>1935.4838709677467</v>
      </c>
      <c r="J1791" s="65">
        <f>+(G1791-F1791)*C1791</f>
        <v>1935.4838709677467</v>
      </c>
      <c r="K1791" s="65">
        <v>0</v>
      </c>
      <c r="L1791" s="87">
        <f>SUM(I1791:K1791)</f>
        <v>3870.9677419354935</v>
      </c>
      <c r="M1791" s="25"/>
      <c r="N1791" s="25"/>
    </row>
    <row r="1792" spans="1:14" ht="14.25" customHeight="1">
      <c r="A1792" s="89">
        <v>42488</v>
      </c>
      <c r="B1792" s="60" t="s">
        <v>1595</v>
      </c>
      <c r="C1792" s="61">
        <f t="shared" si="248"/>
        <v>3921.5686274509803</v>
      </c>
      <c r="D1792" s="62" t="s">
        <v>11</v>
      </c>
      <c r="E1792" s="63">
        <v>51</v>
      </c>
      <c r="F1792" s="63">
        <v>51.5</v>
      </c>
      <c r="G1792" s="63">
        <v>0</v>
      </c>
      <c r="H1792" s="63">
        <v>0</v>
      </c>
      <c r="I1792" s="65">
        <f>+(F1792-E1792)*C1792</f>
        <v>1960.7843137254902</v>
      </c>
      <c r="J1792" s="65">
        <v>0</v>
      </c>
      <c r="K1792" s="65">
        <f>+(H1792-G1792)*C1792</f>
        <v>0</v>
      </c>
      <c r="L1792" s="87">
        <f>SUM(I1792:K1792)</f>
        <v>1960.7843137254902</v>
      </c>
      <c r="M1792" s="25"/>
      <c r="N1792" s="25"/>
    </row>
    <row r="1793" spans="1:14" ht="14.25" customHeight="1">
      <c r="A1793" s="89">
        <v>42487</v>
      </c>
      <c r="B1793" s="60" t="s">
        <v>1593</v>
      </c>
      <c r="C1793" s="61">
        <f t="shared" si="248"/>
        <v>1290.3225806451612</v>
      </c>
      <c r="D1793" s="62" t="s">
        <v>11</v>
      </c>
      <c r="E1793" s="63">
        <v>155</v>
      </c>
      <c r="F1793" s="63">
        <v>156.5</v>
      </c>
      <c r="G1793" s="63">
        <v>158</v>
      </c>
      <c r="H1793" s="63">
        <v>159.5</v>
      </c>
      <c r="I1793" s="87">
        <f>(F1793-E1793)*C1793</f>
        <v>1935.483870967742</v>
      </c>
      <c r="J1793" s="87">
        <f>(G1793-F1793)*C1793</f>
        <v>1935.483870967742</v>
      </c>
      <c r="K1793" s="87">
        <f>(H1793-G1793)*C1793</f>
        <v>1935.483870967742</v>
      </c>
      <c r="L1793" s="87">
        <f>(I1793+J1793+K1793)</f>
        <v>5806.4516129032254</v>
      </c>
      <c r="M1793" s="25"/>
      <c r="N1793" s="25"/>
    </row>
    <row r="1794" spans="1:14" ht="14.25" customHeight="1">
      <c r="A1794" s="89">
        <v>42487</v>
      </c>
      <c r="B1794" s="60" t="s">
        <v>1466</v>
      </c>
      <c r="C1794" s="61">
        <f t="shared" si="248"/>
        <v>4347.826086956522</v>
      </c>
      <c r="D1794" s="62" t="s">
        <v>12</v>
      </c>
      <c r="E1794" s="63">
        <v>46</v>
      </c>
      <c r="F1794" s="63">
        <v>45.6</v>
      </c>
      <c r="G1794" s="63">
        <v>45.2</v>
      </c>
      <c r="H1794" s="63">
        <v>44.8</v>
      </c>
      <c r="I1794" s="65">
        <f>(E1794-F1794)*C1794</f>
        <v>1739.1304347826026</v>
      </c>
      <c r="J1794" s="65">
        <f>(F1794-G1794)*C1794</f>
        <v>1739.1304347826026</v>
      </c>
      <c r="K1794" s="65">
        <f>(G1794-H1794)*C1794</f>
        <v>1739.1304347826335</v>
      </c>
      <c r="L1794" s="65">
        <f>(I1794+J1794+K1794)</f>
        <v>5217.3913043478387</v>
      </c>
      <c r="M1794" s="25"/>
      <c r="N1794" s="25"/>
    </row>
    <row r="1795" spans="1:14" ht="14.25" customHeight="1">
      <c r="A1795" s="89">
        <v>42487</v>
      </c>
      <c r="B1795" s="60" t="s">
        <v>1353</v>
      </c>
      <c r="C1795" s="61">
        <f t="shared" si="248"/>
        <v>3278.688524590164</v>
      </c>
      <c r="D1795" s="62" t="s">
        <v>11</v>
      </c>
      <c r="E1795" s="63">
        <v>61</v>
      </c>
      <c r="F1795" s="63">
        <v>61.5</v>
      </c>
      <c r="G1795" s="63">
        <v>62</v>
      </c>
      <c r="H1795" s="63">
        <v>62.5</v>
      </c>
      <c r="I1795" s="87">
        <f>(F1795-E1795)*C1795</f>
        <v>1639.344262295082</v>
      </c>
      <c r="J1795" s="87">
        <f>(G1795-F1795)*C1795</f>
        <v>1639.344262295082</v>
      </c>
      <c r="K1795" s="87">
        <f>(H1795-G1795)*C1795</f>
        <v>1639.344262295082</v>
      </c>
      <c r="L1795" s="87">
        <f>(I1795+J1795+K1795)</f>
        <v>4918.0327868852455</v>
      </c>
      <c r="M1795" s="25"/>
      <c r="N1795" s="25"/>
    </row>
    <row r="1796" spans="1:14" ht="14.25" customHeight="1">
      <c r="A1796" s="89">
        <v>42487</v>
      </c>
      <c r="B1796" s="60" t="s">
        <v>74</v>
      </c>
      <c r="C1796" s="61">
        <f t="shared" si="248"/>
        <v>2702.7027027027025</v>
      </c>
      <c r="D1796" s="62" t="s">
        <v>11</v>
      </c>
      <c r="E1796" s="63">
        <v>74</v>
      </c>
      <c r="F1796" s="63">
        <v>74.7</v>
      </c>
      <c r="G1796" s="63">
        <v>0</v>
      </c>
      <c r="H1796" s="63">
        <v>0</v>
      </c>
      <c r="I1796" s="65">
        <f>+(F1796-E1796)*C1796</f>
        <v>1891.8918918918994</v>
      </c>
      <c r="J1796" s="65">
        <v>0</v>
      </c>
      <c r="K1796" s="65">
        <f>+(H1796-G1796)*C1796</f>
        <v>0</v>
      </c>
      <c r="L1796" s="87">
        <f>SUM(I1796:K1796)</f>
        <v>1891.8918918918994</v>
      </c>
      <c r="M1796" s="25"/>
      <c r="N1796" s="25"/>
    </row>
    <row r="1797" spans="1:14" ht="14.25" customHeight="1">
      <c r="A1797" s="89">
        <v>42486</v>
      </c>
      <c r="B1797" s="60" t="s">
        <v>1353</v>
      </c>
      <c r="C1797" s="61">
        <f t="shared" si="248"/>
        <v>3508.7719298245615</v>
      </c>
      <c r="D1797" s="62" t="s">
        <v>11</v>
      </c>
      <c r="E1797" s="63">
        <v>57</v>
      </c>
      <c r="F1797" s="63">
        <v>57.5</v>
      </c>
      <c r="G1797" s="63">
        <v>58</v>
      </c>
      <c r="H1797" s="63">
        <v>58.5</v>
      </c>
      <c r="I1797" s="87">
        <f>(F1797-E1797)*C1797</f>
        <v>1754.3859649122808</v>
      </c>
      <c r="J1797" s="87">
        <f>(G1797-F1797)*C1797</f>
        <v>1754.3859649122808</v>
      </c>
      <c r="K1797" s="87">
        <f>(H1797-G1797)*C1797</f>
        <v>1754.3859649122808</v>
      </c>
      <c r="L1797" s="87">
        <f>(I1797+J1797+K1797)</f>
        <v>5263.1578947368425</v>
      </c>
      <c r="M1797" s="25"/>
      <c r="N1797" s="25"/>
    </row>
    <row r="1798" spans="1:14" ht="14.25" customHeight="1">
      <c r="A1798" s="89">
        <v>42486</v>
      </c>
      <c r="B1798" s="60" t="s">
        <v>1596</v>
      </c>
      <c r="C1798" s="61">
        <f t="shared" si="248"/>
        <v>3225.8064516129034</v>
      </c>
      <c r="D1798" s="62" t="s">
        <v>11</v>
      </c>
      <c r="E1798" s="63">
        <v>62</v>
      </c>
      <c r="F1798" s="63">
        <v>62.6</v>
      </c>
      <c r="G1798" s="63">
        <v>63.2</v>
      </c>
      <c r="H1798" s="63">
        <v>0</v>
      </c>
      <c r="I1798" s="65">
        <f>+(F1798-E1798)*C1798</f>
        <v>1935.4838709677467</v>
      </c>
      <c r="J1798" s="65">
        <f>+(G1798-F1798)*C1798</f>
        <v>1935.4838709677467</v>
      </c>
      <c r="K1798" s="65">
        <v>0</v>
      </c>
      <c r="L1798" s="87">
        <f>SUM(I1798:K1798)</f>
        <v>3870.9677419354935</v>
      </c>
      <c r="M1798" s="25"/>
      <c r="N1798" s="25"/>
    </row>
    <row r="1799" spans="1:14" ht="14.25" customHeight="1">
      <c r="A1799" s="89">
        <v>42486</v>
      </c>
      <c r="B1799" s="60" t="s">
        <v>1450</v>
      </c>
      <c r="C1799" s="61">
        <f t="shared" si="248"/>
        <v>3225.8064516129034</v>
      </c>
      <c r="D1799" s="62" t="s">
        <v>12</v>
      </c>
      <c r="E1799" s="63">
        <v>62</v>
      </c>
      <c r="F1799" s="63">
        <v>61.4</v>
      </c>
      <c r="G1799" s="63">
        <v>60.8</v>
      </c>
      <c r="H1799" s="63">
        <v>0</v>
      </c>
      <c r="I1799" s="67">
        <f>(E1799-F1799)*C1799</f>
        <v>1935.4838709677467</v>
      </c>
      <c r="J1799" s="67">
        <f>(F1799-G1799)*C1799</f>
        <v>1935.4838709677467</v>
      </c>
      <c r="K1799" s="67">
        <v>0</v>
      </c>
      <c r="L1799" s="67">
        <f>(I1799+J1799+K1799)</f>
        <v>3870.9677419354935</v>
      </c>
      <c r="M1799" s="25"/>
      <c r="N1799" s="25"/>
    </row>
    <row r="1800" spans="1:14" ht="14.25" customHeight="1">
      <c r="A1800" s="89">
        <v>42486</v>
      </c>
      <c r="B1800" s="60" t="s">
        <v>1597</v>
      </c>
      <c r="C1800" s="61">
        <f t="shared" si="248"/>
        <v>3846.1538461538462</v>
      </c>
      <c r="D1800" s="62" t="s">
        <v>11</v>
      </c>
      <c r="E1800" s="63">
        <v>52</v>
      </c>
      <c r="F1800" s="63">
        <v>52.45</v>
      </c>
      <c r="G1800" s="63">
        <v>0</v>
      </c>
      <c r="H1800" s="63">
        <v>0</v>
      </c>
      <c r="I1800" s="65">
        <f>+(F1800-E1800)*C1800</f>
        <v>1730.7692307692416</v>
      </c>
      <c r="J1800" s="65">
        <v>0</v>
      </c>
      <c r="K1800" s="65">
        <f>+(H1800-G1800)*C1800</f>
        <v>0</v>
      </c>
      <c r="L1800" s="87">
        <f>SUM(I1800:K1800)</f>
        <v>1730.7692307692416</v>
      </c>
      <c r="M1800" s="25"/>
      <c r="N1800" s="25"/>
    </row>
    <row r="1801" spans="1:14" ht="14.25" customHeight="1">
      <c r="A1801" s="89">
        <v>42486</v>
      </c>
      <c r="B1801" s="60" t="s">
        <v>1466</v>
      </c>
      <c r="C1801" s="61">
        <f t="shared" si="248"/>
        <v>4081.6326530612246</v>
      </c>
      <c r="D1801" s="62" t="s">
        <v>11</v>
      </c>
      <c r="E1801" s="63">
        <v>49</v>
      </c>
      <c r="F1801" s="63">
        <v>49.4</v>
      </c>
      <c r="G1801" s="63">
        <v>0</v>
      </c>
      <c r="H1801" s="63">
        <v>0</v>
      </c>
      <c r="I1801" s="65">
        <f>+(F1801-E1801)*C1801</f>
        <v>1632.653061224484</v>
      </c>
      <c r="J1801" s="65">
        <v>0</v>
      </c>
      <c r="K1801" s="65">
        <f>+(H1801-G1801)*C1801</f>
        <v>0</v>
      </c>
      <c r="L1801" s="87">
        <f>SUM(I1801:K1801)</f>
        <v>1632.653061224484</v>
      </c>
      <c r="M1801" s="25"/>
      <c r="N1801" s="25"/>
    </row>
    <row r="1802" spans="1:14" ht="14.25" customHeight="1">
      <c r="A1802" s="89">
        <v>42485</v>
      </c>
      <c r="B1802" s="60" t="s">
        <v>174</v>
      </c>
      <c r="C1802" s="61">
        <f t="shared" si="248"/>
        <v>1851.851851851852</v>
      </c>
      <c r="D1802" s="62" t="s">
        <v>11</v>
      </c>
      <c r="E1802" s="63">
        <v>108</v>
      </c>
      <c r="F1802" s="63">
        <v>109</v>
      </c>
      <c r="G1802" s="63">
        <v>110</v>
      </c>
      <c r="H1802" s="63">
        <v>111</v>
      </c>
      <c r="I1802" s="87">
        <f>(F1802-E1802)*C1802</f>
        <v>1851.851851851852</v>
      </c>
      <c r="J1802" s="87">
        <f>(G1802-F1802)*C1802</f>
        <v>1851.851851851852</v>
      </c>
      <c r="K1802" s="87">
        <f>(H1802-G1802)*C1802</f>
        <v>1851.851851851852</v>
      </c>
      <c r="L1802" s="87">
        <f>(I1802+J1802+K1802)</f>
        <v>5555.5555555555557</v>
      </c>
      <c r="M1802" s="25"/>
      <c r="N1802" s="25"/>
    </row>
    <row r="1803" spans="1:14" ht="14.25" customHeight="1">
      <c r="A1803" s="89">
        <v>42485</v>
      </c>
      <c r="B1803" s="60" t="s">
        <v>174</v>
      </c>
      <c r="C1803" s="61">
        <f t="shared" si="248"/>
        <v>1801.8018018018017</v>
      </c>
      <c r="D1803" s="62" t="s">
        <v>11</v>
      </c>
      <c r="E1803" s="63">
        <v>111</v>
      </c>
      <c r="F1803" s="63">
        <v>112</v>
      </c>
      <c r="G1803" s="63">
        <v>113</v>
      </c>
      <c r="H1803" s="63">
        <v>114</v>
      </c>
      <c r="I1803" s="87">
        <f>(F1803-E1803)*C1803</f>
        <v>1801.8018018018017</v>
      </c>
      <c r="J1803" s="87">
        <f>(G1803-F1803)*C1803</f>
        <v>1801.8018018018017</v>
      </c>
      <c r="K1803" s="87">
        <f>(H1803-G1803)*C1803</f>
        <v>1801.8018018018017</v>
      </c>
      <c r="L1803" s="87">
        <f>(I1803+J1803+K1803)</f>
        <v>5405.405405405405</v>
      </c>
      <c r="M1803" s="25"/>
      <c r="N1803" s="25"/>
    </row>
    <row r="1804" spans="1:14" ht="14.25" customHeight="1">
      <c r="A1804" s="89">
        <v>42485</v>
      </c>
      <c r="B1804" s="60" t="s">
        <v>1445</v>
      </c>
      <c r="C1804" s="61">
        <f t="shared" si="248"/>
        <v>1895.7345971563982</v>
      </c>
      <c r="D1804" s="62" t="s">
        <v>12</v>
      </c>
      <c r="E1804" s="63">
        <v>105.5</v>
      </c>
      <c r="F1804" s="63">
        <v>104.5</v>
      </c>
      <c r="G1804" s="63">
        <v>103.5</v>
      </c>
      <c r="H1804" s="63">
        <v>0</v>
      </c>
      <c r="I1804" s="67">
        <f>(E1804-F1804)*C1804</f>
        <v>1895.7345971563982</v>
      </c>
      <c r="J1804" s="67">
        <f>(F1804-G1804)*C1804</f>
        <v>1895.7345971563982</v>
      </c>
      <c r="K1804" s="67">
        <v>0</v>
      </c>
      <c r="L1804" s="67">
        <f>(I1804+J1804+K1804)</f>
        <v>3791.4691943127964</v>
      </c>
      <c r="M1804" s="25"/>
      <c r="N1804" s="25"/>
    </row>
    <row r="1805" spans="1:14" ht="14.25" customHeight="1">
      <c r="A1805" s="89">
        <v>42485</v>
      </c>
      <c r="B1805" s="60" t="s">
        <v>1440</v>
      </c>
      <c r="C1805" s="61">
        <f t="shared" si="248"/>
        <v>2061.855670103093</v>
      </c>
      <c r="D1805" s="62" t="s">
        <v>11</v>
      </c>
      <c r="E1805" s="63">
        <v>97</v>
      </c>
      <c r="F1805" s="63">
        <v>97.9</v>
      </c>
      <c r="G1805" s="63">
        <v>98.8</v>
      </c>
      <c r="H1805" s="63">
        <v>0</v>
      </c>
      <c r="I1805" s="65">
        <f>+(F1805-E1805)*C1805</f>
        <v>1855.6701030927954</v>
      </c>
      <c r="J1805" s="65">
        <f>+(G1805-F1805)*C1805</f>
        <v>1855.6701030927661</v>
      </c>
      <c r="K1805" s="65">
        <v>0</v>
      </c>
      <c r="L1805" s="87">
        <f>SUM(I1805:K1805)</f>
        <v>3711.3402061855613</v>
      </c>
      <c r="M1805" s="25"/>
      <c r="N1805" s="25"/>
    </row>
    <row r="1806" spans="1:14" ht="14.25" customHeight="1">
      <c r="A1806" s="89">
        <v>42485</v>
      </c>
      <c r="B1806" s="60" t="s">
        <v>1322</v>
      </c>
      <c r="C1806" s="61">
        <f t="shared" si="248"/>
        <v>3636.3636363636365</v>
      </c>
      <c r="D1806" s="62" t="s">
        <v>11</v>
      </c>
      <c r="E1806" s="63">
        <v>55</v>
      </c>
      <c r="F1806" s="63">
        <v>55.5</v>
      </c>
      <c r="G1806" s="63">
        <v>56</v>
      </c>
      <c r="H1806" s="63">
        <v>0</v>
      </c>
      <c r="I1806" s="65">
        <f>+(F1806-E1806)*C1806</f>
        <v>1818.1818181818182</v>
      </c>
      <c r="J1806" s="65">
        <f>+(G1806-F1806)*C1806</f>
        <v>1818.1818181818182</v>
      </c>
      <c r="K1806" s="65">
        <v>0</v>
      </c>
      <c r="L1806" s="87">
        <f>SUM(I1806:K1806)</f>
        <v>3636.3636363636365</v>
      </c>
      <c r="M1806" s="25"/>
      <c r="N1806" s="25"/>
    </row>
    <row r="1807" spans="1:14" ht="14.25" customHeight="1">
      <c r="A1807" s="89">
        <v>42485</v>
      </c>
      <c r="B1807" s="60" t="s">
        <v>1598</v>
      </c>
      <c r="C1807" s="61">
        <f t="shared" si="248"/>
        <v>3921.5686274509803</v>
      </c>
      <c r="D1807" s="62" t="s">
        <v>11</v>
      </c>
      <c r="E1807" s="63">
        <v>51</v>
      </c>
      <c r="F1807" s="63">
        <v>51.5</v>
      </c>
      <c r="G1807" s="63">
        <v>0</v>
      </c>
      <c r="H1807" s="63">
        <v>0</v>
      </c>
      <c r="I1807" s="65">
        <f>+(F1807-E1807)*C1807</f>
        <v>1960.7843137254902</v>
      </c>
      <c r="J1807" s="65">
        <v>0</v>
      </c>
      <c r="K1807" s="65">
        <f>+(H1807-G1807)*C1807</f>
        <v>0</v>
      </c>
      <c r="L1807" s="87">
        <f>SUM(I1807:K1807)</f>
        <v>1960.7843137254902</v>
      </c>
      <c r="M1807" s="25"/>
      <c r="N1807" s="25"/>
    </row>
    <row r="1808" spans="1:14" ht="14.25" customHeight="1">
      <c r="A1808" s="89">
        <v>42485</v>
      </c>
      <c r="B1808" s="60" t="s">
        <v>1365</v>
      </c>
      <c r="C1808" s="61">
        <f t="shared" si="248"/>
        <v>2293.5779816513759</v>
      </c>
      <c r="D1808" s="62" t="s">
        <v>12</v>
      </c>
      <c r="E1808" s="63">
        <v>87.2</v>
      </c>
      <c r="F1808" s="63">
        <v>87.1</v>
      </c>
      <c r="G1808" s="63">
        <v>0</v>
      </c>
      <c r="H1808" s="63">
        <v>0</v>
      </c>
      <c r="I1808" s="65">
        <f>-(F1808-E1808)*C1808</f>
        <v>229.35779816515713</v>
      </c>
      <c r="J1808" s="65">
        <v>0</v>
      </c>
      <c r="K1808" s="65">
        <v>0</v>
      </c>
      <c r="L1808" s="65">
        <f>(I1808+J1808+K1808)</f>
        <v>229.35779816515713</v>
      </c>
      <c r="M1808" s="25"/>
      <c r="N1808" s="25"/>
    </row>
    <row r="1809" spans="1:14" ht="14.25" customHeight="1">
      <c r="A1809" s="89">
        <v>42482</v>
      </c>
      <c r="B1809" s="62" t="s">
        <v>364</v>
      </c>
      <c r="C1809" s="61">
        <f t="shared" si="248"/>
        <v>606.06060606060601</v>
      </c>
      <c r="D1809" s="62" t="s">
        <v>11</v>
      </c>
      <c r="E1809" s="65">
        <v>330</v>
      </c>
      <c r="F1809" s="65">
        <v>333</v>
      </c>
      <c r="G1809" s="65">
        <v>336</v>
      </c>
      <c r="H1809" s="65">
        <v>339</v>
      </c>
      <c r="I1809" s="87">
        <f>(F1809-E1809)*C1809</f>
        <v>1818.181818181818</v>
      </c>
      <c r="J1809" s="87">
        <f>(G1809-F1809)*C1809</f>
        <v>1818.181818181818</v>
      </c>
      <c r="K1809" s="87">
        <f>(H1809-G1809)*C1809</f>
        <v>1818.181818181818</v>
      </c>
      <c r="L1809" s="87">
        <f>(I1809+J1809+K1809)</f>
        <v>5454.545454545454</v>
      </c>
      <c r="M1809" s="25"/>
      <c r="N1809" s="25"/>
    </row>
    <row r="1810" spans="1:14" ht="14.25" customHeight="1">
      <c r="A1810" s="89">
        <v>42482</v>
      </c>
      <c r="B1810" s="62" t="s">
        <v>1359</v>
      </c>
      <c r="C1810" s="61">
        <f t="shared" si="248"/>
        <v>2166.8472372697724</v>
      </c>
      <c r="D1810" s="62" t="s">
        <v>11</v>
      </c>
      <c r="E1810" s="65">
        <v>92.3</v>
      </c>
      <c r="F1810" s="65">
        <v>93.2</v>
      </c>
      <c r="G1810" s="65">
        <v>94.1</v>
      </c>
      <c r="H1810" s="65">
        <v>0</v>
      </c>
      <c r="I1810" s="65">
        <f>+(F1810-E1810)*C1810</f>
        <v>1950.1625135428076</v>
      </c>
      <c r="J1810" s="65">
        <f>+(G1810-F1810)*C1810</f>
        <v>1950.1625135427767</v>
      </c>
      <c r="K1810" s="65">
        <v>0</v>
      </c>
      <c r="L1810" s="87">
        <f>SUM(I1810:K1810)</f>
        <v>3900.3250270855842</v>
      </c>
      <c r="M1810" s="25"/>
      <c r="N1810" s="25"/>
    </row>
    <row r="1811" spans="1:14" ht="14.25" customHeight="1">
      <c r="A1811" s="89">
        <v>42482</v>
      </c>
      <c r="B1811" s="62" t="s">
        <v>186</v>
      </c>
      <c r="C1811" s="61">
        <f t="shared" si="248"/>
        <v>4545.454545454545</v>
      </c>
      <c r="D1811" s="62" t="s">
        <v>11</v>
      </c>
      <c r="E1811" s="65">
        <v>44</v>
      </c>
      <c r="F1811" s="65">
        <v>44.4</v>
      </c>
      <c r="G1811" s="65">
        <v>0</v>
      </c>
      <c r="H1811" s="65">
        <v>0</v>
      </c>
      <c r="I1811" s="65">
        <f>+(F1811-E1811)*C1811</f>
        <v>1818.1818181818116</v>
      </c>
      <c r="J1811" s="65">
        <v>0</v>
      </c>
      <c r="K1811" s="65">
        <f>+(H1811-G1811)*C1811</f>
        <v>0</v>
      </c>
      <c r="L1811" s="87">
        <f>SUM(I1811:K1811)</f>
        <v>1818.1818181818116</v>
      </c>
      <c r="M1811" s="25"/>
      <c r="N1811" s="25"/>
    </row>
    <row r="1812" spans="1:14" ht="14.25" customHeight="1">
      <c r="A1812" s="89">
        <v>42482</v>
      </c>
      <c r="B1812" s="62" t="s">
        <v>1510</v>
      </c>
      <c r="C1812" s="61">
        <f t="shared" si="248"/>
        <v>606.06060606060601</v>
      </c>
      <c r="D1812" s="62" t="s">
        <v>12</v>
      </c>
      <c r="E1812" s="65">
        <v>330</v>
      </c>
      <c r="F1812" s="65">
        <v>327</v>
      </c>
      <c r="G1812" s="65">
        <v>0</v>
      </c>
      <c r="H1812" s="65">
        <v>0</v>
      </c>
      <c r="I1812" s="65">
        <f>-(F1812-E1812)*C1812</f>
        <v>1818.181818181818</v>
      </c>
      <c r="J1812" s="65">
        <v>0</v>
      </c>
      <c r="K1812" s="65">
        <v>0</v>
      </c>
      <c r="L1812" s="65">
        <f>(I1812+J1812+K1812)</f>
        <v>1818.181818181818</v>
      </c>
      <c r="M1812" s="25"/>
      <c r="N1812" s="25"/>
    </row>
    <row r="1813" spans="1:14" ht="14.25" customHeight="1">
      <c r="A1813" s="89">
        <v>42481</v>
      </c>
      <c r="B1813" s="60" t="s">
        <v>1599</v>
      </c>
      <c r="C1813" s="61">
        <f t="shared" si="248"/>
        <v>1265.8227848101267</v>
      </c>
      <c r="D1813" s="62" t="s">
        <v>11</v>
      </c>
      <c r="E1813" s="63">
        <v>158</v>
      </c>
      <c r="F1813" s="63">
        <v>159.5</v>
      </c>
      <c r="G1813" s="63">
        <v>161</v>
      </c>
      <c r="H1813" s="63">
        <v>162.5</v>
      </c>
      <c r="I1813" s="87">
        <f>(F1813-E1813)*C1813</f>
        <v>1898.7341772151899</v>
      </c>
      <c r="J1813" s="87">
        <f>(G1813-F1813)*C1813</f>
        <v>1898.7341772151899</v>
      </c>
      <c r="K1813" s="87">
        <f>(H1813-G1813)*C1813</f>
        <v>1898.7341772151899</v>
      </c>
      <c r="L1813" s="87">
        <f>(I1813+J1813+K1813)</f>
        <v>5696.2025316455693</v>
      </c>
      <c r="M1813" s="25"/>
      <c r="N1813" s="25"/>
    </row>
    <row r="1814" spans="1:14" ht="14.25" customHeight="1">
      <c r="A1814" s="89">
        <v>42481</v>
      </c>
      <c r="B1814" s="60" t="s">
        <v>1600</v>
      </c>
      <c r="C1814" s="61">
        <f t="shared" si="248"/>
        <v>1408.4507042253522</v>
      </c>
      <c r="D1814" s="62" t="s">
        <v>11</v>
      </c>
      <c r="E1814" s="63">
        <v>142</v>
      </c>
      <c r="F1814" s="63">
        <v>143.4</v>
      </c>
      <c r="G1814" s="63">
        <v>0</v>
      </c>
      <c r="H1814" s="63">
        <v>0</v>
      </c>
      <c r="I1814" s="65">
        <f>+(F1814-E1814)*C1814</f>
        <v>1971.8309859155011</v>
      </c>
      <c r="J1814" s="65">
        <v>0</v>
      </c>
      <c r="K1814" s="65">
        <f>+(H1814-G1814)*C1814</f>
        <v>0</v>
      </c>
      <c r="L1814" s="87">
        <f>SUM(I1814:K1814)</f>
        <v>1971.8309859155011</v>
      </c>
      <c r="M1814" s="25"/>
      <c r="N1814" s="25"/>
    </row>
    <row r="1815" spans="1:14" ht="14.25" customHeight="1">
      <c r="A1815" s="89">
        <v>42481</v>
      </c>
      <c r="B1815" s="60" t="s">
        <v>1601</v>
      </c>
      <c r="C1815" s="61">
        <f t="shared" si="248"/>
        <v>645.16129032258061</v>
      </c>
      <c r="D1815" s="62" t="s">
        <v>11</v>
      </c>
      <c r="E1815" s="63">
        <v>310</v>
      </c>
      <c r="F1815" s="63">
        <v>313</v>
      </c>
      <c r="G1815" s="63">
        <v>0</v>
      </c>
      <c r="H1815" s="63">
        <v>0</v>
      </c>
      <c r="I1815" s="65">
        <f>+(F1815-E1815)*C1815</f>
        <v>1935.483870967742</v>
      </c>
      <c r="J1815" s="65">
        <v>0</v>
      </c>
      <c r="K1815" s="65">
        <f>+(H1815-G1815)*C1815</f>
        <v>0</v>
      </c>
      <c r="L1815" s="87">
        <f>SUM(I1815:K1815)</f>
        <v>1935.483870967742</v>
      </c>
      <c r="M1815" s="25"/>
      <c r="N1815" s="25"/>
    </row>
    <row r="1816" spans="1:14" ht="14.25" customHeight="1">
      <c r="A1816" s="89">
        <v>42481</v>
      </c>
      <c r="B1816" s="60" t="s">
        <v>1599</v>
      </c>
      <c r="C1816" s="61">
        <f t="shared" si="248"/>
        <v>1333.3333333333333</v>
      </c>
      <c r="D1816" s="62" t="s">
        <v>12</v>
      </c>
      <c r="E1816" s="63">
        <v>150</v>
      </c>
      <c r="F1816" s="63">
        <v>148.6</v>
      </c>
      <c r="G1816" s="63">
        <v>0</v>
      </c>
      <c r="H1816" s="63">
        <v>0</v>
      </c>
      <c r="I1816" s="65">
        <f>-(F1816-E1816)*C1816</f>
        <v>1866.6666666666742</v>
      </c>
      <c r="J1816" s="65">
        <v>0</v>
      </c>
      <c r="K1816" s="65">
        <v>0</v>
      </c>
      <c r="L1816" s="65">
        <f>(I1816+J1816+K1816)</f>
        <v>1866.6666666666742</v>
      </c>
      <c r="M1816" s="25"/>
      <c r="N1816" s="25"/>
    </row>
    <row r="1817" spans="1:14" ht="14.25" customHeight="1">
      <c r="A1817" s="89">
        <v>42480</v>
      </c>
      <c r="B1817" s="60" t="s">
        <v>1518</v>
      </c>
      <c r="C1817" s="61">
        <f t="shared" si="248"/>
        <v>3076.9230769230771</v>
      </c>
      <c r="D1817" s="62" t="s">
        <v>11</v>
      </c>
      <c r="E1817" s="63">
        <v>65</v>
      </c>
      <c r="F1817" s="63">
        <v>65.599999999999994</v>
      </c>
      <c r="G1817" s="63">
        <v>66.2</v>
      </c>
      <c r="H1817" s="63">
        <v>66.8</v>
      </c>
      <c r="I1817" s="87">
        <f>(F1817-E1817)*C1817</f>
        <v>1846.1538461538287</v>
      </c>
      <c r="J1817" s="87">
        <f>(G1817-F1817)*C1817</f>
        <v>1846.1538461538726</v>
      </c>
      <c r="K1817" s="87">
        <f>(H1817-G1817)*C1817</f>
        <v>1846.1538461538287</v>
      </c>
      <c r="L1817" s="87">
        <f>(I1817+J1817+K1817)</f>
        <v>5538.4615384615299</v>
      </c>
      <c r="M1817" s="25"/>
      <c r="N1817" s="25"/>
    </row>
    <row r="1818" spans="1:14" ht="14.25" customHeight="1">
      <c r="A1818" s="89">
        <v>42480</v>
      </c>
      <c r="B1818" s="60" t="s">
        <v>1518</v>
      </c>
      <c r="C1818" s="61">
        <f t="shared" si="248"/>
        <v>2985.0746268656717</v>
      </c>
      <c r="D1818" s="62" t="s">
        <v>11</v>
      </c>
      <c r="E1818" s="63">
        <v>67</v>
      </c>
      <c r="F1818" s="63">
        <v>67.599999999999994</v>
      </c>
      <c r="G1818" s="63">
        <v>68.2</v>
      </c>
      <c r="H1818" s="63">
        <v>68.8</v>
      </c>
      <c r="I1818" s="87">
        <f>(F1818-E1818)*C1818</f>
        <v>1791.0447761193861</v>
      </c>
      <c r="J1818" s="87">
        <f>(G1818-F1818)*C1818</f>
        <v>1791.0447761194284</v>
      </c>
      <c r="K1818" s="87">
        <f>(H1818-G1818)*C1818</f>
        <v>1791.0447761193861</v>
      </c>
      <c r="L1818" s="87">
        <f>(I1818+J1818+K1818)</f>
        <v>5373.1343283582009</v>
      </c>
      <c r="M1818" s="25"/>
      <c r="N1818" s="25"/>
    </row>
    <row r="1819" spans="1:14" ht="14.25" customHeight="1">
      <c r="A1819" s="89">
        <v>42480</v>
      </c>
      <c r="B1819" s="60" t="s">
        <v>174</v>
      </c>
      <c r="C1819" s="61">
        <f t="shared" ref="C1819:C1833" si="250">(200000/E1819)</f>
        <v>1734.6053772766695</v>
      </c>
      <c r="D1819" s="62" t="s">
        <v>12</v>
      </c>
      <c r="E1819" s="63">
        <v>115.3</v>
      </c>
      <c r="F1819" s="63">
        <v>114.3</v>
      </c>
      <c r="G1819" s="63">
        <v>113.3</v>
      </c>
      <c r="H1819" s="63">
        <v>0</v>
      </c>
      <c r="I1819" s="67">
        <f>(E1819-F1819)*C1819</f>
        <v>1734.6053772766695</v>
      </c>
      <c r="J1819" s="67">
        <f>(F1819-G1819)*C1819</f>
        <v>1734.6053772766695</v>
      </c>
      <c r="K1819" s="67">
        <v>0</v>
      </c>
      <c r="L1819" s="67">
        <f>(I1819+J1819+K1819)</f>
        <v>3469.210754553339</v>
      </c>
      <c r="M1819" s="25"/>
      <c r="N1819" s="25"/>
    </row>
    <row r="1820" spans="1:14" ht="14.25" customHeight="1">
      <c r="A1820" s="89">
        <v>42480</v>
      </c>
      <c r="B1820" s="60" t="s">
        <v>1602</v>
      </c>
      <c r="C1820" s="61">
        <f t="shared" si="250"/>
        <v>2105.2631578947367</v>
      </c>
      <c r="D1820" s="62" t="s">
        <v>11</v>
      </c>
      <c r="E1820" s="63">
        <v>95</v>
      </c>
      <c r="F1820" s="63">
        <v>95.9</v>
      </c>
      <c r="G1820" s="63">
        <v>0</v>
      </c>
      <c r="H1820" s="63">
        <v>0</v>
      </c>
      <c r="I1820" s="65">
        <f>+(F1820-E1820)*C1820</f>
        <v>1894.7368421052749</v>
      </c>
      <c r="J1820" s="65">
        <v>0</v>
      </c>
      <c r="K1820" s="65">
        <f>+(H1820-G1820)*C1820</f>
        <v>0</v>
      </c>
      <c r="L1820" s="87">
        <f>SUM(I1820:K1820)</f>
        <v>1894.7368421052749</v>
      </c>
      <c r="M1820" s="25"/>
      <c r="N1820" s="25"/>
    </row>
    <row r="1821" spans="1:14" ht="14.25" customHeight="1">
      <c r="A1821" s="89">
        <v>42480</v>
      </c>
      <c r="B1821" s="60" t="s">
        <v>298</v>
      </c>
      <c r="C1821" s="61">
        <f t="shared" si="250"/>
        <v>1481.4814814814815</v>
      </c>
      <c r="D1821" s="62" t="s">
        <v>11</v>
      </c>
      <c r="E1821" s="63">
        <v>135</v>
      </c>
      <c r="F1821" s="63">
        <v>136.25</v>
      </c>
      <c r="G1821" s="63">
        <v>0</v>
      </c>
      <c r="H1821" s="63">
        <v>0</v>
      </c>
      <c r="I1821" s="65">
        <f>+(F1821-E1821)*C1821</f>
        <v>1851.851851851852</v>
      </c>
      <c r="J1821" s="65">
        <v>0</v>
      </c>
      <c r="K1821" s="65">
        <f>+(H1821-G1821)*C1821</f>
        <v>0</v>
      </c>
      <c r="L1821" s="87">
        <f>SUM(I1821:K1821)</f>
        <v>1851.851851851852</v>
      </c>
      <c r="M1821" s="25"/>
      <c r="N1821" s="25"/>
    </row>
    <row r="1822" spans="1:14" ht="14.25" customHeight="1">
      <c r="A1822" s="89">
        <v>42480</v>
      </c>
      <c r="B1822" s="60" t="s">
        <v>1378</v>
      </c>
      <c r="C1822" s="61">
        <f t="shared" si="250"/>
        <v>4081.6326530612246</v>
      </c>
      <c r="D1822" s="62" t="s">
        <v>12</v>
      </c>
      <c r="E1822" s="63">
        <v>49</v>
      </c>
      <c r="F1822" s="63">
        <v>48.6</v>
      </c>
      <c r="G1822" s="63">
        <v>0</v>
      </c>
      <c r="H1822" s="63">
        <v>0</v>
      </c>
      <c r="I1822" s="65">
        <f>-(F1822-E1822)*C1822</f>
        <v>1632.653061224484</v>
      </c>
      <c r="J1822" s="65">
        <v>0</v>
      </c>
      <c r="K1822" s="65">
        <v>0</v>
      </c>
      <c r="L1822" s="65">
        <f>(I1822+J1822+K1822)</f>
        <v>1632.653061224484</v>
      </c>
      <c r="M1822" s="25"/>
      <c r="N1822" s="25"/>
    </row>
    <row r="1823" spans="1:14" ht="14.25" customHeight="1">
      <c r="A1823" s="89">
        <v>42480</v>
      </c>
      <c r="B1823" s="60" t="s">
        <v>1518</v>
      </c>
      <c r="C1823" s="61">
        <f t="shared" si="250"/>
        <v>2857.1428571428573</v>
      </c>
      <c r="D1823" s="62" t="s">
        <v>11</v>
      </c>
      <c r="E1823" s="63">
        <v>70</v>
      </c>
      <c r="F1823" s="63">
        <v>70.400000000000006</v>
      </c>
      <c r="G1823" s="63">
        <v>0</v>
      </c>
      <c r="H1823" s="63">
        <v>0</v>
      </c>
      <c r="I1823" s="65">
        <f>+(F1823-E1823)*C1823</f>
        <v>1142.8571428571593</v>
      </c>
      <c r="J1823" s="65">
        <v>0</v>
      </c>
      <c r="K1823" s="65">
        <f>+(H1823-G1823)*C1823</f>
        <v>0</v>
      </c>
      <c r="L1823" s="87">
        <f>SUM(I1823:K1823)</f>
        <v>1142.8571428571593</v>
      </c>
      <c r="M1823" s="25"/>
      <c r="N1823" s="25"/>
    </row>
    <row r="1824" spans="1:14" ht="14.25" customHeight="1">
      <c r="A1824" s="89">
        <v>42480</v>
      </c>
      <c r="B1824" s="60" t="s">
        <v>1362</v>
      </c>
      <c r="C1824" s="61">
        <f t="shared" si="250"/>
        <v>3603.6036036036035</v>
      </c>
      <c r="D1824" s="62" t="s">
        <v>12</v>
      </c>
      <c r="E1824" s="63">
        <v>55.5</v>
      </c>
      <c r="F1824" s="63">
        <v>55.2</v>
      </c>
      <c r="G1824" s="63">
        <v>0</v>
      </c>
      <c r="H1824" s="63">
        <v>0</v>
      </c>
      <c r="I1824" s="65">
        <f>-(F1824-E1824)*C1824</f>
        <v>1081.0810810810708</v>
      </c>
      <c r="J1824" s="65">
        <v>0</v>
      </c>
      <c r="K1824" s="65">
        <v>0</v>
      </c>
      <c r="L1824" s="65">
        <f t="shared" ref="L1824:L1829" si="251">(I1824+J1824+K1824)</f>
        <v>1081.0810810810708</v>
      </c>
      <c r="M1824" s="25"/>
      <c r="N1824" s="25"/>
    </row>
    <row r="1825" spans="1:14" ht="14.25" customHeight="1">
      <c r="A1825" s="89">
        <v>42478</v>
      </c>
      <c r="B1825" s="60" t="s">
        <v>1360</v>
      </c>
      <c r="C1825" s="61">
        <f t="shared" si="250"/>
        <v>2409.6385542168673</v>
      </c>
      <c r="D1825" s="62" t="s">
        <v>11</v>
      </c>
      <c r="E1825" s="63">
        <v>83</v>
      </c>
      <c r="F1825" s="63">
        <v>83.8</v>
      </c>
      <c r="G1825" s="63">
        <v>84.6</v>
      </c>
      <c r="H1825" s="63">
        <v>85.4</v>
      </c>
      <c r="I1825" s="87">
        <f>(F1825-E1825)*C1825</f>
        <v>1927.710843373487</v>
      </c>
      <c r="J1825" s="87">
        <f>(G1825-F1825)*C1825</f>
        <v>1927.710843373487</v>
      </c>
      <c r="K1825" s="87">
        <f>(H1825-G1825)*C1825</f>
        <v>1927.7108433735211</v>
      </c>
      <c r="L1825" s="87">
        <f t="shared" si="251"/>
        <v>5783.1325301204952</v>
      </c>
      <c r="M1825" s="25"/>
      <c r="N1825" s="25"/>
    </row>
    <row r="1826" spans="1:14" ht="14.25" customHeight="1">
      <c r="A1826" s="89">
        <v>42478</v>
      </c>
      <c r="B1826" s="60" t="s">
        <v>1360</v>
      </c>
      <c r="C1826" s="61">
        <f t="shared" si="250"/>
        <v>2306.8050749711647</v>
      </c>
      <c r="D1826" s="62" t="s">
        <v>11</v>
      </c>
      <c r="E1826" s="63">
        <v>86.7</v>
      </c>
      <c r="F1826" s="63">
        <v>87.5</v>
      </c>
      <c r="G1826" s="63">
        <v>88.3</v>
      </c>
      <c r="H1826" s="63">
        <v>89.1</v>
      </c>
      <c r="I1826" s="87">
        <f>(F1826-E1826)*C1826</f>
        <v>1845.4440599769252</v>
      </c>
      <c r="J1826" s="87">
        <f>(G1826-F1826)*C1826</f>
        <v>1845.4440599769252</v>
      </c>
      <c r="K1826" s="87">
        <f>(H1826-G1826)*C1826</f>
        <v>1845.4440599769252</v>
      </c>
      <c r="L1826" s="87">
        <f t="shared" si="251"/>
        <v>5536.332179930776</v>
      </c>
      <c r="M1826" s="25"/>
      <c r="N1826" s="25"/>
    </row>
    <row r="1827" spans="1:14" ht="14.25" customHeight="1">
      <c r="A1827" s="89">
        <v>42478</v>
      </c>
      <c r="B1827" s="60" t="s">
        <v>1360</v>
      </c>
      <c r="C1827" s="61">
        <f t="shared" si="250"/>
        <v>2247.1910112359551</v>
      </c>
      <c r="D1827" s="62" t="s">
        <v>11</v>
      </c>
      <c r="E1827" s="63">
        <v>89</v>
      </c>
      <c r="F1827" s="63">
        <v>89.8</v>
      </c>
      <c r="G1827" s="63">
        <v>90.6</v>
      </c>
      <c r="H1827" s="63">
        <v>91.4</v>
      </c>
      <c r="I1827" s="87">
        <f>(F1827-E1827)*C1827</f>
        <v>1797.7528089887578</v>
      </c>
      <c r="J1827" s="87">
        <f>(G1827-F1827)*C1827</f>
        <v>1797.7528089887578</v>
      </c>
      <c r="K1827" s="87">
        <f>(H1827-G1827)*C1827</f>
        <v>1797.7528089887896</v>
      </c>
      <c r="L1827" s="87">
        <f t="shared" si="251"/>
        <v>5393.2584269663057</v>
      </c>
      <c r="M1827" s="25"/>
      <c r="N1827" s="25"/>
    </row>
    <row r="1828" spans="1:14" ht="14.25" customHeight="1">
      <c r="A1828" s="89">
        <v>42478</v>
      </c>
      <c r="B1828" s="60" t="s">
        <v>1364</v>
      </c>
      <c r="C1828" s="61">
        <f t="shared" si="250"/>
        <v>2531.6455696202534</v>
      </c>
      <c r="D1828" s="62" t="s">
        <v>11</v>
      </c>
      <c r="E1828" s="63">
        <v>79</v>
      </c>
      <c r="F1828" s="63">
        <v>79.7</v>
      </c>
      <c r="G1828" s="63">
        <v>80.400000000000006</v>
      </c>
      <c r="H1828" s="63">
        <v>81.099999999999994</v>
      </c>
      <c r="I1828" s="87">
        <f>(F1828-E1828)*C1828</f>
        <v>1772.1518987341844</v>
      </c>
      <c r="J1828" s="87">
        <f>(G1828-F1828)*C1828</f>
        <v>1772.1518987341844</v>
      </c>
      <c r="K1828" s="87">
        <f>(H1828-G1828)*C1828</f>
        <v>1772.1518987341485</v>
      </c>
      <c r="L1828" s="87">
        <f t="shared" si="251"/>
        <v>5316.4556962025172</v>
      </c>
      <c r="M1828" s="25"/>
      <c r="N1828" s="25"/>
    </row>
    <row r="1829" spans="1:14" ht="14.25" customHeight="1">
      <c r="A1829" s="89">
        <v>42478</v>
      </c>
      <c r="B1829" s="60" t="s">
        <v>174</v>
      </c>
      <c r="C1829" s="61">
        <f t="shared" si="250"/>
        <v>1680.672268907563</v>
      </c>
      <c r="D1829" s="62" t="s">
        <v>11</v>
      </c>
      <c r="E1829" s="63">
        <v>119</v>
      </c>
      <c r="F1829" s="63">
        <v>120</v>
      </c>
      <c r="G1829" s="63">
        <v>121</v>
      </c>
      <c r="H1829" s="63">
        <v>122</v>
      </c>
      <c r="I1829" s="87">
        <f>(F1829-E1829)*C1829</f>
        <v>1680.672268907563</v>
      </c>
      <c r="J1829" s="87">
        <f>(G1829-F1829)*C1829</f>
        <v>1680.672268907563</v>
      </c>
      <c r="K1829" s="87">
        <f>(H1829-G1829)*C1829</f>
        <v>1680.672268907563</v>
      </c>
      <c r="L1829" s="87">
        <f t="shared" si="251"/>
        <v>5042.0168067226887</v>
      </c>
      <c r="M1829" s="25"/>
      <c r="N1829" s="25"/>
    </row>
    <row r="1830" spans="1:14" ht="14.25" customHeight="1">
      <c r="A1830" s="89">
        <v>42478</v>
      </c>
      <c r="B1830" s="60" t="s">
        <v>1446</v>
      </c>
      <c r="C1830" s="61">
        <f t="shared" si="250"/>
        <v>2409.6385542168673</v>
      </c>
      <c r="D1830" s="62" t="s">
        <v>11</v>
      </c>
      <c r="E1830" s="63">
        <v>83</v>
      </c>
      <c r="F1830" s="63">
        <v>83.8</v>
      </c>
      <c r="G1830" s="63">
        <v>0</v>
      </c>
      <c r="H1830" s="63">
        <v>0</v>
      </c>
      <c r="I1830" s="65">
        <f>+(F1830-E1830)*C1830</f>
        <v>1927.710843373487</v>
      </c>
      <c r="J1830" s="65">
        <v>0</v>
      </c>
      <c r="K1830" s="65">
        <f>+(H1830-G1830)*C1830</f>
        <v>0</v>
      </c>
      <c r="L1830" s="87">
        <f>SUM(I1830:K1830)</f>
        <v>1927.710843373487</v>
      </c>
      <c r="M1830" s="25"/>
      <c r="N1830" s="25"/>
    </row>
    <row r="1831" spans="1:14" ht="14.25" customHeight="1">
      <c r="A1831" s="89">
        <v>42478</v>
      </c>
      <c r="B1831" s="60" t="s">
        <v>1364</v>
      </c>
      <c r="C1831" s="61">
        <f t="shared" si="250"/>
        <v>2380.9523809523807</v>
      </c>
      <c r="D1831" s="62" t="s">
        <v>11</v>
      </c>
      <c r="E1831" s="63">
        <v>84</v>
      </c>
      <c r="F1831" s="63">
        <v>84.8</v>
      </c>
      <c r="G1831" s="63">
        <v>0</v>
      </c>
      <c r="H1831" s="63">
        <v>0</v>
      </c>
      <c r="I1831" s="65">
        <f>+(F1831-E1831)*C1831</f>
        <v>1904.7619047618978</v>
      </c>
      <c r="J1831" s="65">
        <v>0</v>
      </c>
      <c r="K1831" s="65">
        <f>+(H1831-G1831)*C1831</f>
        <v>0</v>
      </c>
      <c r="L1831" s="87">
        <f>SUM(I1831:K1831)</f>
        <v>1904.7619047618978</v>
      </c>
      <c r="M1831" s="25"/>
      <c r="N1831" s="25"/>
    </row>
    <row r="1832" spans="1:14" ht="14.25" customHeight="1">
      <c r="A1832" s="89">
        <v>42478</v>
      </c>
      <c r="B1832" s="60" t="s">
        <v>1362</v>
      </c>
      <c r="C1832" s="61">
        <f t="shared" si="250"/>
        <v>3539.8230088495575</v>
      </c>
      <c r="D1832" s="62" t="s">
        <v>11</v>
      </c>
      <c r="E1832" s="63">
        <v>56.5</v>
      </c>
      <c r="F1832" s="63">
        <v>57</v>
      </c>
      <c r="G1832" s="63">
        <v>0</v>
      </c>
      <c r="H1832" s="63">
        <v>0</v>
      </c>
      <c r="I1832" s="65">
        <f>+(F1832-E1832)*C1832</f>
        <v>1769.9115044247787</v>
      </c>
      <c r="J1832" s="65">
        <v>0</v>
      </c>
      <c r="K1832" s="65">
        <f>+(H1832-G1832)*C1832</f>
        <v>0</v>
      </c>
      <c r="L1832" s="87">
        <f>SUM(I1832:K1832)</f>
        <v>1769.9115044247787</v>
      </c>
      <c r="M1832" s="25"/>
      <c r="N1832" s="25"/>
    </row>
    <row r="1833" spans="1:14" ht="14.25" customHeight="1">
      <c r="A1833" s="89">
        <v>42478</v>
      </c>
      <c r="B1833" s="60" t="s">
        <v>1362</v>
      </c>
      <c r="C1833" s="61">
        <f t="shared" si="250"/>
        <v>3571.4285714285716</v>
      </c>
      <c r="D1833" s="62" t="s">
        <v>11</v>
      </c>
      <c r="E1833" s="63">
        <v>56</v>
      </c>
      <c r="F1833" s="63">
        <v>56.3</v>
      </c>
      <c r="G1833" s="63">
        <v>0</v>
      </c>
      <c r="H1833" s="63">
        <v>0</v>
      </c>
      <c r="I1833" s="65">
        <f>+(F1833-E1833)*C1833</f>
        <v>1071.4285714285613</v>
      </c>
      <c r="J1833" s="65">
        <v>0</v>
      </c>
      <c r="K1833" s="65">
        <f>+(H1833-G1833)*C1833</f>
        <v>0</v>
      </c>
      <c r="L1833" s="87">
        <f>SUM(I1833:K1833)</f>
        <v>1071.4285714285613</v>
      </c>
      <c r="M1833" s="25"/>
      <c r="N1833" s="25"/>
    </row>
    <row r="1834" spans="1:14" ht="14.25" customHeight="1">
      <c r="A1834" s="86">
        <v>42473</v>
      </c>
      <c r="B1834" s="62" t="s">
        <v>1359</v>
      </c>
      <c r="C1834" s="76">
        <f>(200000/E1834)</f>
        <v>2453.9877300613498</v>
      </c>
      <c r="D1834" s="77" t="s">
        <v>12</v>
      </c>
      <c r="E1834" s="65">
        <v>81.5</v>
      </c>
      <c r="F1834" s="65">
        <v>80.7</v>
      </c>
      <c r="G1834" s="65">
        <v>79.900000000000006</v>
      </c>
      <c r="H1834" s="65">
        <v>79.099999999999994</v>
      </c>
      <c r="I1834" s="66">
        <f>(E1834-F1834)*C1834</f>
        <v>1963.190184049073</v>
      </c>
      <c r="J1834" s="66">
        <f>(F1834-G1834)*C1834</f>
        <v>1963.190184049073</v>
      </c>
      <c r="K1834" s="66">
        <f>(G1834-H1834)*C1834</f>
        <v>1963.1901840491078</v>
      </c>
      <c r="L1834" s="66">
        <f>(I1834+J1834+K1834)</f>
        <v>5889.5705521472537</v>
      </c>
      <c r="M1834" s="25"/>
      <c r="N1834" s="25"/>
    </row>
    <row r="1835" spans="1:14" ht="14.25" customHeight="1">
      <c r="A1835" s="86">
        <v>42473</v>
      </c>
      <c r="B1835" s="62" t="s">
        <v>174</v>
      </c>
      <c r="C1835" s="76">
        <f t="shared" ref="C1835:C1893" si="252">(200000/E1835)</f>
        <v>1869.1588785046729</v>
      </c>
      <c r="D1835" s="77" t="s">
        <v>11</v>
      </c>
      <c r="E1835" s="65">
        <v>107</v>
      </c>
      <c r="F1835" s="65">
        <v>108</v>
      </c>
      <c r="G1835" s="65">
        <v>109</v>
      </c>
      <c r="H1835" s="65">
        <v>110</v>
      </c>
      <c r="I1835" s="39">
        <f t="shared" ref="I1835:I1837" si="253">(F1835-E1835)*C1835</f>
        <v>1869.1588785046729</v>
      </c>
      <c r="J1835" s="39">
        <f t="shared" ref="J1835:J1837" si="254">(G1835-F1835)*C1835</f>
        <v>1869.1588785046729</v>
      </c>
      <c r="K1835" s="39">
        <f t="shared" ref="K1835:K1837" si="255">(H1835-G1835)*C1835</f>
        <v>1869.1588785046729</v>
      </c>
      <c r="L1835" s="39">
        <f t="shared" ref="L1835:L1837" si="256">(I1835+J1835+K1835)</f>
        <v>5607.4766355140182</v>
      </c>
      <c r="M1835" s="25"/>
      <c r="N1835" s="25"/>
    </row>
    <row r="1836" spans="1:14" ht="14.25" customHeight="1">
      <c r="A1836" s="86">
        <v>42473</v>
      </c>
      <c r="B1836" s="62" t="s">
        <v>1360</v>
      </c>
      <c r="C1836" s="76">
        <f t="shared" si="252"/>
        <v>2631.5789473684213</v>
      </c>
      <c r="D1836" s="77" t="s">
        <v>11</v>
      </c>
      <c r="E1836" s="65">
        <v>76</v>
      </c>
      <c r="F1836" s="65">
        <v>76.7</v>
      </c>
      <c r="G1836" s="65">
        <v>77.400000000000006</v>
      </c>
      <c r="H1836" s="65">
        <v>78.099999999999994</v>
      </c>
      <c r="I1836" s="39">
        <f t="shared" si="253"/>
        <v>1842.1052631579023</v>
      </c>
      <c r="J1836" s="39">
        <f t="shared" si="254"/>
        <v>1842.1052631579023</v>
      </c>
      <c r="K1836" s="39">
        <f t="shared" si="255"/>
        <v>1842.105263157865</v>
      </c>
      <c r="L1836" s="39">
        <f t="shared" si="256"/>
        <v>5526.3157894736696</v>
      </c>
      <c r="M1836" s="25"/>
      <c r="N1836" s="25"/>
    </row>
    <row r="1837" spans="1:14" ht="14.25" customHeight="1">
      <c r="A1837" s="86">
        <v>42473</v>
      </c>
      <c r="B1837" s="62" t="s">
        <v>174</v>
      </c>
      <c r="C1837" s="76">
        <f t="shared" si="252"/>
        <v>1785.7142857142858</v>
      </c>
      <c r="D1837" s="77" t="s">
        <v>11</v>
      </c>
      <c r="E1837" s="65">
        <v>112</v>
      </c>
      <c r="F1837" s="65">
        <v>113</v>
      </c>
      <c r="G1837" s="65">
        <v>114</v>
      </c>
      <c r="H1837" s="65">
        <v>115</v>
      </c>
      <c r="I1837" s="39">
        <f t="shared" si="253"/>
        <v>1785.7142857142858</v>
      </c>
      <c r="J1837" s="39">
        <f t="shared" si="254"/>
        <v>1785.7142857142858</v>
      </c>
      <c r="K1837" s="39">
        <f t="shared" si="255"/>
        <v>1785.7142857142858</v>
      </c>
      <c r="L1837" s="39">
        <f t="shared" si="256"/>
        <v>5357.1428571428569</v>
      </c>
      <c r="M1837" s="25"/>
      <c r="N1837" s="25"/>
    </row>
    <row r="1838" spans="1:14" ht="14.25" customHeight="1">
      <c r="A1838" s="86">
        <v>42473</v>
      </c>
      <c r="B1838" s="62" t="s">
        <v>174</v>
      </c>
      <c r="C1838" s="76">
        <f t="shared" si="252"/>
        <v>1724.1379310344828</v>
      </c>
      <c r="D1838" s="77" t="s">
        <v>11</v>
      </c>
      <c r="E1838" s="65">
        <v>116</v>
      </c>
      <c r="F1838" s="65">
        <v>117</v>
      </c>
      <c r="G1838" s="65">
        <v>118</v>
      </c>
      <c r="H1838" s="65">
        <v>0</v>
      </c>
      <c r="I1838" s="66">
        <f t="shared" ref="I1838:I1839" si="257">+(F1838-E1838)*C1838</f>
        <v>1724.1379310344828</v>
      </c>
      <c r="J1838" s="66">
        <f>+(G1838-F1838)*C1838</f>
        <v>1724.1379310344828</v>
      </c>
      <c r="K1838" s="66">
        <v>0</v>
      </c>
      <c r="L1838" s="39">
        <f t="shared" ref="L1838:L1839" si="258">SUM(I1838:K1838)</f>
        <v>3448.2758620689656</v>
      </c>
      <c r="M1838" s="25"/>
      <c r="N1838" s="25"/>
    </row>
    <row r="1839" spans="1:14" ht="14.25" customHeight="1">
      <c r="A1839" s="86">
        <v>42473</v>
      </c>
      <c r="B1839" s="62" t="s">
        <v>1361</v>
      </c>
      <c r="C1839" s="76">
        <f t="shared" si="252"/>
        <v>1156.0693641618498</v>
      </c>
      <c r="D1839" s="77" t="s">
        <v>11</v>
      </c>
      <c r="E1839" s="65">
        <v>173</v>
      </c>
      <c r="F1839" s="65">
        <v>174.7</v>
      </c>
      <c r="G1839" s="65">
        <v>0</v>
      </c>
      <c r="H1839" s="65">
        <v>0</v>
      </c>
      <c r="I1839" s="66">
        <f t="shared" si="257"/>
        <v>1965.3179190751314</v>
      </c>
      <c r="J1839" s="66">
        <v>0</v>
      </c>
      <c r="K1839" s="66">
        <f>+(H1839-G1839)*C1839</f>
        <v>0</v>
      </c>
      <c r="L1839" s="39">
        <f t="shared" si="258"/>
        <v>1965.3179190751314</v>
      </c>
      <c r="M1839" s="25"/>
      <c r="N1839" s="25"/>
    </row>
    <row r="1840" spans="1:14" ht="14.25" customHeight="1">
      <c r="A1840" s="86">
        <v>42473</v>
      </c>
      <c r="B1840" s="62" t="s">
        <v>1362</v>
      </c>
      <c r="C1840" s="76">
        <f t="shared" si="252"/>
        <v>3798.6704653371321</v>
      </c>
      <c r="D1840" s="77" t="s">
        <v>12</v>
      </c>
      <c r="E1840" s="65">
        <v>52.65</v>
      </c>
      <c r="F1840" s="65">
        <v>52.15</v>
      </c>
      <c r="G1840" s="65">
        <v>0</v>
      </c>
      <c r="H1840" s="65">
        <v>0</v>
      </c>
      <c r="I1840" s="66">
        <f>-(F1840-E1840)*C1840</f>
        <v>1899.3352326685661</v>
      </c>
      <c r="J1840" s="66">
        <v>0</v>
      </c>
      <c r="K1840" s="66">
        <v>0</v>
      </c>
      <c r="L1840" s="66">
        <f t="shared" ref="L1840:L1843" si="259">(I1840+J1840+K1840)</f>
        <v>1899.3352326685661</v>
      </c>
      <c r="M1840" s="25"/>
      <c r="N1840" s="25"/>
    </row>
    <row r="1841" spans="1:14" ht="14.25" customHeight="1">
      <c r="A1841" s="86">
        <v>42472</v>
      </c>
      <c r="B1841" s="62" t="s">
        <v>1363</v>
      </c>
      <c r="C1841" s="76">
        <f t="shared" si="252"/>
        <v>4000</v>
      </c>
      <c r="D1841" s="77" t="s">
        <v>11</v>
      </c>
      <c r="E1841" s="65">
        <v>50</v>
      </c>
      <c r="F1841" s="65">
        <v>50.5</v>
      </c>
      <c r="G1841" s="65">
        <v>51</v>
      </c>
      <c r="H1841" s="65">
        <v>51.5</v>
      </c>
      <c r="I1841" s="39">
        <f t="shared" ref="I1841:I1842" si="260">(F1841-E1841)*C1841</f>
        <v>2000</v>
      </c>
      <c r="J1841" s="39">
        <f t="shared" ref="J1841:J1842" si="261">(G1841-F1841)*C1841</f>
        <v>2000</v>
      </c>
      <c r="K1841" s="39">
        <f t="shared" ref="K1841:K1842" si="262">(H1841-G1841)*C1841</f>
        <v>2000</v>
      </c>
      <c r="L1841" s="39">
        <f t="shared" si="259"/>
        <v>6000</v>
      </c>
      <c r="M1841" s="25"/>
      <c r="N1841" s="25"/>
    </row>
    <row r="1842" spans="1:14" ht="14.25" customHeight="1">
      <c r="A1842" s="86">
        <v>42472</v>
      </c>
      <c r="B1842" s="62" t="s">
        <v>181</v>
      </c>
      <c r="C1842" s="76">
        <f t="shared" si="252"/>
        <v>1223.2415902140672</v>
      </c>
      <c r="D1842" s="77" t="s">
        <v>11</v>
      </c>
      <c r="E1842" s="65">
        <v>163.5</v>
      </c>
      <c r="F1842" s="65">
        <v>165.1</v>
      </c>
      <c r="G1842" s="65">
        <v>166.7</v>
      </c>
      <c r="H1842" s="65">
        <v>168.3</v>
      </c>
      <c r="I1842" s="39">
        <f t="shared" si="260"/>
        <v>1957.1865443425006</v>
      </c>
      <c r="J1842" s="39">
        <f t="shared" si="261"/>
        <v>1957.1865443425006</v>
      </c>
      <c r="K1842" s="39">
        <f t="shared" si="262"/>
        <v>1957.1865443425354</v>
      </c>
      <c r="L1842" s="39">
        <f t="shared" si="259"/>
        <v>5871.5596330275366</v>
      </c>
      <c r="M1842" s="25"/>
      <c r="N1842" s="25"/>
    </row>
    <row r="1843" spans="1:14" ht="14.25" customHeight="1">
      <c r="A1843" s="86">
        <v>42472</v>
      </c>
      <c r="B1843" s="62" t="s">
        <v>1364</v>
      </c>
      <c r="C1843" s="76">
        <f t="shared" si="252"/>
        <v>2564.102564102564</v>
      </c>
      <c r="D1843" s="77" t="s">
        <v>12</v>
      </c>
      <c r="E1843" s="65">
        <v>78</v>
      </c>
      <c r="F1843" s="65">
        <v>77.3</v>
      </c>
      <c r="G1843" s="65">
        <v>76.599999999999994</v>
      </c>
      <c r="H1843" s="65">
        <v>75.900000000000006</v>
      </c>
      <c r="I1843" s="66">
        <f>(E1843-F1843)*C1843</f>
        <v>1794.871794871802</v>
      </c>
      <c r="J1843" s="66">
        <f>(F1843-G1843)*C1843</f>
        <v>1794.871794871802</v>
      </c>
      <c r="K1843" s="66">
        <f>(G1843-H1843)*C1843</f>
        <v>1794.8717948717656</v>
      </c>
      <c r="L1843" s="66">
        <f t="shared" si="259"/>
        <v>5384.6153846153693</v>
      </c>
      <c r="M1843" s="25"/>
      <c r="N1843" s="25"/>
    </row>
    <row r="1844" spans="1:14" ht="14.25" customHeight="1">
      <c r="A1844" s="86">
        <v>42472</v>
      </c>
      <c r="B1844" s="62" t="s">
        <v>1365</v>
      </c>
      <c r="C1844" s="76">
        <f t="shared" si="252"/>
        <v>2083.3333333333335</v>
      </c>
      <c r="D1844" s="77" t="s">
        <v>11</v>
      </c>
      <c r="E1844" s="65">
        <v>96</v>
      </c>
      <c r="F1844" s="65">
        <v>96.9</v>
      </c>
      <c r="G1844" s="65">
        <v>0</v>
      </c>
      <c r="H1844" s="65">
        <v>0</v>
      </c>
      <c r="I1844" s="66">
        <f>+(F1844-E1844)*C1844</f>
        <v>1875.0000000000121</v>
      </c>
      <c r="J1844" s="66">
        <v>0</v>
      </c>
      <c r="K1844" s="66">
        <f>+(H1844-G1844)*C1844</f>
        <v>0</v>
      </c>
      <c r="L1844" s="39">
        <f>SUM(I1844:K1844)</f>
        <v>1875.0000000000121</v>
      </c>
      <c r="M1844" s="25"/>
      <c r="N1844" s="25"/>
    </row>
    <row r="1845" spans="1:14" ht="14.25" customHeight="1">
      <c r="A1845" s="86">
        <v>42472</v>
      </c>
      <c r="B1845" s="62" t="s">
        <v>1362</v>
      </c>
      <c r="C1845" s="76">
        <f t="shared" si="252"/>
        <v>3738.3177570093458</v>
      </c>
      <c r="D1845" s="77" t="s">
        <v>12</v>
      </c>
      <c r="E1845" s="65">
        <v>53.5</v>
      </c>
      <c r="F1845" s="65">
        <v>53</v>
      </c>
      <c r="G1845" s="65">
        <v>0</v>
      </c>
      <c r="H1845" s="65">
        <v>0</v>
      </c>
      <c r="I1845" s="66">
        <f>-(F1845-E1845)*C1845</f>
        <v>1869.1588785046729</v>
      </c>
      <c r="J1845" s="66">
        <v>0</v>
      </c>
      <c r="K1845" s="66">
        <v>0</v>
      </c>
      <c r="L1845" s="66">
        <f>(I1845+J1845+K1845)</f>
        <v>1869.1588785046729</v>
      </c>
      <c r="M1845" s="25"/>
      <c r="N1845" s="25"/>
    </row>
    <row r="1846" spans="1:14" ht="14.25" customHeight="1">
      <c r="A1846" s="86">
        <v>42472</v>
      </c>
      <c r="B1846" s="62" t="s">
        <v>388</v>
      </c>
      <c r="C1846" s="76">
        <f t="shared" si="252"/>
        <v>1785.7142857142858</v>
      </c>
      <c r="D1846" s="77" t="s">
        <v>11</v>
      </c>
      <c r="E1846" s="65">
        <v>112</v>
      </c>
      <c r="F1846" s="65">
        <v>112</v>
      </c>
      <c r="G1846" s="65">
        <v>0</v>
      </c>
      <c r="H1846" s="65">
        <v>0</v>
      </c>
      <c r="I1846" s="66">
        <f t="shared" ref="I1846:I1850" si="263">+(F1846-E1846)*C1846</f>
        <v>0</v>
      </c>
      <c r="J1846" s="66">
        <v>0</v>
      </c>
      <c r="K1846" s="66">
        <f>+(H1846-G1846)*C1846</f>
        <v>0</v>
      </c>
      <c r="L1846" s="39">
        <f t="shared" ref="L1846:L1850" si="264">SUM(I1846:K1846)</f>
        <v>0</v>
      </c>
      <c r="M1846" s="25"/>
      <c r="N1846" s="25"/>
    </row>
    <row r="1847" spans="1:14" ht="14.25" customHeight="1">
      <c r="A1847" s="86">
        <v>42471</v>
      </c>
      <c r="B1847" s="62" t="s">
        <v>1366</v>
      </c>
      <c r="C1847" s="76">
        <f t="shared" si="252"/>
        <v>1666.6666666666667</v>
      </c>
      <c r="D1847" s="77" t="s">
        <v>11</v>
      </c>
      <c r="E1847" s="65">
        <v>120</v>
      </c>
      <c r="F1847" s="65">
        <v>121.2</v>
      </c>
      <c r="G1847" s="65">
        <v>122.4</v>
      </c>
      <c r="H1847" s="65">
        <v>0</v>
      </c>
      <c r="I1847" s="66">
        <f t="shared" si="263"/>
        <v>2000.0000000000048</v>
      </c>
      <c r="J1847" s="66">
        <f t="shared" ref="J1847:J1849" si="265">+(G1847-F1847)*C1847</f>
        <v>2000.0000000000048</v>
      </c>
      <c r="K1847" s="66">
        <v>0</v>
      </c>
      <c r="L1847" s="39">
        <f t="shared" si="264"/>
        <v>4000.0000000000095</v>
      </c>
      <c r="M1847" s="25"/>
      <c r="N1847" s="25"/>
    </row>
    <row r="1848" spans="1:14" ht="14.25" customHeight="1">
      <c r="A1848" s="86">
        <v>42471</v>
      </c>
      <c r="B1848" s="62" t="s">
        <v>1302</v>
      </c>
      <c r="C1848" s="76">
        <f t="shared" si="252"/>
        <v>2197.802197802198</v>
      </c>
      <c r="D1848" s="77" t="s">
        <v>11</v>
      </c>
      <c r="E1848" s="65">
        <v>91</v>
      </c>
      <c r="F1848" s="65">
        <v>91.9</v>
      </c>
      <c r="G1848" s="65">
        <v>92.8</v>
      </c>
      <c r="H1848" s="65">
        <v>0</v>
      </c>
      <c r="I1848" s="66">
        <f t="shared" si="263"/>
        <v>1978.0219780219907</v>
      </c>
      <c r="J1848" s="66">
        <f t="shared" si="265"/>
        <v>1978.0219780219595</v>
      </c>
      <c r="K1848" s="66">
        <v>0</v>
      </c>
      <c r="L1848" s="39">
        <f t="shared" si="264"/>
        <v>3956.0439560439499</v>
      </c>
      <c r="M1848" s="25"/>
      <c r="N1848" s="25"/>
    </row>
    <row r="1849" spans="1:14" ht="14.25" customHeight="1">
      <c r="A1849" s="86">
        <v>42471</v>
      </c>
      <c r="B1849" s="62" t="s">
        <v>1367</v>
      </c>
      <c r="C1849" s="76">
        <f t="shared" si="252"/>
        <v>1851.851851851852</v>
      </c>
      <c r="D1849" s="77" t="s">
        <v>11</v>
      </c>
      <c r="E1849" s="65">
        <v>108</v>
      </c>
      <c r="F1849" s="65">
        <v>109</v>
      </c>
      <c r="G1849" s="65">
        <v>110</v>
      </c>
      <c r="H1849" s="65">
        <v>0</v>
      </c>
      <c r="I1849" s="66">
        <f t="shared" si="263"/>
        <v>1851.851851851852</v>
      </c>
      <c r="J1849" s="66">
        <f t="shared" si="265"/>
        <v>1851.851851851852</v>
      </c>
      <c r="K1849" s="66">
        <v>0</v>
      </c>
      <c r="L1849" s="39">
        <f t="shared" si="264"/>
        <v>3703.7037037037039</v>
      </c>
      <c r="M1849" s="25"/>
      <c r="N1849" s="25"/>
    </row>
    <row r="1850" spans="1:14" ht="14.25" customHeight="1">
      <c r="A1850" s="86">
        <v>42471</v>
      </c>
      <c r="B1850" s="62" t="s">
        <v>1362</v>
      </c>
      <c r="C1850" s="76">
        <f t="shared" si="252"/>
        <v>3225.8064516129034</v>
      </c>
      <c r="D1850" s="77" t="s">
        <v>11</v>
      </c>
      <c r="E1850" s="65">
        <v>62</v>
      </c>
      <c r="F1850" s="65">
        <v>62.1</v>
      </c>
      <c r="G1850" s="65">
        <v>0</v>
      </c>
      <c r="H1850" s="65">
        <v>0</v>
      </c>
      <c r="I1850" s="66">
        <f t="shared" si="263"/>
        <v>322.58064516129491</v>
      </c>
      <c r="J1850" s="66">
        <v>0</v>
      </c>
      <c r="K1850" s="66">
        <f>+(H1850-G1850)*C1850</f>
        <v>0</v>
      </c>
      <c r="L1850" s="39">
        <f t="shared" si="264"/>
        <v>322.58064516129491</v>
      </c>
      <c r="M1850" s="25"/>
      <c r="N1850" s="25"/>
    </row>
    <row r="1851" spans="1:14" ht="14.25" customHeight="1">
      <c r="A1851" s="86">
        <v>42471</v>
      </c>
      <c r="B1851" s="62" t="s">
        <v>1368</v>
      </c>
      <c r="C1851" s="76">
        <f t="shared" si="252"/>
        <v>954.653937947494</v>
      </c>
      <c r="D1851" s="77" t="s">
        <v>11</v>
      </c>
      <c r="E1851" s="65">
        <v>209.5</v>
      </c>
      <c r="F1851" s="65">
        <v>205.5</v>
      </c>
      <c r="G1851" s="65">
        <v>0</v>
      </c>
      <c r="H1851" s="65">
        <v>0</v>
      </c>
      <c r="I1851" s="88">
        <f t="shared" ref="I1851:I1853" si="266">(F1851-E1851)*C1851</f>
        <v>-3818.615751789976</v>
      </c>
      <c r="J1851" s="66">
        <v>0</v>
      </c>
      <c r="K1851" s="66">
        <f t="shared" ref="K1851:K1853" si="267">(H1851-G1851)*C1851</f>
        <v>0</v>
      </c>
      <c r="L1851" s="88">
        <f t="shared" ref="L1851:L1853" si="268">(I1851+J1851+K1851)</f>
        <v>-3818.615751789976</v>
      </c>
      <c r="M1851" s="25"/>
      <c r="N1851" s="25"/>
    </row>
    <row r="1852" spans="1:14" ht="14.25" customHeight="1">
      <c r="A1852" s="86">
        <v>42468</v>
      </c>
      <c r="B1852" s="62" t="s">
        <v>1369</v>
      </c>
      <c r="C1852" s="76">
        <f t="shared" si="252"/>
        <v>793.65079365079362</v>
      </c>
      <c r="D1852" s="77" t="s">
        <v>11</v>
      </c>
      <c r="E1852" s="65">
        <v>252</v>
      </c>
      <c r="F1852" s="65">
        <v>254.5</v>
      </c>
      <c r="G1852" s="65">
        <v>257</v>
      </c>
      <c r="H1852" s="65">
        <v>259.5</v>
      </c>
      <c r="I1852" s="39">
        <f t="shared" si="266"/>
        <v>1984.1269841269841</v>
      </c>
      <c r="J1852" s="39">
        <f t="shared" ref="J1852:J1853" si="269">(G1852-F1852)*C1852</f>
        <v>1984.1269841269841</v>
      </c>
      <c r="K1852" s="39">
        <f t="shared" si="267"/>
        <v>1984.1269841269841</v>
      </c>
      <c r="L1852" s="39">
        <f t="shared" si="268"/>
        <v>5952.3809523809523</v>
      </c>
      <c r="M1852" s="25"/>
      <c r="N1852" s="25"/>
    </row>
    <row r="1853" spans="1:14" ht="14.25" customHeight="1">
      <c r="A1853" s="86">
        <v>42468</v>
      </c>
      <c r="B1853" s="62" t="s">
        <v>1366</v>
      </c>
      <c r="C1853" s="76">
        <f t="shared" si="252"/>
        <v>1762.1145374449338</v>
      </c>
      <c r="D1853" s="77" t="s">
        <v>11</v>
      </c>
      <c r="E1853" s="65">
        <v>113.5</v>
      </c>
      <c r="F1853" s="65">
        <v>114.5</v>
      </c>
      <c r="G1853" s="65">
        <v>115.5</v>
      </c>
      <c r="H1853" s="65">
        <v>116.5</v>
      </c>
      <c r="I1853" s="39">
        <f t="shared" si="266"/>
        <v>1762.1145374449338</v>
      </c>
      <c r="J1853" s="39">
        <f t="shared" si="269"/>
        <v>1762.1145374449338</v>
      </c>
      <c r="K1853" s="39">
        <f t="shared" si="267"/>
        <v>1762.1145374449338</v>
      </c>
      <c r="L1853" s="39">
        <f t="shared" si="268"/>
        <v>5286.3436123348019</v>
      </c>
      <c r="M1853" s="25"/>
      <c r="N1853" s="25"/>
    </row>
    <row r="1854" spans="1:14" ht="14.25" customHeight="1">
      <c r="A1854" s="86">
        <v>42468</v>
      </c>
      <c r="B1854" s="62" t="s">
        <v>1366</v>
      </c>
      <c r="C1854" s="76">
        <f t="shared" si="252"/>
        <v>1709.4017094017095</v>
      </c>
      <c r="D1854" s="77" t="s">
        <v>11</v>
      </c>
      <c r="E1854" s="65">
        <v>117</v>
      </c>
      <c r="F1854" s="65">
        <v>118</v>
      </c>
      <c r="G1854" s="65">
        <v>119</v>
      </c>
      <c r="H1854" s="65">
        <v>0</v>
      </c>
      <c r="I1854" s="66">
        <f>+(F1854-E1854)*C1854</f>
        <v>1709.4017094017095</v>
      </c>
      <c r="J1854" s="66">
        <f>+(G1854-F1854)*C1854</f>
        <v>1709.4017094017095</v>
      </c>
      <c r="K1854" s="66">
        <v>0</v>
      </c>
      <c r="L1854" s="39">
        <f>SUM(I1854:K1854)</f>
        <v>3418.8034188034189</v>
      </c>
      <c r="M1854" s="25"/>
      <c r="N1854" s="25"/>
    </row>
    <row r="1855" spans="1:14" ht="14.25" customHeight="1">
      <c r="A1855" s="86">
        <v>42468</v>
      </c>
      <c r="B1855" s="62" t="s">
        <v>509</v>
      </c>
      <c r="C1855" s="76">
        <f t="shared" si="252"/>
        <v>402.4144869215292</v>
      </c>
      <c r="D1855" s="77" t="s">
        <v>12</v>
      </c>
      <c r="E1855" s="65">
        <v>497</v>
      </c>
      <c r="F1855" s="65">
        <v>492.5</v>
      </c>
      <c r="G1855" s="65">
        <v>0</v>
      </c>
      <c r="H1855" s="65">
        <v>0</v>
      </c>
      <c r="I1855" s="66">
        <f>-(F1855-E1855)*C1855</f>
        <v>1810.8651911468814</v>
      </c>
      <c r="J1855" s="66">
        <v>0</v>
      </c>
      <c r="K1855" s="66">
        <v>0</v>
      </c>
      <c r="L1855" s="66">
        <f>(I1855+J1855+K1855)</f>
        <v>1810.8651911468814</v>
      </c>
      <c r="M1855" s="25"/>
      <c r="N1855" s="25"/>
    </row>
    <row r="1856" spans="1:14" ht="14.25" customHeight="1">
      <c r="A1856" s="86">
        <v>42468</v>
      </c>
      <c r="B1856" s="62" t="s">
        <v>1370</v>
      </c>
      <c r="C1856" s="76">
        <f t="shared" si="252"/>
        <v>4434.5898004434584</v>
      </c>
      <c r="D1856" s="77" t="s">
        <v>11</v>
      </c>
      <c r="E1856" s="65">
        <v>45.1</v>
      </c>
      <c r="F1856" s="65">
        <v>45.5</v>
      </c>
      <c r="G1856" s="65">
        <v>0</v>
      </c>
      <c r="H1856" s="65">
        <v>0</v>
      </c>
      <c r="I1856" s="66">
        <f t="shared" ref="I1856:I1857" si="270">+(F1856-E1856)*C1856</f>
        <v>1773.8359201773771</v>
      </c>
      <c r="J1856" s="66">
        <v>0</v>
      </c>
      <c r="K1856" s="66">
        <f t="shared" ref="K1856:K1857" si="271">+(H1856-G1856)*C1856</f>
        <v>0</v>
      </c>
      <c r="L1856" s="39">
        <f t="shared" ref="L1856:L1857" si="272">SUM(I1856:K1856)</f>
        <v>1773.8359201773771</v>
      </c>
      <c r="M1856" s="25"/>
      <c r="N1856" s="25"/>
    </row>
    <row r="1857" spans="1:14" ht="14.25" customHeight="1">
      <c r="A1857" s="86">
        <v>42468</v>
      </c>
      <c r="B1857" s="62" t="s">
        <v>1362</v>
      </c>
      <c r="C1857" s="76">
        <f t="shared" si="252"/>
        <v>3448.2758620689656</v>
      </c>
      <c r="D1857" s="77" t="s">
        <v>11</v>
      </c>
      <c r="E1857" s="65">
        <v>58</v>
      </c>
      <c r="F1857" s="65">
        <v>58</v>
      </c>
      <c r="G1857" s="65">
        <v>0</v>
      </c>
      <c r="H1857" s="65">
        <v>0</v>
      </c>
      <c r="I1857" s="66">
        <f t="shared" si="270"/>
        <v>0</v>
      </c>
      <c r="J1857" s="66">
        <v>0</v>
      </c>
      <c r="K1857" s="66">
        <f t="shared" si="271"/>
        <v>0</v>
      </c>
      <c r="L1857" s="39">
        <f t="shared" si="272"/>
        <v>0</v>
      </c>
      <c r="M1857" s="25"/>
      <c r="N1857" s="25"/>
    </row>
    <row r="1858" spans="1:14" ht="14.25" customHeight="1">
      <c r="A1858" s="86">
        <v>42468</v>
      </c>
      <c r="B1858" s="62" t="s">
        <v>1371</v>
      </c>
      <c r="C1858" s="76">
        <f t="shared" si="252"/>
        <v>1990.0497512437812</v>
      </c>
      <c r="D1858" s="77" t="s">
        <v>11</v>
      </c>
      <c r="E1858" s="65">
        <v>100.5</v>
      </c>
      <c r="F1858" s="65">
        <v>97.5</v>
      </c>
      <c r="G1858" s="65">
        <v>0</v>
      </c>
      <c r="H1858" s="65">
        <v>0</v>
      </c>
      <c r="I1858" s="88">
        <f>(F1858-E1858)*C1858</f>
        <v>-5970.1492537313434</v>
      </c>
      <c r="J1858" s="66">
        <v>0</v>
      </c>
      <c r="K1858" s="66">
        <f>(H1858-G1858)*C1858</f>
        <v>0</v>
      </c>
      <c r="L1858" s="88">
        <f>(I1858+J1858+K1858)</f>
        <v>-5970.1492537313434</v>
      </c>
      <c r="M1858" s="25"/>
      <c r="N1858" s="25"/>
    </row>
    <row r="1859" spans="1:14" ht="14.25" customHeight="1">
      <c r="A1859" s="86">
        <v>42467</v>
      </c>
      <c r="B1859" s="62" t="s">
        <v>1372</v>
      </c>
      <c r="C1859" s="76">
        <f t="shared" si="252"/>
        <v>1423.4875444839859</v>
      </c>
      <c r="D1859" s="77" t="s">
        <v>11</v>
      </c>
      <c r="E1859" s="65">
        <v>140.5</v>
      </c>
      <c r="F1859" s="65">
        <v>141.9</v>
      </c>
      <c r="G1859" s="65">
        <v>143.30000000000001</v>
      </c>
      <c r="H1859" s="65">
        <v>0</v>
      </c>
      <c r="I1859" s="66">
        <f t="shared" ref="I1859:I1863" si="273">+(F1859-E1859)*C1859</f>
        <v>1992.8825622775882</v>
      </c>
      <c r="J1859" s="66">
        <f>+(G1859-F1859)*C1859</f>
        <v>1992.8825622775882</v>
      </c>
      <c r="K1859" s="66">
        <v>0</v>
      </c>
      <c r="L1859" s="39">
        <f t="shared" ref="L1859:L1863" si="274">SUM(I1859:K1859)</f>
        <v>3985.7651245551765</v>
      </c>
      <c r="M1859" s="25"/>
      <c r="N1859" s="25"/>
    </row>
    <row r="1860" spans="1:14" ht="14.25" customHeight="1">
      <c r="A1860" s="86">
        <v>42467</v>
      </c>
      <c r="B1860" s="62" t="s">
        <v>1372</v>
      </c>
      <c r="C1860" s="76">
        <f t="shared" si="252"/>
        <v>1534.3306482546989</v>
      </c>
      <c r="D1860" s="77" t="s">
        <v>11</v>
      </c>
      <c r="E1860" s="65">
        <v>130.35</v>
      </c>
      <c r="F1860" s="65">
        <v>131.65</v>
      </c>
      <c r="G1860" s="65">
        <v>0</v>
      </c>
      <c r="H1860" s="65">
        <v>0</v>
      </c>
      <c r="I1860" s="66">
        <f t="shared" si="273"/>
        <v>1994.629842731126</v>
      </c>
      <c r="J1860" s="66">
        <v>0</v>
      </c>
      <c r="K1860" s="66">
        <f t="shared" ref="K1860:K1863" si="275">+(H1860-G1860)*C1860</f>
        <v>0</v>
      </c>
      <c r="L1860" s="39">
        <f t="shared" si="274"/>
        <v>1994.629842731126</v>
      </c>
      <c r="M1860" s="25"/>
      <c r="N1860" s="25"/>
    </row>
    <row r="1861" spans="1:14" ht="14.25" customHeight="1">
      <c r="A1861" s="86">
        <v>42467</v>
      </c>
      <c r="B1861" s="62" t="s">
        <v>1373</v>
      </c>
      <c r="C1861" s="76">
        <f t="shared" si="252"/>
        <v>2469.1358024691358</v>
      </c>
      <c r="D1861" s="77" t="s">
        <v>11</v>
      </c>
      <c r="E1861" s="65">
        <v>81</v>
      </c>
      <c r="F1861" s="65">
        <v>81.7</v>
      </c>
      <c r="G1861" s="65">
        <v>0</v>
      </c>
      <c r="H1861" s="65">
        <v>0</v>
      </c>
      <c r="I1861" s="66">
        <f t="shared" si="273"/>
        <v>1728.395061728402</v>
      </c>
      <c r="J1861" s="66">
        <v>0</v>
      </c>
      <c r="K1861" s="66">
        <f t="shared" si="275"/>
        <v>0</v>
      </c>
      <c r="L1861" s="39">
        <f t="shared" si="274"/>
        <v>1728.395061728402</v>
      </c>
      <c r="M1861" s="25"/>
      <c r="N1861" s="25"/>
    </row>
    <row r="1862" spans="1:14" ht="14.25" customHeight="1">
      <c r="A1862" s="86">
        <v>42467</v>
      </c>
      <c r="B1862" s="62" t="s">
        <v>1364</v>
      </c>
      <c r="C1862" s="76">
        <f t="shared" si="252"/>
        <v>2247.1910112359551</v>
      </c>
      <c r="D1862" s="77" t="s">
        <v>11</v>
      </c>
      <c r="E1862" s="65">
        <v>89</v>
      </c>
      <c r="F1862" s="65">
        <v>89.7</v>
      </c>
      <c r="G1862" s="65">
        <v>0</v>
      </c>
      <c r="H1862" s="65">
        <v>0</v>
      </c>
      <c r="I1862" s="66">
        <f t="shared" si="273"/>
        <v>1573.0337078651748</v>
      </c>
      <c r="J1862" s="66">
        <v>0</v>
      </c>
      <c r="K1862" s="66">
        <f t="shared" si="275"/>
        <v>0</v>
      </c>
      <c r="L1862" s="39">
        <f t="shared" si="274"/>
        <v>1573.0337078651748</v>
      </c>
      <c r="M1862" s="25"/>
      <c r="N1862" s="25"/>
    </row>
    <row r="1863" spans="1:14" ht="14.25" customHeight="1">
      <c r="A1863" s="86">
        <v>42467</v>
      </c>
      <c r="B1863" s="62" t="s">
        <v>1372</v>
      </c>
      <c r="C1863" s="76">
        <f t="shared" si="252"/>
        <v>1476.0147601476015</v>
      </c>
      <c r="D1863" s="77" t="s">
        <v>11</v>
      </c>
      <c r="E1863" s="65">
        <v>135.5</v>
      </c>
      <c r="F1863" s="65">
        <v>136.25</v>
      </c>
      <c r="G1863" s="65">
        <v>0</v>
      </c>
      <c r="H1863" s="65">
        <v>0</v>
      </c>
      <c r="I1863" s="66">
        <f t="shared" si="273"/>
        <v>1107.011070110701</v>
      </c>
      <c r="J1863" s="66">
        <v>0</v>
      </c>
      <c r="K1863" s="66">
        <f t="shared" si="275"/>
        <v>0</v>
      </c>
      <c r="L1863" s="39">
        <f t="shared" si="274"/>
        <v>1107.011070110701</v>
      </c>
      <c r="M1863" s="25"/>
      <c r="N1863" s="25"/>
    </row>
    <row r="1864" spans="1:14" ht="14.25" customHeight="1">
      <c r="A1864" s="86">
        <v>42467</v>
      </c>
      <c r="B1864" s="62" t="s">
        <v>1372</v>
      </c>
      <c r="C1864" s="76">
        <f t="shared" si="252"/>
        <v>1644.7368421052631</v>
      </c>
      <c r="D1864" s="77" t="s">
        <v>12</v>
      </c>
      <c r="E1864" s="65">
        <v>121.6</v>
      </c>
      <c r="F1864" s="65">
        <v>121.4</v>
      </c>
      <c r="G1864" s="65">
        <v>0</v>
      </c>
      <c r="H1864" s="65">
        <v>0</v>
      </c>
      <c r="I1864" s="66">
        <f>-(F1864-E1864)*C1864</f>
        <v>328.9473684210339</v>
      </c>
      <c r="J1864" s="66">
        <v>0</v>
      </c>
      <c r="K1864" s="66">
        <v>0</v>
      </c>
      <c r="L1864" s="66">
        <f t="shared" ref="L1864:L1866" si="276">(I1864+J1864+K1864)</f>
        <v>328.9473684210339</v>
      </c>
      <c r="M1864" s="25"/>
      <c r="N1864" s="25"/>
    </row>
    <row r="1865" spans="1:14" ht="14.25" customHeight="1">
      <c r="A1865" s="86">
        <v>42466</v>
      </c>
      <c r="B1865" s="62" t="s">
        <v>1374</v>
      </c>
      <c r="C1865" s="76">
        <f t="shared" si="252"/>
        <v>769.23076923076928</v>
      </c>
      <c r="D1865" s="77" t="s">
        <v>11</v>
      </c>
      <c r="E1865" s="65">
        <v>260</v>
      </c>
      <c r="F1865" s="65">
        <v>262.5</v>
      </c>
      <c r="G1865" s="65">
        <v>265</v>
      </c>
      <c r="H1865" s="65">
        <v>267.5</v>
      </c>
      <c r="I1865" s="39">
        <f t="shared" ref="I1865:I1866" si="277">(F1865-E1865)*C1865</f>
        <v>1923.0769230769233</v>
      </c>
      <c r="J1865" s="39">
        <f t="shared" ref="J1865:J1866" si="278">(G1865-F1865)*C1865</f>
        <v>1923.0769230769233</v>
      </c>
      <c r="K1865" s="39">
        <f t="shared" ref="K1865:K1866" si="279">(H1865-G1865)*C1865</f>
        <v>1923.0769230769233</v>
      </c>
      <c r="L1865" s="39">
        <f t="shared" si="276"/>
        <v>5769.2307692307695</v>
      </c>
      <c r="M1865" s="25"/>
      <c r="N1865" s="25"/>
    </row>
    <row r="1866" spans="1:14" ht="14.25" customHeight="1">
      <c r="A1866" s="86">
        <v>42466</v>
      </c>
      <c r="B1866" s="62" t="s">
        <v>1359</v>
      </c>
      <c r="C1866" s="76">
        <f t="shared" si="252"/>
        <v>2380.9523809523807</v>
      </c>
      <c r="D1866" s="77" t="s">
        <v>11</v>
      </c>
      <c r="E1866" s="65">
        <v>84</v>
      </c>
      <c r="F1866" s="65">
        <v>84.8</v>
      </c>
      <c r="G1866" s="65">
        <v>85.6</v>
      </c>
      <c r="H1866" s="65">
        <v>86.4</v>
      </c>
      <c r="I1866" s="39">
        <f t="shared" si="277"/>
        <v>1904.7619047618978</v>
      </c>
      <c r="J1866" s="39">
        <f t="shared" si="278"/>
        <v>1904.7619047618978</v>
      </c>
      <c r="K1866" s="39">
        <f t="shared" si="279"/>
        <v>1904.7619047619316</v>
      </c>
      <c r="L1866" s="39">
        <f t="shared" si="276"/>
        <v>5714.2857142857274</v>
      </c>
      <c r="M1866" s="25"/>
      <c r="N1866" s="25"/>
    </row>
    <row r="1867" spans="1:14" ht="14.25" customHeight="1">
      <c r="A1867" s="86">
        <v>42466</v>
      </c>
      <c r="B1867" s="62" t="s">
        <v>1375</v>
      </c>
      <c r="C1867" s="76">
        <f t="shared" si="252"/>
        <v>1860.4651162790697</v>
      </c>
      <c r="D1867" s="77" t="s">
        <v>11</v>
      </c>
      <c r="E1867" s="65">
        <v>107.5</v>
      </c>
      <c r="F1867" s="65">
        <v>108.5</v>
      </c>
      <c r="G1867" s="65">
        <v>0</v>
      </c>
      <c r="H1867" s="65">
        <v>0</v>
      </c>
      <c r="I1867" s="66">
        <f t="shared" ref="I1867:I1873" si="280">+(F1867-E1867)*C1867</f>
        <v>1860.4651162790697</v>
      </c>
      <c r="J1867" s="66">
        <v>0</v>
      </c>
      <c r="K1867" s="66">
        <f t="shared" ref="K1867:K1869" si="281">+(H1867-G1867)*C1867</f>
        <v>0</v>
      </c>
      <c r="L1867" s="39">
        <f t="shared" ref="L1867:L1873" si="282">SUM(I1867:K1867)</f>
        <v>1860.4651162790697</v>
      </c>
      <c r="M1867" s="25"/>
      <c r="N1867" s="25"/>
    </row>
    <row r="1868" spans="1:14" ht="14.25" customHeight="1">
      <c r="A1868" s="86">
        <v>42466</v>
      </c>
      <c r="B1868" s="62" t="s">
        <v>1364</v>
      </c>
      <c r="C1868" s="76">
        <f t="shared" si="252"/>
        <v>2298.8505747126437</v>
      </c>
      <c r="D1868" s="77" t="s">
        <v>11</v>
      </c>
      <c r="E1868" s="65">
        <v>87</v>
      </c>
      <c r="F1868" s="65">
        <v>87.8</v>
      </c>
      <c r="G1868" s="65">
        <v>0</v>
      </c>
      <c r="H1868" s="65">
        <v>0</v>
      </c>
      <c r="I1868" s="66">
        <f t="shared" si="280"/>
        <v>1839.0804597701085</v>
      </c>
      <c r="J1868" s="66">
        <v>0</v>
      </c>
      <c r="K1868" s="66">
        <f t="shared" si="281"/>
        <v>0</v>
      </c>
      <c r="L1868" s="39">
        <f t="shared" si="282"/>
        <v>1839.0804597701085</v>
      </c>
      <c r="M1868" s="25"/>
      <c r="N1868" s="25"/>
    </row>
    <row r="1869" spans="1:14" ht="14.25" customHeight="1">
      <c r="A1869" s="86">
        <v>42466</v>
      </c>
      <c r="B1869" s="62" t="s">
        <v>1359</v>
      </c>
      <c r="C1869" s="76">
        <f t="shared" si="252"/>
        <v>2298.8505747126437</v>
      </c>
      <c r="D1869" s="77" t="s">
        <v>11</v>
      </c>
      <c r="E1869" s="65">
        <v>87</v>
      </c>
      <c r="F1869" s="65">
        <v>87.35</v>
      </c>
      <c r="G1869" s="65">
        <v>0</v>
      </c>
      <c r="H1869" s="65">
        <v>0</v>
      </c>
      <c r="I1869" s="66">
        <f t="shared" si="280"/>
        <v>804.59770114941227</v>
      </c>
      <c r="J1869" s="66">
        <v>0</v>
      </c>
      <c r="K1869" s="66">
        <f t="shared" si="281"/>
        <v>0</v>
      </c>
      <c r="L1869" s="39">
        <f t="shared" si="282"/>
        <v>804.59770114941227</v>
      </c>
      <c r="M1869" s="25"/>
      <c r="N1869" s="25"/>
    </row>
    <row r="1870" spans="1:14" ht="14.25" customHeight="1">
      <c r="A1870" s="86">
        <v>42465</v>
      </c>
      <c r="B1870" s="62" t="s">
        <v>1359</v>
      </c>
      <c r="C1870" s="76">
        <f t="shared" si="252"/>
        <v>2506.2656641604012</v>
      </c>
      <c r="D1870" s="77" t="s">
        <v>11</v>
      </c>
      <c r="E1870" s="65">
        <v>79.8</v>
      </c>
      <c r="F1870" s="65">
        <v>80.5</v>
      </c>
      <c r="G1870" s="65">
        <v>81.2</v>
      </c>
      <c r="H1870" s="65">
        <v>0</v>
      </c>
      <c r="I1870" s="66">
        <f t="shared" si="280"/>
        <v>1754.385964912288</v>
      </c>
      <c r="J1870" s="66">
        <f>+(G1870-F1870)*C1870</f>
        <v>1754.385964912288</v>
      </c>
      <c r="K1870" s="66">
        <v>0</v>
      </c>
      <c r="L1870" s="39">
        <f t="shared" si="282"/>
        <v>3508.7719298245761</v>
      </c>
      <c r="M1870" s="25"/>
      <c r="N1870" s="25"/>
    </row>
    <row r="1871" spans="1:14" ht="14.25" customHeight="1">
      <c r="A1871" s="86">
        <v>42465</v>
      </c>
      <c r="B1871" s="62" t="s">
        <v>1376</v>
      </c>
      <c r="C1871" s="76">
        <f t="shared" si="252"/>
        <v>389.10505836575874</v>
      </c>
      <c r="D1871" s="77" t="s">
        <v>11</v>
      </c>
      <c r="E1871" s="65">
        <v>514</v>
      </c>
      <c r="F1871" s="65">
        <v>519</v>
      </c>
      <c r="G1871" s="65">
        <v>0</v>
      </c>
      <c r="H1871" s="65">
        <v>0</v>
      </c>
      <c r="I1871" s="66">
        <f t="shared" si="280"/>
        <v>1945.5252918287938</v>
      </c>
      <c r="J1871" s="66">
        <v>0</v>
      </c>
      <c r="K1871" s="66">
        <f t="shared" ref="K1871:K1873" si="283">+(H1871-G1871)*C1871</f>
        <v>0</v>
      </c>
      <c r="L1871" s="39">
        <f t="shared" si="282"/>
        <v>1945.5252918287938</v>
      </c>
      <c r="M1871" s="25"/>
      <c r="N1871" s="25"/>
    </row>
    <row r="1872" spans="1:14" ht="14.25" customHeight="1">
      <c r="A1872" s="86">
        <v>42465</v>
      </c>
      <c r="B1872" s="62" t="s">
        <v>1362</v>
      </c>
      <c r="C1872" s="76">
        <f t="shared" si="252"/>
        <v>4464.2857142857147</v>
      </c>
      <c r="D1872" s="77" t="s">
        <v>11</v>
      </c>
      <c r="E1872" s="65">
        <v>44.8</v>
      </c>
      <c r="F1872" s="65">
        <v>45.2</v>
      </c>
      <c r="G1872" s="65">
        <v>0</v>
      </c>
      <c r="H1872" s="65">
        <v>0</v>
      </c>
      <c r="I1872" s="66">
        <f t="shared" si="280"/>
        <v>1785.7142857143112</v>
      </c>
      <c r="J1872" s="66">
        <v>0</v>
      </c>
      <c r="K1872" s="66">
        <f t="shared" si="283"/>
        <v>0</v>
      </c>
      <c r="L1872" s="39">
        <f t="shared" si="282"/>
        <v>1785.7142857143112</v>
      </c>
      <c r="M1872" s="25"/>
      <c r="N1872" s="25"/>
    </row>
    <row r="1873" spans="1:14" ht="14.25" customHeight="1">
      <c r="A1873" s="86">
        <v>42465</v>
      </c>
      <c r="B1873" s="62" t="s">
        <v>1368</v>
      </c>
      <c r="C1873" s="76">
        <f t="shared" si="252"/>
        <v>1384.083044982699</v>
      </c>
      <c r="D1873" s="77" t="s">
        <v>11</v>
      </c>
      <c r="E1873" s="65">
        <v>144.5</v>
      </c>
      <c r="F1873" s="65">
        <v>145</v>
      </c>
      <c r="G1873" s="65">
        <v>0</v>
      </c>
      <c r="H1873" s="65">
        <v>0</v>
      </c>
      <c r="I1873" s="66">
        <f t="shared" si="280"/>
        <v>692.0415224913495</v>
      </c>
      <c r="J1873" s="66">
        <v>0</v>
      </c>
      <c r="K1873" s="66">
        <f t="shared" si="283"/>
        <v>0</v>
      </c>
      <c r="L1873" s="39">
        <f t="shared" si="282"/>
        <v>692.0415224913495</v>
      </c>
      <c r="M1873" s="25"/>
      <c r="N1873" s="25"/>
    </row>
    <row r="1874" spans="1:14" ht="14.25" customHeight="1">
      <c r="A1874" s="86">
        <v>42465</v>
      </c>
      <c r="B1874" s="62" t="s">
        <v>298</v>
      </c>
      <c r="C1874" s="76">
        <f t="shared" si="252"/>
        <v>1476.0147601476015</v>
      </c>
      <c r="D1874" s="77" t="s">
        <v>12</v>
      </c>
      <c r="E1874" s="65">
        <v>135.5</v>
      </c>
      <c r="F1874" s="65">
        <v>135.1</v>
      </c>
      <c r="G1874" s="65">
        <v>0</v>
      </c>
      <c r="H1874" s="65">
        <v>0</v>
      </c>
      <c r="I1874" s="66">
        <f>-(F1874-E1874)*C1874</f>
        <v>590.40590405904902</v>
      </c>
      <c r="J1874" s="66">
        <v>0</v>
      </c>
      <c r="K1874" s="66">
        <v>0</v>
      </c>
      <c r="L1874" s="66">
        <f>(I1874+J1874+K1874)</f>
        <v>590.40590405904902</v>
      </c>
      <c r="M1874" s="25"/>
      <c r="N1874" s="25"/>
    </row>
    <row r="1875" spans="1:14" ht="14.25" customHeight="1">
      <c r="A1875" s="86">
        <v>42465</v>
      </c>
      <c r="B1875" s="62" t="s">
        <v>1377</v>
      </c>
      <c r="C1875" s="76">
        <f t="shared" si="252"/>
        <v>1101.3215859030838</v>
      </c>
      <c r="D1875" s="77" t="s">
        <v>11</v>
      </c>
      <c r="E1875" s="65">
        <v>181.6</v>
      </c>
      <c r="F1875" s="65">
        <v>181.95</v>
      </c>
      <c r="G1875" s="65">
        <v>0</v>
      </c>
      <c r="H1875" s="65">
        <v>0</v>
      </c>
      <c r="I1875" s="66">
        <f>+(F1875-E1875)*C1875</f>
        <v>385.46255506607309</v>
      </c>
      <c r="J1875" s="66">
        <v>0</v>
      </c>
      <c r="K1875" s="66">
        <f>+(H1875-G1875)*C1875</f>
        <v>0</v>
      </c>
      <c r="L1875" s="39">
        <f>SUM(I1875:K1875)</f>
        <v>385.46255506607309</v>
      </c>
      <c r="M1875" s="25"/>
      <c r="N1875" s="25"/>
    </row>
    <row r="1876" spans="1:14" ht="14.25" customHeight="1">
      <c r="A1876" s="86">
        <v>42464</v>
      </c>
      <c r="B1876" s="62" t="s">
        <v>1364</v>
      </c>
      <c r="C1876" s="76">
        <f t="shared" si="252"/>
        <v>2439.0243902439024</v>
      </c>
      <c r="D1876" s="77" t="s">
        <v>11</v>
      </c>
      <c r="E1876" s="65">
        <v>82</v>
      </c>
      <c r="F1876" s="65">
        <v>82.8</v>
      </c>
      <c r="G1876" s="65">
        <v>83.6</v>
      </c>
      <c r="H1876" s="65">
        <v>84.4</v>
      </c>
      <c r="I1876" s="39">
        <f>(F1876-E1876)*C1876</f>
        <v>1951.2195121951149</v>
      </c>
      <c r="J1876" s="39">
        <f>(G1876-F1876)*C1876</f>
        <v>1951.2195121951149</v>
      </c>
      <c r="K1876" s="39">
        <f>(H1876-G1876)*C1876</f>
        <v>1951.2195121951497</v>
      </c>
      <c r="L1876" s="39">
        <f t="shared" ref="L1876:L1879" si="284">(I1876+J1876+K1876)</f>
        <v>5853.6585365853798</v>
      </c>
      <c r="M1876" s="25"/>
      <c r="N1876" s="25"/>
    </row>
    <row r="1877" spans="1:14" ht="14.25" customHeight="1">
      <c r="A1877" s="86">
        <v>42464</v>
      </c>
      <c r="B1877" s="62" t="s">
        <v>298</v>
      </c>
      <c r="C1877" s="76">
        <f t="shared" si="252"/>
        <v>1388.8888888888889</v>
      </c>
      <c r="D1877" s="77" t="s">
        <v>12</v>
      </c>
      <c r="E1877" s="65">
        <v>144</v>
      </c>
      <c r="F1877" s="65">
        <v>142.6</v>
      </c>
      <c r="G1877" s="65">
        <v>141.19999999999999</v>
      </c>
      <c r="H1877" s="65">
        <v>139.80000000000001</v>
      </c>
      <c r="I1877" s="66">
        <f>(E1877-F1877)*C1877</f>
        <v>1944.4444444444523</v>
      </c>
      <c r="J1877" s="66">
        <f>(F1877-G1877)*C1877</f>
        <v>1944.4444444444523</v>
      </c>
      <c r="K1877" s="66">
        <f>(G1877-H1877)*C1877</f>
        <v>1944.444444444413</v>
      </c>
      <c r="L1877" s="66">
        <f t="shared" si="284"/>
        <v>5833.3333333333176</v>
      </c>
      <c r="M1877" s="25"/>
      <c r="N1877" s="25"/>
    </row>
    <row r="1878" spans="1:14" ht="14.25" customHeight="1">
      <c r="A1878" s="86">
        <v>42464</v>
      </c>
      <c r="B1878" s="62" t="s">
        <v>1364</v>
      </c>
      <c r="C1878" s="76">
        <f t="shared" si="252"/>
        <v>2515.7232704402518</v>
      </c>
      <c r="D1878" s="77" t="s">
        <v>11</v>
      </c>
      <c r="E1878" s="65">
        <v>79.5</v>
      </c>
      <c r="F1878" s="65">
        <v>80.2</v>
      </c>
      <c r="G1878" s="65">
        <v>80.900000000000006</v>
      </c>
      <c r="H1878" s="65">
        <v>81.599999999999994</v>
      </c>
      <c r="I1878" s="39">
        <f t="shared" ref="I1878:I1879" si="285">(F1878-E1878)*C1878</f>
        <v>1761.0062893081833</v>
      </c>
      <c r="J1878" s="39">
        <f t="shared" ref="J1878:J1879" si="286">(G1878-F1878)*C1878</f>
        <v>1761.0062893081833</v>
      </c>
      <c r="K1878" s="39">
        <f t="shared" ref="K1878:K1879" si="287">(H1878-G1878)*C1878</f>
        <v>1761.0062893081476</v>
      </c>
      <c r="L1878" s="39">
        <f t="shared" si="284"/>
        <v>5283.0188679245148</v>
      </c>
      <c r="M1878" s="25"/>
      <c r="N1878" s="25"/>
    </row>
    <row r="1879" spans="1:14" ht="14.25" customHeight="1">
      <c r="A1879" s="86">
        <v>42464</v>
      </c>
      <c r="B1879" s="62" t="s">
        <v>1333</v>
      </c>
      <c r="C1879" s="76">
        <f t="shared" si="252"/>
        <v>1746.7248908296942</v>
      </c>
      <c r="D1879" s="77" t="s">
        <v>11</v>
      </c>
      <c r="E1879" s="65">
        <v>114.5</v>
      </c>
      <c r="F1879" s="65">
        <v>115.5</v>
      </c>
      <c r="G1879" s="65">
        <v>116.5</v>
      </c>
      <c r="H1879" s="65">
        <v>117.5</v>
      </c>
      <c r="I1879" s="39">
        <f t="shared" si="285"/>
        <v>1746.7248908296942</v>
      </c>
      <c r="J1879" s="39">
        <f t="shared" si="286"/>
        <v>1746.7248908296942</v>
      </c>
      <c r="K1879" s="39">
        <f t="shared" si="287"/>
        <v>1746.7248908296942</v>
      </c>
      <c r="L1879" s="39">
        <f t="shared" si="284"/>
        <v>5240.1746724890827</v>
      </c>
      <c r="M1879" s="25"/>
      <c r="N1879" s="25"/>
    </row>
    <row r="1880" spans="1:14" ht="14.25" customHeight="1">
      <c r="A1880" s="86">
        <v>42464</v>
      </c>
      <c r="B1880" s="62" t="s">
        <v>1378</v>
      </c>
      <c r="C1880" s="76">
        <f t="shared" si="252"/>
        <v>4032.2580645161288</v>
      </c>
      <c r="D1880" s="77" t="s">
        <v>11</v>
      </c>
      <c r="E1880" s="65">
        <v>49.6</v>
      </c>
      <c r="F1880" s="65">
        <v>49.8</v>
      </c>
      <c r="G1880" s="65">
        <v>0</v>
      </c>
      <c r="H1880" s="65">
        <v>0</v>
      </c>
      <c r="I1880" s="66">
        <f>+(F1880-E1880)*C1880</f>
        <v>806.45161290320857</v>
      </c>
      <c r="J1880" s="66">
        <v>0</v>
      </c>
      <c r="K1880" s="66">
        <f>+(H1880-G1880)*C1880</f>
        <v>0</v>
      </c>
      <c r="L1880" s="39">
        <f>SUM(I1880:K1880)</f>
        <v>806.45161290320857</v>
      </c>
      <c r="M1880" s="25"/>
      <c r="N1880" s="25"/>
    </row>
    <row r="1881" spans="1:14" ht="14.25" customHeight="1">
      <c r="A1881" s="86">
        <v>42464</v>
      </c>
      <c r="B1881" s="62" t="s">
        <v>298</v>
      </c>
      <c r="C1881" s="76">
        <f t="shared" si="252"/>
        <v>1433.6917562724013</v>
      </c>
      <c r="D1881" s="77" t="s">
        <v>12</v>
      </c>
      <c r="E1881" s="65">
        <v>139.5</v>
      </c>
      <c r="F1881" s="65">
        <v>139.5</v>
      </c>
      <c r="G1881" s="65">
        <v>0</v>
      </c>
      <c r="H1881" s="65">
        <v>0</v>
      </c>
      <c r="I1881" s="66">
        <f t="shared" ref="I1881:I1882" si="288">-(F1881-E1881)*C1881</f>
        <v>0</v>
      </c>
      <c r="J1881" s="66">
        <v>0</v>
      </c>
      <c r="K1881" s="66">
        <v>0</v>
      </c>
      <c r="L1881" s="66">
        <f t="shared" ref="L1881:L1883" si="289">(I1881+J1881+K1881)</f>
        <v>0</v>
      </c>
      <c r="M1881" s="25"/>
      <c r="N1881" s="25"/>
    </row>
    <row r="1882" spans="1:14" ht="14.25" customHeight="1">
      <c r="A1882" s="86">
        <v>42464</v>
      </c>
      <c r="B1882" s="62" t="s">
        <v>1368</v>
      </c>
      <c r="C1882" s="76">
        <f t="shared" si="252"/>
        <v>1687.7637130801688</v>
      </c>
      <c r="D1882" s="77" t="s">
        <v>12</v>
      </c>
      <c r="E1882" s="65">
        <v>118.5</v>
      </c>
      <c r="F1882" s="65">
        <v>121.5</v>
      </c>
      <c r="G1882" s="65">
        <v>0</v>
      </c>
      <c r="H1882" s="65">
        <v>0</v>
      </c>
      <c r="I1882" s="88">
        <f t="shared" si="288"/>
        <v>-5063.2911392405067</v>
      </c>
      <c r="J1882" s="66">
        <v>0</v>
      </c>
      <c r="K1882" s="66">
        <f t="shared" ref="K1882:K1883" si="290">(H1882-G1882)*C1882</f>
        <v>0</v>
      </c>
      <c r="L1882" s="88">
        <f t="shared" si="289"/>
        <v>-5063.2911392405067</v>
      </c>
      <c r="M1882" s="25"/>
      <c r="N1882" s="25"/>
    </row>
    <row r="1883" spans="1:14" ht="14.25" customHeight="1">
      <c r="A1883" s="86">
        <v>42464</v>
      </c>
      <c r="B1883" s="62" t="s">
        <v>1333</v>
      </c>
      <c r="C1883" s="76">
        <f t="shared" si="252"/>
        <v>1694.9152542372881</v>
      </c>
      <c r="D1883" s="77" t="s">
        <v>11</v>
      </c>
      <c r="E1883" s="65">
        <v>118</v>
      </c>
      <c r="F1883" s="65">
        <v>115</v>
      </c>
      <c r="G1883" s="65">
        <v>0</v>
      </c>
      <c r="H1883" s="65">
        <v>0</v>
      </c>
      <c r="I1883" s="88">
        <f>(F1883-E1883)*C1883</f>
        <v>-5084.7457627118638</v>
      </c>
      <c r="J1883" s="66">
        <v>0</v>
      </c>
      <c r="K1883" s="66">
        <f t="shared" si="290"/>
        <v>0</v>
      </c>
      <c r="L1883" s="88">
        <f t="shared" si="289"/>
        <v>-5084.7457627118638</v>
      </c>
      <c r="M1883" s="25"/>
      <c r="N1883" s="25"/>
    </row>
    <row r="1884" spans="1:14" ht="14.25" customHeight="1">
      <c r="A1884" s="86">
        <v>42461</v>
      </c>
      <c r="B1884" s="62" t="s">
        <v>1364</v>
      </c>
      <c r="C1884" s="76">
        <f t="shared" si="252"/>
        <v>2702.7027027027025</v>
      </c>
      <c r="D1884" s="77" t="s">
        <v>11</v>
      </c>
      <c r="E1884" s="65">
        <v>74</v>
      </c>
      <c r="F1884" s="65">
        <v>74.7</v>
      </c>
      <c r="G1884" s="65">
        <v>75.400000000000006</v>
      </c>
      <c r="H1884" s="65">
        <v>76.099999999999994</v>
      </c>
      <c r="I1884" s="66">
        <f t="shared" ref="I1884:I1896" si="291">+(F1884-E1884)*C1884</f>
        <v>1891.8918918918994</v>
      </c>
      <c r="J1884" s="66">
        <f t="shared" ref="J1884:J1887" si="292">+(G1884-F1884)*C1884</f>
        <v>1891.8918918918994</v>
      </c>
      <c r="K1884" s="66">
        <v>0</v>
      </c>
      <c r="L1884" s="39">
        <f t="shared" ref="L1884:L1896" si="293">SUM(I1884:K1884)</f>
        <v>3783.7837837837988</v>
      </c>
      <c r="M1884" s="25"/>
      <c r="N1884" s="25"/>
    </row>
    <row r="1885" spans="1:14" ht="14.25" customHeight="1">
      <c r="A1885" s="86">
        <v>42461</v>
      </c>
      <c r="B1885" s="62" t="s">
        <v>1364</v>
      </c>
      <c r="C1885" s="76">
        <f t="shared" si="252"/>
        <v>2631.5789473684213</v>
      </c>
      <c r="D1885" s="77" t="s">
        <v>11</v>
      </c>
      <c r="E1885" s="65">
        <v>76</v>
      </c>
      <c r="F1885" s="65">
        <v>76.7</v>
      </c>
      <c r="G1885" s="65">
        <v>77.400000000000006</v>
      </c>
      <c r="H1885" s="65">
        <v>78</v>
      </c>
      <c r="I1885" s="66">
        <f t="shared" si="291"/>
        <v>1842.1052631579023</v>
      </c>
      <c r="J1885" s="66">
        <f t="shared" si="292"/>
        <v>1842.1052631579023</v>
      </c>
      <c r="K1885" s="66">
        <v>0</v>
      </c>
      <c r="L1885" s="39">
        <f t="shared" si="293"/>
        <v>3684.2105263158046</v>
      </c>
      <c r="M1885" s="25"/>
      <c r="N1885" s="25"/>
    </row>
    <row r="1886" spans="1:14" ht="14.25" customHeight="1">
      <c r="A1886" s="86">
        <v>42461</v>
      </c>
      <c r="B1886" s="62" t="s">
        <v>1379</v>
      </c>
      <c r="C1886" s="76">
        <f t="shared" si="252"/>
        <v>2941.1764705882351</v>
      </c>
      <c r="D1886" s="77" t="s">
        <v>11</v>
      </c>
      <c r="E1886" s="65">
        <v>68</v>
      </c>
      <c r="F1886" s="65">
        <v>68.599999999999994</v>
      </c>
      <c r="G1886" s="65">
        <v>69.2</v>
      </c>
      <c r="H1886" s="65">
        <v>69.8</v>
      </c>
      <c r="I1886" s="66">
        <f t="shared" si="291"/>
        <v>1764.7058823529244</v>
      </c>
      <c r="J1886" s="66">
        <f t="shared" si="292"/>
        <v>1764.7058823529662</v>
      </c>
      <c r="K1886" s="66">
        <v>0</v>
      </c>
      <c r="L1886" s="39">
        <f t="shared" si="293"/>
        <v>3529.4117647058906</v>
      </c>
      <c r="M1886" s="25"/>
      <c r="N1886" s="25"/>
    </row>
    <row r="1887" spans="1:14" ht="14.25" customHeight="1">
      <c r="A1887" s="86">
        <v>42461</v>
      </c>
      <c r="B1887" s="62" t="s">
        <v>1333</v>
      </c>
      <c r="C1887" s="76">
        <f t="shared" si="252"/>
        <v>1818.1818181818182</v>
      </c>
      <c r="D1887" s="77" t="s">
        <v>11</v>
      </c>
      <c r="E1887" s="65">
        <v>110</v>
      </c>
      <c r="F1887" s="65">
        <v>111</v>
      </c>
      <c r="G1887" s="65">
        <v>112</v>
      </c>
      <c r="H1887" s="65">
        <v>112.9</v>
      </c>
      <c r="I1887" s="66">
        <f t="shared" si="291"/>
        <v>1818.1818181818182</v>
      </c>
      <c r="J1887" s="66">
        <f t="shared" si="292"/>
        <v>1818.1818181818182</v>
      </c>
      <c r="K1887" s="66">
        <v>0</v>
      </c>
      <c r="L1887" s="39">
        <f t="shared" si="293"/>
        <v>3636.3636363636365</v>
      </c>
      <c r="M1887" s="25"/>
      <c r="N1887" s="25"/>
    </row>
    <row r="1888" spans="1:14" ht="14.25" customHeight="1">
      <c r="A1888" s="86">
        <v>42461</v>
      </c>
      <c r="B1888" s="62" t="s">
        <v>1380</v>
      </c>
      <c r="C1888" s="76">
        <f t="shared" si="252"/>
        <v>900.90090090090087</v>
      </c>
      <c r="D1888" s="77" t="s">
        <v>11</v>
      </c>
      <c r="E1888" s="65">
        <v>222</v>
      </c>
      <c r="F1888" s="65">
        <v>224.2</v>
      </c>
      <c r="G1888" s="65">
        <v>0</v>
      </c>
      <c r="H1888" s="65">
        <v>0</v>
      </c>
      <c r="I1888" s="66">
        <f t="shared" si="291"/>
        <v>1981.9819819819716</v>
      </c>
      <c r="J1888" s="66">
        <v>0</v>
      </c>
      <c r="K1888" s="66">
        <f t="shared" ref="K1888:K1893" si="294">+(H1888-G1888)*C1888</f>
        <v>0</v>
      </c>
      <c r="L1888" s="39">
        <f t="shared" si="293"/>
        <v>1981.9819819819716</v>
      </c>
      <c r="M1888" s="25"/>
      <c r="N1888" s="25"/>
    </row>
    <row r="1889" spans="1:14" ht="14.25" customHeight="1">
      <c r="A1889" s="86">
        <v>42461</v>
      </c>
      <c r="B1889" s="62" t="s">
        <v>298</v>
      </c>
      <c r="C1889" s="76">
        <f t="shared" si="252"/>
        <v>1149.4252873563219</v>
      </c>
      <c r="D1889" s="77" t="s">
        <v>11</v>
      </c>
      <c r="E1889" s="65">
        <v>174</v>
      </c>
      <c r="F1889" s="65">
        <v>175.7</v>
      </c>
      <c r="G1889" s="65">
        <v>0</v>
      </c>
      <c r="H1889" s="65">
        <v>0</v>
      </c>
      <c r="I1889" s="66">
        <f t="shared" si="291"/>
        <v>1954.022988505734</v>
      </c>
      <c r="J1889" s="66">
        <v>0</v>
      </c>
      <c r="K1889" s="66">
        <f t="shared" si="294"/>
        <v>0</v>
      </c>
      <c r="L1889" s="39">
        <f t="shared" si="293"/>
        <v>1954.022988505734</v>
      </c>
      <c r="M1889" s="25"/>
      <c r="N1889" s="25"/>
    </row>
    <row r="1890" spans="1:14" ht="14.25" customHeight="1">
      <c r="A1890" s="86">
        <v>42461</v>
      </c>
      <c r="B1890" s="62" t="s">
        <v>1364</v>
      </c>
      <c r="C1890" s="76">
        <f t="shared" si="252"/>
        <v>2564.102564102564</v>
      </c>
      <c r="D1890" s="77" t="s">
        <v>11</v>
      </c>
      <c r="E1890" s="65">
        <v>78</v>
      </c>
      <c r="F1890" s="65">
        <v>78.599999999999994</v>
      </c>
      <c r="G1890" s="65">
        <v>0</v>
      </c>
      <c r="H1890" s="65">
        <v>0</v>
      </c>
      <c r="I1890" s="66">
        <f t="shared" si="291"/>
        <v>1538.4615384615238</v>
      </c>
      <c r="J1890" s="66">
        <v>0</v>
      </c>
      <c r="K1890" s="66">
        <f t="shared" si="294"/>
        <v>0</v>
      </c>
      <c r="L1890" s="39">
        <f t="shared" si="293"/>
        <v>1538.4615384615238</v>
      </c>
      <c r="M1890" s="25"/>
      <c r="N1890" s="25"/>
    </row>
    <row r="1891" spans="1:14" ht="14.25" customHeight="1">
      <c r="A1891" s="86">
        <v>42461</v>
      </c>
      <c r="B1891" s="62" t="s">
        <v>1381</v>
      </c>
      <c r="C1891" s="76">
        <f t="shared" si="252"/>
        <v>1769.9115044247787</v>
      </c>
      <c r="D1891" s="77" t="s">
        <v>11</v>
      </c>
      <c r="E1891" s="65">
        <v>113</v>
      </c>
      <c r="F1891" s="65">
        <v>113.4</v>
      </c>
      <c r="G1891" s="65">
        <v>0</v>
      </c>
      <c r="H1891" s="65">
        <v>0</v>
      </c>
      <c r="I1891" s="66">
        <f t="shared" si="291"/>
        <v>707.9646017699215</v>
      </c>
      <c r="J1891" s="66">
        <v>0</v>
      </c>
      <c r="K1891" s="66">
        <f t="shared" si="294"/>
        <v>0</v>
      </c>
      <c r="L1891" s="39">
        <f t="shared" si="293"/>
        <v>707.9646017699215</v>
      </c>
      <c r="M1891" s="25"/>
      <c r="N1891" s="25"/>
    </row>
    <row r="1892" spans="1:14" ht="14.25" customHeight="1">
      <c r="A1892" s="86">
        <v>42461</v>
      </c>
      <c r="B1892" s="62" t="s">
        <v>1333</v>
      </c>
      <c r="C1892" s="76">
        <f t="shared" si="252"/>
        <v>1694.9152542372881</v>
      </c>
      <c r="D1892" s="77" t="s">
        <v>11</v>
      </c>
      <c r="E1892" s="65">
        <v>118</v>
      </c>
      <c r="F1892" s="65">
        <v>118</v>
      </c>
      <c r="G1892" s="65">
        <v>0</v>
      </c>
      <c r="H1892" s="65">
        <v>0</v>
      </c>
      <c r="I1892" s="66">
        <f t="shared" si="291"/>
        <v>0</v>
      </c>
      <c r="J1892" s="66">
        <v>0</v>
      </c>
      <c r="K1892" s="66">
        <f t="shared" si="294"/>
        <v>0</v>
      </c>
      <c r="L1892" s="39">
        <f t="shared" si="293"/>
        <v>0</v>
      </c>
      <c r="M1892" s="25"/>
      <c r="N1892" s="25"/>
    </row>
    <row r="1893" spans="1:14" ht="14.25" customHeight="1">
      <c r="A1893" s="86">
        <v>42461</v>
      </c>
      <c r="B1893" s="62" t="s">
        <v>1382</v>
      </c>
      <c r="C1893" s="76">
        <f t="shared" si="252"/>
        <v>2061.855670103093</v>
      </c>
      <c r="D1893" s="77" t="s">
        <v>11</v>
      </c>
      <c r="E1893" s="65">
        <v>97</v>
      </c>
      <c r="F1893" s="65">
        <v>97</v>
      </c>
      <c r="G1893" s="65">
        <v>0</v>
      </c>
      <c r="H1893" s="65">
        <v>0</v>
      </c>
      <c r="I1893" s="66">
        <f t="shared" si="291"/>
        <v>0</v>
      </c>
      <c r="J1893" s="66">
        <v>0</v>
      </c>
      <c r="K1893" s="66">
        <f t="shared" si="294"/>
        <v>0</v>
      </c>
      <c r="L1893" s="39">
        <f t="shared" si="293"/>
        <v>0</v>
      </c>
      <c r="M1893" s="25"/>
      <c r="N1893" s="25"/>
    </row>
    <row r="1894" spans="1:14" ht="14.25" customHeight="1">
      <c r="A1894" s="86">
        <v>42460</v>
      </c>
      <c r="B1894" s="77" t="s">
        <v>1368</v>
      </c>
      <c r="C1894" s="77">
        <v>1770</v>
      </c>
      <c r="D1894" s="77" t="s">
        <v>11</v>
      </c>
      <c r="E1894" s="66">
        <v>113</v>
      </c>
      <c r="F1894" s="66">
        <v>114</v>
      </c>
      <c r="G1894" s="66">
        <v>115</v>
      </c>
      <c r="H1894" s="66">
        <v>0</v>
      </c>
      <c r="I1894" s="66">
        <f t="shared" si="291"/>
        <v>1770</v>
      </c>
      <c r="J1894" s="66">
        <f>+(G1894-F1894)*C1894</f>
        <v>1770</v>
      </c>
      <c r="K1894" s="66">
        <v>0</v>
      </c>
      <c r="L1894" s="39">
        <f t="shared" si="293"/>
        <v>3540</v>
      </c>
      <c r="M1894" s="25"/>
      <c r="N1894" s="25"/>
    </row>
    <row r="1895" spans="1:14" ht="14.25" customHeight="1">
      <c r="A1895" s="86">
        <v>42460</v>
      </c>
      <c r="B1895" s="77" t="s">
        <v>1369</v>
      </c>
      <c r="C1895" s="77">
        <v>970</v>
      </c>
      <c r="D1895" s="77" t="s">
        <v>11</v>
      </c>
      <c r="E1895" s="66">
        <v>206</v>
      </c>
      <c r="F1895" s="66">
        <v>208</v>
      </c>
      <c r="G1895" s="66">
        <v>0</v>
      </c>
      <c r="H1895" s="66">
        <v>0</v>
      </c>
      <c r="I1895" s="66">
        <f t="shared" si="291"/>
        <v>1940</v>
      </c>
      <c r="J1895" s="66">
        <v>0</v>
      </c>
      <c r="K1895" s="66">
        <f t="shared" ref="K1895:K1896" si="295">+(H1895-G1895)*C1895</f>
        <v>0</v>
      </c>
      <c r="L1895" s="39">
        <f t="shared" si="293"/>
        <v>1940</v>
      </c>
      <c r="M1895" s="25"/>
      <c r="N1895" s="25"/>
    </row>
    <row r="1896" spans="1:14" ht="14.25" customHeight="1">
      <c r="A1896" s="86">
        <v>42460</v>
      </c>
      <c r="B1896" s="77" t="s">
        <v>298</v>
      </c>
      <c r="C1896" s="77">
        <v>1370</v>
      </c>
      <c r="D1896" s="77" t="s">
        <v>11</v>
      </c>
      <c r="E1896" s="66">
        <v>146</v>
      </c>
      <c r="F1896" s="66">
        <v>147.30000000000001</v>
      </c>
      <c r="G1896" s="66">
        <v>0</v>
      </c>
      <c r="H1896" s="66">
        <v>0</v>
      </c>
      <c r="I1896" s="66">
        <f t="shared" si="291"/>
        <v>1781.0000000000155</v>
      </c>
      <c r="J1896" s="66">
        <v>0</v>
      </c>
      <c r="K1896" s="66">
        <f t="shared" si="295"/>
        <v>0</v>
      </c>
      <c r="L1896" s="39">
        <f t="shared" si="293"/>
        <v>1781.0000000000155</v>
      </c>
      <c r="M1896" s="25"/>
      <c r="N1896" s="25"/>
    </row>
    <row r="1897" spans="1:14" ht="14.25" customHeight="1">
      <c r="A1897" s="90">
        <v>42459</v>
      </c>
      <c r="B1897" s="62" t="s">
        <v>298</v>
      </c>
      <c r="C1897" s="76">
        <f t="shared" ref="C1897:C1993" si="296">(200000/E1897)</f>
        <v>1520.9125475285171</v>
      </c>
      <c r="D1897" s="77" t="s">
        <v>11</v>
      </c>
      <c r="E1897" s="65">
        <v>131.5</v>
      </c>
      <c r="F1897" s="65">
        <v>132.80000000000001</v>
      </c>
      <c r="G1897" s="65">
        <v>134.1</v>
      </c>
      <c r="H1897" s="65">
        <v>135.4</v>
      </c>
      <c r="I1897" s="39">
        <f t="shared" ref="I1897:I1905" si="297">(F1897-E1897)*C1897</f>
        <v>1977.1863117870894</v>
      </c>
      <c r="J1897" s="39">
        <f t="shared" ref="J1897:J1899" si="298">(G1897-F1897)*C1897</f>
        <v>1977.1863117870462</v>
      </c>
      <c r="K1897" s="39">
        <f t="shared" ref="K1897:K1905" si="299">(H1897-G1897)*C1897</f>
        <v>1977.1863117870894</v>
      </c>
      <c r="L1897" s="39">
        <f t="shared" ref="L1897:L1907" si="300">(I1897+J1897+K1897)</f>
        <v>5931.5589353612249</v>
      </c>
      <c r="M1897" s="25"/>
      <c r="N1897" s="25"/>
    </row>
    <row r="1898" spans="1:14" ht="14.25" customHeight="1">
      <c r="A1898" s="90">
        <v>42459</v>
      </c>
      <c r="B1898" s="62" t="s">
        <v>1381</v>
      </c>
      <c r="C1898" s="76">
        <f t="shared" si="296"/>
        <v>2173.913043478261</v>
      </c>
      <c r="D1898" s="77" t="s">
        <v>11</v>
      </c>
      <c r="E1898" s="65">
        <v>92</v>
      </c>
      <c r="F1898" s="65">
        <v>92.9</v>
      </c>
      <c r="G1898" s="65">
        <v>93.8</v>
      </c>
      <c r="H1898" s="65">
        <v>94.7</v>
      </c>
      <c r="I1898" s="39">
        <f t="shared" si="297"/>
        <v>1956.5217391304473</v>
      </c>
      <c r="J1898" s="39">
        <f t="shared" si="298"/>
        <v>1956.5217391304163</v>
      </c>
      <c r="K1898" s="39">
        <f t="shared" si="299"/>
        <v>1956.5217391304473</v>
      </c>
      <c r="L1898" s="39">
        <f t="shared" si="300"/>
        <v>5869.5652173913113</v>
      </c>
      <c r="M1898" s="25"/>
      <c r="N1898" s="25"/>
    </row>
    <row r="1899" spans="1:14" ht="14.25" customHeight="1">
      <c r="A1899" s="90">
        <v>42459</v>
      </c>
      <c r="B1899" s="62" t="s">
        <v>1381</v>
      </c>
      <c r="C1899" s="76">
        <f t="shared" si="296"/>
        <v>2116.4021164021165</v>
      </c>
      <c r="D1899" s="77" t="s">
        <v>11</v>
      </c>
      <c r="E1899" s="65">
        <v>94.5</v>
      </c>
      <c r="F1899" s="65">
        <v>95.4</v>
      </c>
      <c r="G1899" s="65">
        <v>96.3</v>
      </c>
      <c r="H1899" s="65">
        <v>97.2</v>
      </c>
      <c r="I1899" s="39">
        <f t="shared" si="297"/>
        <v>1904.7619047619169</v>
      </c>
      <c r="J1899" s="39">
        <f t="shared" si="298"/>
        <v>1904.7619047618869</v>
      </c>
      <c r="K1899" s="39">
        <f t="shared" si="299"/>
        <v>1904.7619047619169</v>
      </c>
      <c r="L1899" s="39">
        <f t="shared" si="300"/>
        <v>5714.285714285721</v>
      </c>
      <c r="M1899" s="25"/>
      <c r="N1899" s="25"/>
    </row>
    <row r="1900" spans="1:14" ht="14.25" customHeight="1">
      <c r="A1900" s="90">
        <v>42459</v>
      </c>
      <c r="B1900" s="62" t="s">
        <v>1333</v>
      </c>
      <c r="C1900" s="76">
        <f t="shared" si="296"/>
        <v>1923.0769230769231</v>
      </c>
      <c r="D1900" s="77" t="s">
        <v>11</v>
      </c>
      <c r="E1900" s="65">
        <v>104</v>
      </c>
      <c r="F1900" s="65">
        <v>105</v>
      </c>
      <c r="G1900" s="65">
        <v>0</v>
      </c>
      <c r="H1900" s="65">
        <v>0</v>
      </c>
      <c r="I1900" s="39">
        <f t="shared" si="297"/>
        <v>1923.0769230769231</v>
      </c>
      <c r="J1900" s="66">
        <v>0</v>
      </c>
      <c r="K1900" s="66">
        <f t="shared" si="299"/>
        <v>0</v>
      </c>
      <c r="L1900" s="39">
        <f t="shared" si="300"/>
        <v>1923.0769230769231</v>
      </c>
      <c r="M1900" s="25"/>
      <c r="N1900" s="25"/>
    </row>
    <row r="1901" spans="1:14" ht="14.25" customHeight="1">
      <c r="A1901" s="90">
        <v>42459</v>
      </c>
      <c r="B1901" s="62" t="s">
        <v>1382</v>
      </c>
      <c r="C1901" s="76">
        <f t="shared" si="296"/>
        <v>1886.7924528301887</v>
      </c>
      <c r="D1901" s="77" t="s">
        <v>11</v>
      </c>
      <c r="E1901" s="65">
        <v>106</v>
      </c>
      <c r="F1901" s="65">
        <v>107</v>
      </c>
      <c r="G1901" s="65">
        <v>0</v>
      </c>
      <c r="H1901" s="65">
        <v>0</v>
      </c>
      <c r="I1901" s="39">
        <f t="shared" si="297"/>
        <v>1886.7924528301887</v>
      </c>
      <c r="J1901" s="66">
        <v>0</v>
      </c>
      <c r="K1901" s="66">
        <f t="shared" si="299"/>
        <v>0</v>
      </c>
      <c r="L1901" s="39">
        <f t="shared" si="300"/>
        <v>1886.7924528301887</v>
      </c>
      <c r="M1901" s="25"/>
      <c r="N1901" s="25"/>
    </row>
    <row r="1902" spans="1:14" ht="14.25" customHeight="1">
      <c r="A1902" s="90">
        <v>42459</v>
      </c>
      <c r="B1902" s="62" t="s">
        <v>1383</v>
      </c>
      <c r="C1902" s="76">
        <f t="shared" si="296"/>
        <v>3809.5238095238096</v>
      </c>
      <c r="D1902" s="77" t="s">
        <v>11</v>
      </c>
      <c r="E1902" s="65">
        <v>52.5</v>
      </c>
      <c r="F1902" s="65">
        <v>52.8</v>
      </c>
      <c r="G1902" s="65">
        <v>0</v>
      </c>
      <c r="H1902" s="65">
        <v>0</v>
      </c>
      <c r="I1902" s="39">
        <f t="shared" si="297"/>
        <v>1142.857142857132</v>
      </c>
      <c r="J1902" s="66">
        <v>0</v>
      </c>
      <c r="K1902" s="66">
        <f t="shared" si="299"/>
        <v>0</v>
      </c>
      <c r="L1902" s="39">
        <f t="shared" si="300"/>
        <v>1142.857142857132</v>
      </c>
      <c r="M1902" s="25"/>
      <c r="N1902" s="25"/>
    </row>
    <row r="1903" spans="1:14" ht="14.25" customHeight="1">
      <c r="A1903" s="90">
        <v>42459</v>
      </c>
      <c r="B1903" s="62" t="s">
        <v>1369</v>
      </c>
      <c r="C1903" s="76">
        <f t="shared" si="296"/>
        <v>975.60975609756099</v>
      </c>
      <c r="D1903" s="77" t="s">
        <v>11</v>
      </c>
      <c r="E1903" s="65">
        <v>205</v>
      </c>
      <c r="F1903" s="65">
        <v>205.5</v>
      </c>
      <c r="G1903" s="65">
        <v>0</v>
      </c>
      <c r="H1903" s="65">
        <v>0</v>
      </c>
      <c r="I1903" s="39">
        <f t="shared" si="297"/>
        <v>487.80487804878049</v>
      </c>
      <c r="J1903" s="66">
        <v>0</v>
      </c>
      <c r="K1903" s="66">
        <f t="shared" si="299"/>
        <v>0</v>
      </c>
      <c r="L1903" s="39">
        <f t="shared" si="300"/>
        <v>487.80487804878049</v>
      </c>
      <c r="M1903" s="25"/>
      <c r="N1903" s="25"/>
    </row>
    <row r="1904" spans="1:14" ht="14.25" customHeight="1">
      <c r="A1904" s="90">
        <v>42459</v>
      </c>
      <c r="B1904" s="62" t="s">
        <v>1384</v>
      </c>
      <c r="C1904" s="76">
        <f t="shared" si="296"/>
        <v>3846.1538461538462</v>
      </c>
      <c r="D1904" s="77" t="s">
        <v>11</v>
      </c>
      <c r="E1904" s="65">
        <v>52</v>
      </c>
      <c r="F1904" s="65">
        <v>52</v>
      </c>
      <c r="G1904" s="65">
        <v>0</v>
      </c>
      <c r="H1904" s="65">
        <v>0</v>
      </c>
      <c r="I1904" s="39">
        <f t="shared" si="297"/>
        <v>0</v>
      </c>
      <c r="J1904" s="66">
        <v>0</v>
      </c>
      <c r="K1904" s="66">
        <f t="shared" si="299"/>
        <v>0</v>
      </c>
      <c r="L1904" s="39">
        <f t="shared" si="300"/>
        <v>0</v>
      </c>
      <c r="M1904" s="25"/>
      <c r="N1904" s="25"/>
    </row>
    <row r="1905" spans="1:14" ht="14.25" customHeight="1">
      <c r="A1905" s="90">
        <v>42458</v>
      </c>
      <c r="B1905" s="62" t="s">
        <v>1385</v>
      </c>
      <c r="C1905" s="76">
        <f t="shared" si="296"/>
        <v>1223.2415902140672</v>
      </c>
      <c r="D1905" s="77" t="s">
        <v>11</v>
      </c>
      <c r="E1905" s="65">
        <v>163.5</v>
      </c>
      <c r="F1905" s="65">
        <v>165.1</v>
      </c>
      <c r="G1905" s="65">
        <v>166.7</v>
      </c>
      <c r="H1905" s="65">
        <v>168.3</v>
      </c>
      <c r="I1905" s="39">
        <f t="shared" si="297"/>
        <v>1957.1865443425006</v>
      </c>
      <c r="J1905" s="39">
        <f>(G1905-F1905)*C1905</f>
        <v>1957.1865443425006</v>
      </c>
      <c r="K1905" s="39">
        <f t="shared" si="299"/>
        <v>1957.1865443425354</v>
      </c>
      <c r="L1905" s="39">
        <f t="shared" si="300"/>
        <v>5871.5596330275366</v>
      </c>
      <c r="M1905" s="25"/>
      <c r="N1905" s="25"/>
    </row>
    <row r="1906" spans="1:14" ht="14.25" customHeight="1">
      <c r="A1906" s="90">
        <v>42458</v>
      </c>
      <c r="B1906" s="62" t="s">
        <v>1383</v>
      </c>
      <c r="C1906" s="76">
        <f t="shared" si="296"/>
        <v>3603.6036036036035</v>
      </c>
      <c r="D1906" s="77" t="s">
        <v>12</v>
      </c>
      <c r="E1906" s="65">
        <v>55.5</v>
      </c>
      <c r="F1906" s="65">
        <v>55</v>
      </c>
      <c r="G1906" s="65">
        <v>54.5</v>
      </c>
      <c r="H1906" s="65">
        <v>54</v>
      </c>
      <c r="I1906" s="66">
        <f>(E1906-F1906)*C1906</f>
        <v>1801.8018018018017</v>
      </c>
      <c r="J1906" s="66">
        <f>(F1906-G1906)*C1906</f>
        <v>1801.8018018018017</v>
      </c>
      <c r="K1906" s="66">
        <f>(G1906-H1906)*C1906</f>
        <v>1801.8018018018017</v>
      </c>
      <c r="L1906" s="66">
        <f t="shared" si="300"/>
        <v>5405.405405405405</v>
      </c>
      <c r="M1906" s="25"/>
      <c r="N1906" s="25"/>
    </row>
    <row r="1907" spans="1:14" ht="14.25" customHeight="1">
      <c r="A1907" s="90">
        <v>42458</v>
      </c>
      <c r="B1907" s="62" t="s">
        <v>1386</v>
      </c>
      <c r="C1907" s="76">
        <f t="shared" si="296"/>
        <v>3571.4285714285716</v>
      </c>
      <c r="D1907" s="77" t="s">
        <v>11</v>
      </c>
      <c r="E1907" s="65">
        <v>56</v>
      </c>
      <c r="F1907" s="65">
        <v>56.5</v>
      </c>
      <c r="G1907" s="65">
        <v>57</v>
      </c>
      <c r="H1907" s="65">
        <v>57.5</v>
      </c>
      <c r="I1907" s="39">
        <f>(F1907-E1907)*C1907</f>
        <v>1785.7142857142858</v>
      </c>
      <c r="J1907" s="39">
        <f>(G1907-F1907)*C1907</f>
        <v>1785.7142857142858</v>
      </c>
      <c r="K1907" s="39">
        <f>(H1907-G1907)*C1907</f>
        <v>1785.7142857142858</v>
      </c>
      <c r="L1907" s="39">
        <f t="shared" si="300"/>
        <v>5357.1428571428569</v>
      </c>
      <c r="M1907" s="25"/>
      <c r="N1907" s="25"/>
    </row>
    <row r="1908" spans="1:14" ht="14.25" customHeight="1">
      <c r="A1908" s="90">
        <v>42458</v>
      </c>
      <c r="B1908" s="62" t="s">
        <v>1386</v>
      </c>
      <c r="C1908" s="76">
        <f t="shared" si="296"/>
        <v>3389.8305084745762</v>
      </c>
      <c r="D1908" s="77" t="s">
        <v>11</v>
      </c>
      <c r="E1908" s="65">
        <v>59</v>
      </c>
      <c r="F1908" s="65">
        <v>59.5</v>
      </c>
      <c r="G1908" s="65">
        <v>60</v>
      </c>
      <c r="H1908" s="65">
        <v>0</v>
      </c>
      <c r="I1908" s="66">
        <f>+(F1908-E1908)*C1908</f>
        <v>1694.9152542372881</v>
      </c>
      <c r="J1908" s="66">
        <f>+(G1908-F1908)*C1908</f>
        <v>1694.9152542372881</v>
      </c>
      <c r="K1908" s="66">
        <v>0</v>
      </c>
      <c r="L1908" s="39">
        <f>SUM(I1908:K1908)</f>
        <v>3389.8305084745762</v>
      </c>
      <c r="M1908" s="25"/>
      <c r="N1908" s="25"/>
    </row>
    <row r="1909" spans="1:14" ht="14.25" customHeight="1">
      <c r="A1909" s="90">
        <v>42458</v>
      </c>
      <c r="B1909" s="62" t="s">
        <v>174</v>
      </c>
      <c r="C1909" s="76">
        <f t="shared" si="296"/>
        <v>2380.9523809523807</v>
      </c>
      <c r="D1909" s="77" t="s">
        <v>11</v>
      </c>
      <c r="E1909" s="65">
        <v>84</v>
      </c>
      <c r="F1909" s="65">
        <v>84.7</v>
      </c>
      <c r="G1909" s="65">
        <v>0</v>
      </c>
      <c r="H1909" s="65">
        <v>0</v>
      </c>
      <c r="I1909" s="39">
        <f>(F1909-E1909)*C1909</f>
        <v>1666.6666666666733</v>
      </c>
      <c r="J1909" s="66">
        <v>0</v>
      </c>
      <c r="K1909" s="66">
        <f>(H1909-G1909)*C1909</f>
        <v>0</v>
      </c>
      <c r="L1909" s="39">
        <f t="shared" ref="L1909:L1918" si="301">(I1909+J1909+K1909)</f>
        <v>1666.6666666666733</v>
      </c>
      <c r="M1909" s="25"/>
      <c r="N1909" s="25"/>
    </row>
    <row r="1910" spans="1:14" ht="14.25" customHeight="1">
      <c r="A1910" s="90">
        <v>42458</v>
      </c>
      <c r="B1910" s="62" t="s">
        <v>1387</v>
      </c>
      <c r="C1910" s="76">
        <f t="shared" si="296"/>
        <v>2105.2631578947367</v>
      </c>
      <c r="D1910" s="77" t="s">
        <v>12</v>
      </c>
      <c r="E1910" s="65">
        <v>95</v>
      </c>
      <c r="F1910" s="65">
        <v>95</v>
      </c>
      <c r="G1910" s="65">
        <v>0</v>
      </c>
      <c r="H1910" s="65">
        <v>0</v>
      </c>
      <c r="I1910" s="66">
        <f t="shared" ref="I1910:I1915" si="302">-(F1910-E1910)*C1910</f>
        <v>0</v>
      </c>
      <c r="J1910" s="66">
        <v>0</v>
      </c>
      <c r="K1910" s="66">
        <v>0</v>
      </c>
      <c r="L1910" s="66">
        <f t="shared" si="301"/>
        <v>0</v>
      </c>
      <c r="M1910" s="25"/>
      <c r="N1910" s="25"/>
    </row>
    <row r="1911" spans="1:14" ht="14.25" customHeight="1">
      <c r="A1911" s="90">
        <v>42458</v>
      </c>
      <c r="B1911" s="62" t="s">
        <v>125</v>
      </c>
      <c r="C1911" s="76">
        <f t="shared" si="296"/>
        <v>2020.2020202020201</v>
      </c>
      <c r="D1911" s="77" t="s">
        <v>12</v>
      </c>
      <c r="E1911" s="65">
        <v>99</v>
      </c>
      <c r="F1911" s="65">
        <v>99</v>
      </c>
      <c r="G1911" s="65">
        <v>0</v>
      </c>
      <c r="H1911" s="65">
        <v>0</v>
      </c>
      <c r="I1911" s="66">
        <f t="shared" si="302"/>
        <v>0</v>
      </c>
      <c r="J1911" s="66">
        <v>0</v>
      </c>
      <c r="K1911" s="66">
        <v>0</v>
      </c>
      <c r="L1911" s="66">
        <f t="shared" si="301"/>
        <v>0</v>
      </c>
      <c r="M1911" s="25"/>
      <c r="N1911" s="25"/>
    </row>
    <row r="1912" spans="1:14" ht="14.25" customHeight="1">
      <c r="A1912" s="90">
        <v>42458</v>
      </c>
      <c r="B1912" s="62" t="s">
        <v>1383</v>
      </c>
      <c r="C1912" s="76">
        <f t="shared" si="296"/>
        <v>3683.2412523020262</v>
      </c>
      <c r="D1912" s="77" t="s">
        <v>12</v>
      </c>
      <c r="E1912" s="65">
        <v>54.3</v>
      </c>
      <c r="F1912" s="65">
        <v>54.3</v>
      </c>
      <c r="G1912" s="65">
        <v>0</v>
      </c>
      <c r="H1912" s="65">
        <v>0</v>
      </c>
      <c r="I1912" s="66">
        <f t="shared" si="302"/>
        <v>0</v>
      </c>
      <c r="J1912" s="66">
        <v>0</v>
      </c>
      <c r="K1912" s="66">
        <v>0</v>
      </c>
      <c r="L1912" s="66">
        <f t="shared" si="301"/>
        <v>0</v>
      </c>
      <c r="M1912" s="25"/>
      <c r="N1912" s="25"/>
    </row>
    <row r="1913" spans="1:14" ht="14.25" customHeight="1">
      <c r="A1913" s="90">
        <v>42458</v>
      </c>
      <c r="B1913" s="62" t="s">
        <v>74</v>
      </c>
      <c r="C1913" s="76">
        <f t="shared" si="296"/>
        <v>3727.8657968313141</v>
      </c>
      <c r="D1913" s="77" t="s">
        <v>12</v>
      </c>
      <c r="E1913" s="65">
        <v>53.65</v>
      </c>
      <c r="F1913" s="65">
        <v>53.65</v>
      </c>
      <c r="G1913" s="65">
        <v>0</v>
      </c>
      <c r="H1913" s="65">
        <v>0</v>
      </c>
      <c r="I1913" s="66">
        <f t="shared" si="302"/>
        <v>0</v>
      </c>
      <c r="J1913" s="66">
        <v>0</v>
      </c>
      <c r="K1913" s="66">
        <v>0</v>
      </c>
      <c r="L1913" s="66">
        <f t="shared" si="301"/>
        <v>0</v>
      </c>
      <c r="M1913" s="25"/>
      <c r="N1913" s="25"/>
    </row>
    <row r="1914" spans="1:14" ht="14.25" customHeight="1">
      <c r="A1914" s="90">
        <v>42458</v>
      </c>
      <c r="B1914" s="62" t="s">
        <v>173</v>
      </c>
      <c r="C1914" s="76">
        <f t="shared" si="296"/>
        <v>1904.7619047619048</v>
      </c>
      <c r="D1914" s="77" t="s">
        <v>12</v>
      </c>
      <c r="E1914" s="65">
        <v>105</v>
      </c>
      <c r="F1914" s="65">
        <v>105</v>
      </c>
      <c r="G1914" s="65">
        <v>0</v>
      </c>
      <c r="H1914" s="65">
        <v>0</v>
      </c>
      <c r="I1914" s="66">
        <f t="shared" si="302"/>
        <v>0</v>
      </c>
      <c r="J1914" s="66">
        <v>0</v>
      </c>
      <c r="K1914" s="66">
        <v>0</v>
      </c>
      <c r="L1914" s="66">
        <f t="shared" si="301"/>
        <v>0</v>
      </c>
      <c r="M1914" s="25"/>
      <c r="N1914" s="25"/>
    </row>
    <row r="1915" spans="1:14" ht="14.25" customHeight="1">
      <c r="A1915" s="90">
        <v>42458</v>
      </c>
      <c r="B1915" s="62" t="s">
        <v>125</v>
      </c>
      <c r="C1915" s="76">
        <f t="shared" si="296"/>
        <v>2105.2631578947367</v>
      </c>
      <c r="D1915" s="77" t="s">
        <v>12</v>
      </c>
      <c r="E1915" s="65">
        <v>95</v>
      </c>
      <c r="F1915" s="65">
        <v>95</v>
      </c>
      <c r="G1915" s="65">
        <v>0</v>
      </c>
      <c r="H1915" s="65">
        <v>0</v>
      </c>
      <c r="I1915" s="66">
        <f t="shared" si="302"/>
        <v>0</v>
      </c>
      <c r="J1915" s="66">
        <v>0</v>
      </c>
      <c r="K1915" s="66">
        <v>0</v>
      </c>
      <c r="L1915" s="66">
        <f t="shared" si="301"/>
        <v>0</v>
      </c>
      <c r="M1915" s="25"/>
      <c r="N1915" s="25"/>
    </row>
    <row r="1916" spans="1:14" ht="14.25" customHeight="1">
      <c r="A1916" s="90">
        <v>42457</v>
      </c>
      <c r="B1916" s="62" t="s">
        <v>32</v>
      </c>
      <c r="C1916" s="76">
        <f t="shared" si="296"/>
        <v>699.30069930069931</v>
      </c>
      <c r="D1916" s="77" t="s">
        <v>11</v>
      </c>
      <c r="E1916" s="65">
        <v>286</v>
      </c>
      <c r="F1916" s="65">
        <v>289</v>
      </c>
      <c r="G1916" s="65">
        <v>292</v>
      </c>
      <c r="H1916" s="65">
        <v>295</v>
      </c>
      <c r="I1916" s="39">
        <f t="shared" ref="I1916:I1918" si="303">(F1916-E1916)*C1916</f>
        <v>2097.9020979020979</v>
      </c>
      <c r="J1916" s="39">
        <f t="shared" ref="J1916:J1918" si="304">(G1916-F1916)*C1916</f>
        <v>2097.9020979020979</v>
      </c>
      <c r="K1916" s="39">
        <f t="shared" ref="K1916:K1918" si="305">(H1916-G1916)*C1916</f>
        <v>2097.9020979020979</v>
      </c>
      <c r="L1916" s="39">
        <f t="shared" si="301"/>
        <v>6293.7062937062938</v>
      </c>
      <c r="M1916" s="25"/>
      <c r="N1916" s="25"/>
    </row>
    <row r="1917" spans="1:14" ht="14.25" customHeight="1">
      <c r="A1917" s="90">
        <v>42457</v>
      </c>
      <c r="B1917" s="62" t="s">
        <v>162</v>
      </c>
      <c r="C1917" s="76">
        <f t="shared" si="296"/>
        <v>1980.1980198019803</v>
      </c>
      <c r="D1917" s="77" t="s">
        <v>11</v>
      </c>
      <c r="E1917" s="65">
        <v>101</v>
      </c>
      <c r="F1917" s="65">
        <v>102</v>
      </c>
      <c r="G1917" s="65">
        <v>103</v>
      </c>
      <c r="H1917" s="65">
        <v>104</v>
      </c>
      <c r="I1917" s="39">
        <f t="shared" si="303"/>
        <v>1980.1980198019803</v>
      </c>
      <c r="J1917" s="39">
        <f t="shared" si="304"/>
        <v>1980.1980198019803</v>
      </c>
      <c r="K1917" s="39">
        <f t="shared" si="305"/>
        <v>1980.1980198019803</v>
      </c>
      <c r="L1917" s="39">
        <f t="shared" si="301"/>
        <v>5940.5940594059412</v>
      </c>
      <c r="M1917" s="25"/>
      <c r="N1917" s="25"/>
    </row>
    <row r="1918" spans="1:14" ht="14.25" customHeight="1">
      <c r="A1918" s="90">
        <v>42457</v>
      </c>
      <c r="B1918" s="62" t="s">
        <v>1387</v>
      </c>
      <c r="C1918" s="76">
        <f t="shared" si="296"/>
        <v>1941.7475728155339</v>
      </c>
      <c r="D1918" s="77" t="s">
        <v>11</v>
      </c>
      <c r="E1918" s="65">
        <v>103</v>
      </c>
      <c r="F1918" s="65">
        <v>104</v>
      </c>
      <c r="G1918" s="65">
        <v>105</v>
      </c>
      <c r="H1918" s="65">
        <v>106</v>
      </c>
      <c r="I1918" s="39">
        <f t="shared" si="303"/>
        <v>1941.7475728155339</v>
      </c>
      <c r="J1918" s="39">
        <f t="shared" si="304"/>
        <v>1941.7475728155339</v>
      </c>
      <c r="K1918" s="39">
        <f t="shared" si="305"/>
        <v>1941.7475728155339</v>
      </c>
      <c r="L1918" s="39">
        <f t="shared" si="301"/>
        <v>5825.2427184466014</v>
      </c>
      <c r="M1918" s="25"/>
      <c r="N1918" s="25"/>
    </row>
    <row r="1919" spans="1:14" ht="14.25" customHeight="1">
      <c r="A1919" s="90">
        <v>42457</v>
      </c>
      <c r="B1919" s="62" t="s">
        <v>1369</v>
      </c>
      <c r="C1919" s="76">
        <f t="shared" si="296"/>
        <v>1052.6315789473683</v>
      </c>
      <c r="D1919" s="77" t="s">
        <v>11</v>
      </c>
      <c r="E1919" s="65">
        <v>190</v>
      </c>
      <c r="F1919" s="65">
        <v>192</v>
      </c>
      <c r="G1919" s="65">
        <v>194</v>
      </c>
      <c r="H1919" s="65">
        <v>0</v>
      </c>
      <c r="I1919" s="66">
        <f>+(F1919-E1919)*C1919</f>
        <v>2105.2631578947367</v>
      </c>
      <c r="J1919" s="66">
        <f>+(G1919-F1919)*C1919</f>
        <v>2105.2631578947367</v>
      </c>
      <c r="K1919" s="66">
        <v>0</v>
      </c>
      <c r="L1919" s="39">
        <f>SUM(I1919:K1919)</f>
        <v>4210.5263157894733</v>
      </c>
      <c r="M1919" s="25"/>
      <c r="N1919" s="25"/>
    </row>
    <row r="1920" spans="1:14" ht="14.25" customHeight="1">
      <c r="A1920" s="90">
        <v>42457</v>
      </c>
      <c r="B1920" s="62" t="s">
        <v>125</v>
      </c>
      <c r="C1920" s="76">
        <f t="shared" si="296"/>
        <v>2000</v>
      </c>
      <c r="D1920" s="77" t="s">
        <v>12</v>
      </c>
      <c r="E1920" s="65">
        <v>100</v>
      </c>
      <c r="F1920" s="65">
        <v>99</v>
      </c>
      <c r="G1920" s="65">
        <v>0</v>
      </c>
      <c r="H1920" s="65">
        <v>0</v>
      </c>
      <c r="I1920" s="66">
        <f>-(F1920-E1920)*C1920</f>
        <v>2000</v>
      </c>
      <c r="J1920" s="66">
        <v>0</v>
      </c>
      <c r="K1920" s="66">
        <v>0</v>
      </c>
      <c r="L1920" s="66">
        <f t="shared" ref="L1920:L1949" si="306">(I1920+J1920+K1920)</f>
        <v>2000</v>
      </c>
      <c r="M1920" s="25"/>
      <c r="N1920" s="25"/>
    </row>
    <row r="1921" spans="1:14" ht="14.25" customHeight="1">
      <c r="A1921" s="90">
        <v>42457</v>
      </c>
      <c r="B1921" s="62" t="s">
        <v>162</v>
      </c>
      <c r="C1921" s="76">
        <f t="shared" si="296"/>
        <v>1891.2529550827423</v>
      </c>
      <c r="D1921" s="77" t="s">
        <v>11</v>
      </c>
      <c r="E1921" s="65">
        <v>105.75</v>
      </c>
      <c r="F1921" s="65">
        <v>105.75</v>
      </c>
      <c r="G1921" s="65">
        <v>0</v>
      </c>
      <c r="H1921" s="65">
        <v>0</v>
      </c>
      <c r="I1921" s="39">
        <f t="shared" ref="I1921:I1926" si="307">(F1921-E1921)*C1921</f>
        <v>0</v>
      </c>
      <c r="J1921" s="66">
        <v>0</v>
      </c>
      <c r="K1921" s="66">
        <f t="shared" ref="K1921:K1926" si="308">(H1921-G1921)*C1921</f>
        <v>0</v>
      </c>
      <c r="L1921" s="39">
        <f t="shared" si="306"/>
        <v>0</v>
      </c>
      <c r="M1921" s="25"/>
      <c r="N1921" s="25"/>
    </row>
    <row r="1922" spans="1:14" ht="14.25" customHeight="1">
      <c r="A1922" s="90">
        <v>42452</v>
      </c>
      <c r="B1922" s="62" t="s">
        <v>1387</v>
      </c>
      <c r="C1922" s="76">
        <f t="shared" si="296"/>
        <v>2189.3814997263275</v>
      </c>
      <c r="D1922" s="77" t="s">
        <v>11</v>
      </c>
      <c r="E1922" s="65">
        <v>91.35</v>
      </c>
      <c r="F1922" s="65">
        <v>92.25</v>
      </c>
      <c r="G1922" s="65">
        <v>93.15</v>
      </c>
      <c r="H1922" s="65">
        <v>94.05</v>
      </c>
      <c r="I1922" s="39">
        <f t="shared" si="307"/>
        <v>1970.4433497537073</v>
      </c>
      <c r="J1922" s="39">
        <f t="shared" ref="J1922:J1925" si="309">(G1922-F1922)*C1922</f>
        <v>1970.4433497537073</v>
      </c>
      <c r="K1922" s="39">
        <f t="shared" si="308"/>
        <v>1970.4433497536761</v>
      </c>
      <c r="L1922" s="39">
        <f t="shared" si="306"/>
        <v>5911.3300492610906</v>
      </c>
      <c r="M1922" s="25"/>
      <c r="N1922" s="25"/>
    </row>
    <row r="1923" spans="1:14" ht="14.25" customHeight="1">
      <c r="A1923" s="90">
        <v>42452</v>
      </c>
      <c r="B1923" s="62" t="s">
        <v>1387</v>
      </c>
      <c r="C1923" s="76">
        <f t="shared" si="296"/>
        <v>2325.5813953488373</v>
      </c>
      <c r="D1923" s="77" t="s">
        <v>11</v>
      </c>
      <c r="E1923" s="65">
        <v>86</v>
      </c>
      <c r="F1923" s="65">
        <v>86.8</v>
      </c>
      <c r="G1923" s="65">
        <v>87.6</v>
      </c>
      <c r="H1923" s="65">
        <v>88.4</v>
      </c>
      <c r="I1923" s="39">
        <f t="shared" si="307"/>
        <v>1860.4651162790633</v>
      </c>
      <c r="J1923" s="39">
        <f t="shared" si="309"/>
        <v>1860.4651162790633</v>
      </c>
      <c r="K1923" s="39">
        <f t="shared" si="308"/>
        <v>1860.4651162790963</v>
      </c>
      <c r="L1923" s="39">
        <f t="shared" si="306"/>
        <v>5581.3953488372226</v>
      </c>
      <c r="M1923" s="25"/>
      <c r="N1923" s="25"/>
    </row>
    <row r="1924" spans="1:14" ht="14.25" customHeight="1">
      <c r="A1924" s="90">
        <v>42452</v>
      </c>
      <c r="B1924" s="62" t="s">
        <v>1387</v>
      </c>
      <c r="C1924" s="76">
        <f t="shared" si="296"/>
        <v>2127.6595744680849</v>
      </c>
      <c r="D1924" s="77" t="s">
        <v>11</v>
      </c>
      <c r="E1924" s="65">
        <v>94</v>
      </c>
      <c r="F1924" s="65">
        <v>94.9</v>
      </c>
      <c r="G1924" s="65">
        <v>95.8</v>
      </c>
      <c r="H1924" s="65">
        <v>96.6</v>
      </c>
      <c r="I1924" s="39">
        <f t="shared" si="307"/>
        <v>1914.8936170212885</v>
      </c>
      <c r="J1924" s="39">
        <f t="shared" si="309"/>
        <v>1914.8936170212583</v>
      </c>
      <c r="K1924" s="39">
        <f t="shared" si="308"/>
        <v>1702.1276595744619</v>
      </c>
      <c r="L1924" s="39">
        <f t="shared" si="306"/>
        <v>5531.9148936170086</v>
      </c>
      <c r="M1924" s="25"/>
      <c r="N1924" s="25"/>
    </row>
    <row r="1925" spans="1:14" ht="14.25" customHeight="1">
      <c r="A1925" s="90">
        <v>42452</v>
      </c>
      <c r="B1925" s="62" t="s">
        <v>1387</v>
      </c>
      <c r="C1925" s="76">
        <f t="shared" si="296"/>
        <v>2247.1910112359551</v>
      </c>
      <c r="D1925" s="77" t="s">
        <v>11</v>
      </c>
      <c r="E1925" s="65">
        <v>89</v>
      </c>
      <c r="F1925" s="65">
        <v>89.8</v>
      </c>
      <c r="G1925" s="65">
        <v>90.6</v>
      </c>
      <c r="H1925" s="65">
        <v>91.35</v>
      </c>
      <c r="I1925" s="39">
        <f t="shared" si="307"/>
        <v>1797.7528089887578</v>
      </c>
      <c r="J1925" s="39">
        <f t="shared" si="309"/>
        <v>1797.7528089887578</v>
      </c>
      <c r="K1925" s="39">
        <f t="shared" si="308"/>
        <v>1685.3932584269664</v>
      </c>
      <c r="L1925" s="39">
        <f t="shared" si="306"/>
        <v>5280.8988764044825</v>
      </c>
      <c r="M1925" s="25"/>
      <c r="N1925" s="25"/>
    </row>
    <row r="1926" spans="1:14" ht="14.25" customHeight="1">
      <c r="A1926" s="90">
        <v>42452</v>
      </c>
      <c r="B1926" s="62" t="s">
        <v>1369</v>
      </c>
      <c r="C1926" s="76">
        <f t="shared" si="296"/>
        <v>1063.8297872340424</v>
      </c>
      <c r="D1926" s="77" t="s">
        <v>11</v>
      </c>
      <c r="E1926" s="65">
        <v>188</v>
      </c>
      <c r="F1926" s="65">
        <v>189.7</v>
      </c>
      <c r="G1926" s="65">
        <v>0</v>
      </c>
      <c r="H1926" s="65">
        <v>0</v>
      </c>
      <c r="I1926" s="39">
        <f t="shared" si="307"/>
        <v>1808.5106382978602</v>
      </c>
      <c r="J1926" s="66">
        <v>0</v>
      </c>
      <c r="K1926" s="66">
        <f t="shared" si="308"/>
        <v>0</v>
      </c>
      <c r="L1926" s="39">
        <f t="shared" si="306"/>
        <v>1808.5106382978602</v>
      </c>
      <c r="M1926" s="25"/>
      <c r="N1926" s="25"/>
    </row>
    <row r="1927" spans="1:14" ht="14.25" customHeight="1">
      <c r="A1927" s="90">
        <v>42452</v>
      </c>
      <c r="B1927" s="62" t="s">
        <v>1388</v>
      </c>
      <c r="C1927" s="76">
        <f t="shared" si="296"/>
        <v>2570.694087403599</v>
      </c>
      <c r="D1927" s="77" t="s">
        <v>12</v>
      </c>
      <c r="E1927" s="65">
        <v>77.8</v>
      </c>
      <c r="F1927" s="65">
        <v>77.099999999999994</v>
      </c>
      <c r="G1927" s="65">
        <v>0</v>
      </c>
      <c r="H1927" s="65">
        <v>0</v>
      </c>
      <c r="I1927" s="66">
        <f>-(F1927-E1927)*C1927</f>
        <v>1799.4858611825266</v>
      </c>
      <c r="J1927" s="66">
        <v>0</v>
      </c>
      <c r="K1927" s="66">
        <v>0</v>
      </c>
      <c r="L1927" s="66">
        <f t="shared" si="306"/>
        <v>1799.4858611825266</v>
      </c>
      <c r="M1927" s="25"/>
      <c r="N1927" s="25"/>
    </row>
    <row r="1928" spans="1:14" ht="14.25" customHeight="1">
      <c r="A1928" s="90">
        <v>42452</v>
      </c>
      <c r="B1928" s="62" t="s">
        <v>1389</v>
      </c>
      <c r="C1928" s="76">
        <f t="shared" si="296"/>
        <v>2797.2027972027972</v>
      </c>
      <c r="D1928" s="77" t="s">
        <v>11</v>
      </c>
      <c r="E1928" s="65">
        <v>71.5</v>
      </c>
      <c r="F1928" s="65">
        <v>72.099999999999994</v>
      </c>
      <c r="G1928" s="65">
        <v>0</v>
      </c>
      <c r="H1928" s="65">
        <v>0</v>
      </c>
      <c r="I1928" s="39">
        <f t="shared" ref="I1928:I1929" si="310">(F1928-E1928)*C1928</f>
        <v>1678.3216783216624</v>
      </c>
      <c r="J1928" s="66">
        <v>0</v>
      </c>
      <c r="K1928" s="66">
        <f t="shared" ref="K1928:K1929" si="311">(H1928-G1928)*C1928</f>
        <v>0</v>
      </c>
      <c r="L1928" s="39">
        <f t="shared" si="306"/>
        <v>1678.3216783216624</v>
      </c>
      <c r="M1928" s="25"/>
      <c r="N1928" s="25"/>
    </row>
    <row r="1929" spans="1:14" ht="14.25" customHeight="1">
      <c r="A1929" s="90">
        <v>42452</v>
      </c>
      <c r="B1929" s="62" t="s">
        <v>32</v>
      </c>
      <c r="C1929" s="76">
        <f t="shared" si="296"/>
        <v>754.71698113207549</v>
      </c>
      <c r="D1929" s="77" t="s">
        <v>11</v>
      </c>
      <c r="E1929" s="65">
        <v>265</v>
      </c>
      <c r="F1929" s="65">
        <v>265</v>
      </c>
      <c r="G1929" s="65">
        <v>0</v>
      </c>
      <c r="H1929" s="65">
        <v>0</v>
      </c>
      <c r="I1929" s="39">
        <f t="shared" si="310"/>
        <v>0</v>
      </c>
      <c r="J1929" s="66">
        <v>0</v>
      </c>
      <c r="K1929" s="66">
        <f t="shared" si="311"/>
        <v>0</v>
      </c>
      <c r="L1929" s="39">
        <f t="shared" si="306"/>
        <v>0</v>
      </c>
      <c r="M1929" s="25"/>
      <c r="N1929" s="25"/>
    </row>
    <row r="1930" spans="1:14" ht="14.25" customHeight="1">
      <c r="A1930" s="90">
        <v>42452</v>
      </c>
      <c r="B1930" s="62" t="s">
        <v>1390</v>
      </c>
      <c r="C1930" s="76">
        <f t="shared" si="296"/>
        <v>921.65898617511516</v>
      </c>
      <c r="D1930" s="77" t="s">
        <v>12</v>
      </c>
      <c r="E1930" s="65">
        <v>217</v>
      </c>
      <c r="F1930" s="65">
        <v>217</v>
      </c>
      <c r="G1930" s="65">
        <v>0</v>
      </c>
      <c r="H1930" s="65">
        <v>0</v>
      </c>
      <c r="I1930" s="66">
        <f>-(F1930-E1930)*C1930</f>
        <v>0</v>
      </c>
      <c r="J1930" s="66">
        <v>0</v>
      </c>
      <c r="K1930" s="66">
        <v>0</v>
      </c>
      <c r="L1930" s="66">
        <f t="shared" si="306"/>
        <v>0</v>
      </c>
      <c r="M1930" s="25"/>
      <c r="N1930" s="25"/>
    </row>
    <row r="1931" spans="1:14" ht="14.25" customHeight="1">
      <c r="A1931" s="90">
        <v>42451</v>
      </c>
      <c r="B1931" s="62" t="s">
        <v>1391</v>
      </c>
      <c r="C1931" s="76">
        <f t="shared" si="296"/>
        <v>3076.9230769230771</v>
      </c>
      <c r="D1931" s="77" t="s">
        <v>11</v>
      </c>
      <c r="E1931" s="65">
        <v>65</v>
      </c>
      <c r="F1931" s="65">
        <v>65.599999999999994</v>
      </c>
      <c r="G1931" s="65">
        <v>66.2</v>
      </c>
      <c r="H1931" s="65">
        <v>66.8</v>
      </c>
      <c r="I1931" s="39">
        <f t="shared" ref="I1931:I1934" si="312">(F1931-E1931)*C1931</f>
        <v>1846.1538461538287</v>
      </c>
      <c r="J1931" s="39">
        <f t="shared" ref="J1931:J1932" si="313">(G1931-F1931)*C1931</f>
        <v>1846.1538461538726</v>
      </c>
      <c r="K1931" s="39">
        <f t="shared" ref="K1931:K1934" si="314">(H1931-G1931)*C1931</f>
        <v>1846.1538461538287</v>
      </c>
      <c r="L1931" s="39">
        <f t="shared" si="306"/>
        <v>5538.4615384615299</v>
      </c>
      <c r="M1931" s="25"/>
      <c r="N1931" s="25"/>
    </row>
    <row r="1932" spans="1:14" ht="14.25" customHeight="1">
      <c r="A1932" s="90">
        <v>42451</v>
      </c>
      <c r="B1932" s="62" t="s">
        <v>1392</v>
      </c>
      <c r="C1932" s="76">
        <f t="shared" si="296"/>
        <v>1724.1379310344828</v>
      </c>
      <c r="D1932" s="77" t="s">
        <v>11</v>
      </c>
      <c r="E1932" s="65">
        <v>116</v>
      </c>
      <c r="F1932" s="65">
        <v>117</v>
      </c>
      <c r="G1932" s="65">
        <v>118</v>
      </c>
      <c r="H1932" s="65">
        <v>119</v>
      </c>
      <c r="I1932" s="39">
        <f t="shared" si="312"/>
        <v>1724.1379310344828</v>
      </c>
      <c r="J1932" s="39">
        <f t="shared" si="313"/>
        <v>1724.1379310344828</v>
      </c>
      <c r="K1932" s="39">
        <f t="shared" si="314"/>
        <v>1724.1379310344828</v>
      </c>
      <c r="L1932" s="39">
        <f t="shared" si="306"/>
        <v>5172.4137931034484</v>
      </c>
      <c r="M1932" s="25"/>
      <c r="N1932" s="25"/>
    </row>
    <row r="1933" spans="1:14" ht="14.25" customHeight="1">
      <c r="A1933" s="90">
        <v>42451</v>
      </c>
      <c r="B1933" s="62" t="s">
        <v>1393</v>
      </c>
      <c r="C1933" s="76">
        <f t="shared" si="296"/>
        <v>2985.0746268656717</v>
      </c>
      <c r="D1933" s="77" t="s">
        <v>11</v>
      </c>
      <c r="E1933" s="65">
        <v>67</v>
      </c>
      <c r="F1933" s="65">
        <v>67.599999999999994</v>
      </c>
      <c r="G1933" s="65">
        <v>0</v>
      </c>
      <c r="H1933" s="65">
        <v>0</v>
      </c>
      <c r="I1933" s="39">
        <f t="shared" si="312"/>
        <v>1791.0447761193861</v>
      </c>
      <c r="J1933" s="66">
        <v>0</v>
      </c>
      <c r="K1933" s="66">
        <f t="shared" si="314"/>
        <v>0</v>
      </c>
      <c r="L1933" s="39">
        <f t="shared" si="306"/>
        <v>1791.0447761193861</v>
      </c>
      <c r="M1933" s="25"/>
      <c r="N1933" s="25"/>
    </row>
    <row r="1934" spans="1:14" ht="14.25" customHeight="1">
      <c r="A1934" s="90">
        <v>42451</v>
      </c>
      <c r="B1934" s="62" t="s">
        <v>298</v>
      </c>
      <c r="C1934" s="76">
        <f t="shared" si="296"/>
        <v>1408.4507042253522</v>
      </c>
      <c r="D1934" s="77" t="s">
        <v>11</v>
      </c>
      <c r="E1934" s="65">
        <v>142</v>
      </c>
      <c r="F1934" s="65">
        <v>142.5</v>
      </c>
      <c r="G1934" s="65">
        <v>0</v>
      </c>
      <c r="H1934" s="65">
        <v>0</v>
      </c>
      <c r="I1934" s="39">
        <f t="shared" si="312"/>
        <v>704.22535211267609</v>
      </c>
      <c r="J1934" s="66">
        <v>0</v>
      </c>
      <c r="K1934" s="66">
        <f t="shared" si="314"/>
        <v>0</v>
      </c>
      <c r="L1934" s="39">
        <f t="shared" si="306"/>
        <v>704.22535211267609</v>
      </c>
      <c r="M1934" s="25"/>
      <c r="N1934" s="25"/>
    </row>
    <row r="1935" spans="1:14" ht="14.25" customHeight="1">
      <c r="A1935" s="90">
        <v>42451</v>
      </c>
      <c r="B1935" s="62" t="s">
        <v>1302</v>
      </c>
      <c r="C1935" s="76">
        <f t="shared" si="296"/>
        <v>2442.002442002442</v>
      </c>
      <c r="D1935" s="77" t="s">
        <v>12</v>
      </c>
      <c r="E1935" s="65">
        <v>81.900000000000006</v>
      </c>
      <c r="F1935" s="65">
        <v>81.900000000000006</v>
      </c>
      <c r="G1935" s="65">
        <v>0</v>
      </c>
      <c r="H1935" s="65">
        <v>0</v>
      </c>
      <c r="I1935" s="66">
        <f>-(F1935-E1935)*C1935</f>
        <v>0</v>
      </c>
      <c r="J1935" s="66">
        <v>0</v>
      </c>
      <c r="K1935" s="66">
        <v>0</v>
      </c>
      <c r="L1935" s="66">
        <f t="shared" si="306"/>
        <v>0</v>
      </c>
      <c r="M1935" s="25"/>
      <c r="N1935" s="25"/>
    </row>
    <row r="1936" spans="1:14" ht="14.25" customHeight="1">
      <c r="A1936" s="90">
        <v>42450</v>
      </c>
      <c r="B1936" s="62" t="s">
        <v>1328</v>
      </c>
      <c r="C1936" s="76">
        <f t="shared" si="296"/>
        <v>3246.7532467532465</v>
      </c>
      <c r="D1936" s="77" t="s">
        <v>12</v>
      </c>
      <c r="E1936" s="65">
        <v>61.6</v>
      </c>
      <c r="F1936" s="65">
        <v>61</v>
      </c>
      <c r="G1936" s="65">
        <v>60.4</v>
      </c>
      <c r="H1936" s="65">
        <v>59.8</v>
      </c>
      <c r="I1936" s="66">
        <f>(E1936-F1936)*C1936</f>
        <v>1948.0519480519524</v>
      </c>
      <c r="J1936" s="66">
        <f>(F1936-G1936)*C1936</f>
        <v>1948.0519480519524</v>
      </c>
      <c r="K1936" s="66">
        <f>(G1936-H1936)*C1936</f>
        <v>1948.0519480519524</v>
      </c>
      <c r="L1936" s="66">
        <f t="shared" si="306"/>
        <v>5844.1558441558573</v>
      </c>
      <c r="M1936" s="25"/>
      <c r="N1936" s="25"/>
    </row>
    <row r="1937" spans="1:14" ht="14.25" customHeight="1">
      <c r="A1937" s="90">
        <v>42450</v>
      </c>
      <c r="B1937" s="62" t="s">
        <v>1391</v>
      </c>
      <c r="C1937" s="76">
        <f t="shared" si="296"/>
        <v>3215.4340836012861</v>
      </c>
      <c r="D1937" s="77" t="s">
        <v>11</v>
      </c>
      <c r="E1937" s="65">
        <v>62.2</v>
      </c>
      <c r="F1937" s="65">
        <v>62.8</v>
      </c>
      <c r="G1937" s="65">
        <v>63.4</v>
      </c>
      <c r="H1937" s="65">
        <v>64</v>
      </c>
      <c r="I1937" s="39">
        <f>(F1937-E1937)*C1937</f>
        <v>1929.2604501607534</v>
      </c>
      <c r="J1937" s="39">
        <f>(G1937-F1937)*C1937</f>
        <v>1929.2604501607761</v>
      </c>
      <c r="K1937" s="39">
        <f>(H1937-G1937)*C1937</f>
        <v>1929.2604501607761</v>
      </c>
      <c r="L1937" s="39">
        <f t="shared" si="306"/>
        <v>5787.7813504823062</v>
      </c>
      <c r="M1937" s="25"/>
      <c r="N1937" s="25"/>
    </row>
    <row r="1938" spans="1:14" ht="14.25" customHeight="1">
      <c r="A1938" s="90">
        <v>42450</v>
      </c>
      <c r="B1938" s="62" t="s">
        <v>1380</v>
      </c>
      <c r="C1938" s="76">
        <f t="shared" si="296"/>
        <v>1010.10101010101</v>
      </c>
      <c r="D1938" s="77" t="s">
        <v>12</v>
      </c>
      <c r="E1938" s="65">
        <v>198</v>
      </c>
      <c r="F1938" s="65">
        <v>196</v>
      </c>
      <c r="G1938" s="65">
        <v>194</v>
      </c>
      <c r="H1938" s="65">
        <v>0</v>
      </c>
      <c r="I1938" s="91">
        <f>(E1938-F1938)*C1938</f>
        <v>2020.2020202020201</v>
      </c>
      <c r="J1938" s="91">
        <f>(F1938-G1938)*C1938</f>
        <v>2020.2020202020201</v>
      </c>
      <c r="K1938" s="91">
        <v>0</v>
      </c>
      <c r="L1938" s="91">
        <f t="shared" si="306"/>
        <v>4040.4040404040402</v>
      </c>
      <c r="M1938" s="25"/>
      <c r="N1938" s="25"/>
    </row>
    <row r="1939" spans="1:14" ht="14.25" customHeight="1">
      <c r="A1939" s="90">
        <v>42450</v>
      </c>
      <c r="B1939" s="62" t="s">
        <v>1361</v>
      </c>
      <c r="C1939" s="76">
        <f t="shared" si="296"/>
        <v>1257.8616352201259</v>
      </c>
      <c r="D1939" s="77" t="s">
        <v>11</v>
      </c>
      <c r="E1939" s="65">
        <v>159</v>
      </c>
      <c r="F1939" s="65">
        <v>160.5</v>
      </c>
      <c r="G1939" s="65">
        <v>0</v>
      </c>
      <c r="H1939" s="65">
        <v>0</v>
      </c>
      <c r="I1939" s="39">
        <f>(F1939-E1939)*C1939</f>
        <v>1886.7924528301887</v>
      </c>
      <c r="J1939" s="66">
        <v>0</v>
      </c>
      <c r="K1939" s="66">
        <f>(H1939-G1939)*C1939</f>
        <v>0</v>
      </c>
      <c r="L1939" s="39">
        <f t="shared" si="306"/>
        <v>1886.7924528301887</v>
      </c>
      <c r="M1939" s="25"/>
      <c r="N1939" s="25"/>
    </row>
    <row r="1940" spans="1:14" ht="14.25" customHeight="1">
      <c r="A1940" s="90">
        <v>42450</v>
      </c>
      <c r="B1940" s="62" t="s">
        <v>166</v>
      </c>
      <c r="C1940" s="76">
        <f t="shared" si="296"/>
        <v>1036.2694300518135</v>
      </c>
      <c r="D1940" s="77" t="s">
        <v>12</v>
      </c>
      <c r="E1940" s="65">
        <v>193</v>
      </c>
      <c r="F1940" s="65">
        <v>193</v>
      </c>
      <c r="G1940" s="65">
        <v>0</v>
      </c>
      <c r="H1940" s="65">
        <v>0</v>
      </c>
      <c r="I1940" s="66">
        <f>-(F1940-E1940)*C1940</f>
        <v>0</v>
      </c>
      <c r="J1940" s="66">
        <v>0</v>
      </c>
      <c r="K1940" s="66">
        <v>0</v>
      </c>
      <c r="L1940" s="66">
        <f t="shared" si="306"/>
        <v>0</v>
      </c>
      <c r="M1940" s="25"/>
      <c r="N1940" s="25"/>
    </row>
    <row r="1941" spans="1:14" ht="14.25" customHeight="1">
      <c r="A1941" s="90">
        <v>42447</v>
      </c>
      <c r="B1941" s="62" t="s">
        <v>175</v>
      </c>
      <c r="C1941" s="76">
        <f t="shared" si="296"/>
        <v>695.6521739130435</v>
      </c>
      <c r="D1941" s="77" t="s">
        <v>12</v>
      </c>
      <c r="E1941" s="65">
        <v>287.5</v>
      </c>
      <c r="F1941" s="65">
        <v>284.5</v>
      </c>
      <c r="G1941" s="65">
        <v>281.5</v>
      </c>
      <c r="H1941" s="65">
        <v>0</v>
      </c>
      <c r="I1941" s="91">
        <f>(E1941-F1941)*C1941</f>
        <v>2086.9565217391305</v>
      </c>
      <c r="J1941" s="91">
        <f>(F1941-G1941)*C1941</f>
        <v>2086.9565217391305</v>
      </c>
      <c r="K1941" s="91">
        <v>0</v>
      </c>
      <c r="L1941" s="91">
        <f t="shared" si="306"/>
        <v>4173.913043478261</v>
      </c>
      <c r="M1941" s="25"/>
      <c r="N1941" s="25"/>
    </row>
    <row r="1942" spans="1:14" ht="14.25" customHeight="1">
      <c r="A1942" s="90">
        <v>42447</v>
      </c>
      <c r="B1942" s="62" t="s">
        <v>1394</v>
      </c>
      <c r="C1942" s="76">
        <f t="shared" si="296"/>
        <v>1405.4813773717497</v>
      </c>
      <c r="D1942" s="77" t="s">
        <v>11</v>
      </c>
      <c r="E1942" s="65">
        <v>142.30000000000001</v>
      </c>
      <c r="F1942" s="65">
        <v>143.69999999999999</v>
      </c>
      <c r="G1942" s="65">
        <v>0</v>
      </c>
      <c r="H1942" s="65">
        <v>0</v>
      </c>
      <c r="I1942" s="39">
        <f t="shared" ref="I1942:I1943" si="315">(F1942-E1942)*C1942</f>
        <v>1967.6739283204176</v>
      </c>
      <c r="J1942" s="66">
        <v>0</v>
      </c>
      <c r="K1942" s="66">
        <f t="shared" ref="K1942:K1943" si="316">(H1942-G1942)*C1942</f>
        <v>0</v>
      </c>
      <c r="L1942" s="39">
        <f t="shared" si="306"/>
        <v>1967.6739283204176</v>
      </c>
      <c r="M1942" s="25"/>
      <c r="N1942" s="25"/>
    </row>
    <row r="1943" spans="1:14" ht="14.25" customHeight="1">
      <c r="A1943" s="90">
        <v>42447</v>
      </c>
      <c r="B1943" s="62" t="s">
        <v>1328</v>
      </c>
      <c r="C1943" s="76">
        <f t="shared" si="296"/>
        <v>3225.8064516129034</v>
      </c>
      <c r="D1943" s="77" t="s">
        <v>11</v>
      </c>
      <c r="E1943" s="65">
        <v>62</v>
      </c>
      <c r="F1943" s="65">
        <v>62.6</v>
      </c>
      <c r="G1943" s="65">
        <v>0</v>
      </c>
      <c r="H1943" s="65">
        <v>0</v>
      </c>
      <c r="I1943" s="39">
        <f t="shared" si="315"/>
        <v>1935.4838709677467</v>
      </c>
      <c r="J1943" s="66">
        <v>0</v>
      </c>
      <c r="K1943" s="66">
        <f t="shared" si="316"/>
        <v>0</v>
      </c>
      <c r="L1943" s="39">
        <f t="shared" si="306"/>
        <v>1935.4838709677467</v>
      </c>
      <c r="M1943" s="25"/>
      <c r="N1943" s="25"/>
    </row>
    <row r="1944" spans="1:14" ht="14.25" customHeight="1">
      <c r="A1944" s="90">
        <v>42447</v>
      </c>
      <c r="B1944" s="62" t="s">
        <v>1393</v>
      </c>
      <c r="C1944" s="76">
        <f t="shared" si="296"/>
        <v>3448.2758620689656</v>
      </c>
      <c r="D1944" s="77" t="s">
        <v>12</v>
      </c>
      <c r="E1944" s="65">
        <v>58</v>
      </c>
      <c r="F1944" s="65">
        <v>57.5</v>
      </c>
      <c r="G1944" s="65">
        <v>0</v>
      </c>
      <c r="H1944" s="65">
        <v>0</v>
      </c>
      <c r="I1944" s="66">
        <f>-(F1944-E1944)*C1944</f>
        <v>1724.1379310344828</v>
      </c>
      <c r="J1944" s="66">
        <v>0</v>
      </c>
      <c r="K1944" s="66">
        <v>0</v>
      </c>
      <c r="L1944" s="66">
        <f t="shared" si="306"/>
        <v>1724.1379310344828</v>
      </c>
      <c r="M1944" s="25"/>
      <c r="N1944" s="25"/>
    </row>
    <row r="1945" spans="1:14" ht="14.25" customHeight="1">
      <c r="A1945" s="90">
        <v>42447</v>
      </c>
      <c r="B1945" s="62" t="s">
        <v>1395</v>
      </c>
      <c r="C1945" s="76">
        <f t="shared" si="296"/>
        <v>1809.9547511312217</v>
      </c>
      <c r="D1945" s="77" t="s">
        <v>11</v>
      </c>
      <c r="E1945" s="65">
        <v>110.5</v>
      </c>
      <c r="F1945" s="65">
        <v>111.4</v>
      </c>
      <c r="G1945" s="65">
        <v>0</v>
      </c>
      <c r="H1945" s="65">
        <v>0</v>
      </c>
      <c r="I1945" s="39">
        <f t="shared" ref="I1945:I1947" si="317">(F1945-E1945)*C1945</f>
        <v>1628.9592760181097</v>
      </c>
      <c r="J1945" s="66">
        <v>0</v>
      </c>
      <c r="K1945" s="66">
        <f t="shared" ref="K1945:K1947" si="318">(H1945-G1945)*C1945</f>
        <v>0</v>
      </c>
      <c r="L1945" s="39">
        <f t="shared" si="306"/>
        <v>1628.9592760181097</v>
      </c>
      <c r="M1945" s="25"/>
      <c r="N1945" s="25"/>
    </row>
    <row r="1946" spans="1:14" ht="14.25" customHeight="1">
      <c r="A1946" s="90">
        <v>42447</v>
      </c>
      <c r="B1946" s="62" t="s">
        <v>1396</v>
      </c>
      <c r="C1946" s="76">
        <f t="shared" si="296"/>
        <v>1265.8227848101267</v>
      </c>
      <c r="D1946" s="77" t="s">
        <v>11</v>
      </c>
      <c r="E1946" s="65">
        <v>158</v>
      </c>
      <c r="F1946" s="65">
        <v>158.6</v>
      </c>
      <c r="G1946" s="65">
        <v>0</v>
      </c>
      <c r="H1946" s="65">
        <v>0</v>
      </c>
      <c r="I1946" s="39">
        <f t="shared" si="317"/>
        <v>759.4936708860688</v>
      </c>
      <c r="J1946" s="66">
        <v>0</v>
      </c>
      <c r="K1946" s="66">
        <f t="shared" si="318"/>
        <v>0</v>
      </c>
      <c r="L1946" s="39">
        <f t="shared" si="306"/>
        <v>759.4936708860688</v>
      </c>
      <c r="M1946" s="25"/>
      <c r="N1946" s="25"/>
    </row>
    <row r="1947" spans="1:14" ht="14.25" customHeight="1">
      <c r="A1947" s="90">
        <v>42446</v>
      </c>
      <c r="B1947" s="62" t="s">
        <v>1394</v>
      </c>
      <c r="C1947" s="76">
        <f t="shared" si="296"/>
        <v>1403.5087719298247</v>
      </c>
      <c r="D1947" s="77" t="s">
        <v>11</v>
      </c>
      <c r="E1947" s="65">
        <v>142.5</v>
      </c>
      <c r="F1947" s="65">
        <v>143.9</v>
      </c>
      <c r="G1947" s="65">
        <v>145.30000000000001</v>
      </c>
      <c r="H1947" s="65">
        <v>146.69999999999999</v>
      </c>
      <c r="I1947" s="39">
        <f t="shared" si="317"/>
        <v>1964.9122807017625</v>
      </c>
      <c r="J1947" s="39">
        <f>(G1947-F1947)*C1947</f>
        <v>1964.9122807017625</v>
      </c>
      <c r="K1947" s="39">
        <f t="shared" si="318"/>
        <v>1964.9122807017227</v>
      </c>
      <c r="L1947" s="39">
        <f t="shared" si="306"/>
        <v>5894.7368421052479</v>
      </c>
      <c r="M1947" s="25"/>
      <c r="N1947" s="25"/>
    </row>
    <row r="1948" spans="1:14" ht="14.25" customHeight="1">
      <c r="A1948" s="90">
        <v>42446</v>
      </c>
      <c r="B1948" s="62" t="s">
        <v>166</v>
      </c>
      <c r="C1948" s="76">
        <f t="shared" si="296"/>
        <v>952.38095238095241</v>
      </c>
      <c r="D1948" s="77" t="s">
        <v>12</v>
      </c>
      <c r="E1948" s="65">
        <v>210</v>
      </c>
      <c r="F1948" s="65">
        <v>208</v>
      </c>
      <c r="G1948" s="65">
        <v>206</v>
      </c>
      <c r="H1948" s="65">
        <v>204</v>
      </c>
      <c r="I1948" s="66">
        <f>(E1948-F1948)*C1948</f>
        <v>1904.7619047619048</v>
      </c>
      <c r="J1948" s="66">
        <f>(F1948-G1948)*C1948</f>
        <v>1904.7619047619048</v>
      </c>
      <c r="K1948" s="66">
        <f>(G1948-H1948)*C1948</f>
        <v>1904.7619047619048</v>
      </c>
      <c r="L1948" s="66">
        <f t="shared" si="306"/>
        <v>5714.2857142857147</v>
      </c>
      <c r="M1948" s="25"/>
      <c r="N1948" s="25"/>
    </row>
    <row r="1949" spans="1:14" ht="14.25" customHeight="1">
      <c r="A1949" s="90">
        <v>42446</v>
      </c>
      <c r="B1949" s="62" t="s">
        <v>175</v>
      </c>
      <c r="C1949" s="76">
        <f t="shared" si="296"/>
        <v>724.63768115942025</v>
      </c>
      <c r="D1949" s="77" t="s">
        <v>11</v>
      </c>
      <c r="E1949" s="65">
        <v>276</v>
      </c>
      <c r="F1949" s="65">
        <v>278.60000000000002</v>
      </c>
      <c r="G1949" s="65">
        <v>281.2</v>
      </c>
      <c r="H1949" s="65">
        <v>283.8</v>
      </c>
      <c r="I1949" s="39">
        <f>(F1949-E1949)*C1949</f>
        <v>1884.0579710145091</v>
      </c>
      <c r="J1949" s="39">
        <f>(G1949-F1949)*C1949</f>
        <v>1884.057971014468</v>
      </c>
      <c r="K1949" s="39">
        <f>(H1949-G1949)*C1949</f>
        <v>1884.0579710145091</v>
      </c>
      <c r="L1949" s="39">
        <f t="shared" si="306"/>
        <v>5652.1739130434862</v>
      </c>
      <c r="M1949" s="25"/>
      <c r="N1949" s="25"/>
    </row>
    <row r="1950" spans="1:14" ht="14.25" customHeight="1">
      <c r="A1950" s="90">
        <v>42446</v>
      </c>
      <c r="B1950" s="62" t="s">
        <v>175</v>
      </c>
      <c r="C1950" s="76">
        <f t="shared" si="296"/>
        <v>692.0415224913495</v>
      </c>
      <c r="D1950" s="77" t="s">
        <v>11</v>
      </c>
      <c r="E1950" s="65">
        <v>289</v>
      </c>
      <c r="F1950" s="65">
        <v>292</v>
      </c>
      <c r="G1950" s="65">
        <v>295</v>
      </c>
      <c r="H1950" s="65">
        <v>0</v>
      </c>
      <c r="I1950" s="66">
        <f>+(F1950-E1950)*C1950</f>
        <v>2076.1245674740485</v>
      </c>
      <c r="J1950" s="66">
        <f>+(G1950-F1950)*C1950</f>
        <v>2076.1245674740485</v>
      </c>
      <c r="K1950" s="66">
        <v>0</v>
      </c>
      <c r="L1950" s="39">
        <f>SUM(I1950:K1950)</f>
        <v>4152.249134948097</v>
      </c>
      <c r="M1950" s="25"/>
      <c r="N1950" s="25"/>
    </row>
    <row r="1951" spans="1:14" ht="14.25" customHeight="1">
      <c r="A1951" s="90">
        <v>42446</v>
      </c>
      <c r="B1951" s="62" t="s">
        <v>1397</v>
      </c>
      <c r="C1951" s="76">
        <f t="shared" si="296"/>
        <v>2272.7272727272725</v>
      </c>
      <c r="D1951" s="77" t="s">
        <v>12</v>
      </c>
      <c r="E1951" s="65">
        <v>88</v>
      </c>
      <c r="F1951" s="65">
        <v>87.2</v>
      </c>
      <c r="G1951" s="65">
        <v>0</v>
      </c>
      <c r="H1951" s="65">
        <v>0</v>
      </c>
      <c r="I1951" s="66">
        <f>-(F1951-E1951)*C1951</f>
        <v>1818.1818181818116</v>
      </c>
      <c r="J1951" s="66">
        <v>0</v>
      </c>
      <c r="K1951" s="66">
        <v>0</v>
      </c>
      <c r="L1951" s="66">
        <f t="shared" ref="L1951:L1961" si="319">(I1951+J1951+K1951)</f>
        <v>1818.1818181818116</v>
      </c>
      <c r="M1951" s="25"/>
      <c r="N1951" s="25"/>
    </row>
    <row r="1952" spans="1:14" ht="14.25" customHeight="1">
      <c r="A1952" s="90">
        <v>42446</v>
      </c>
      <c r="B1952" s="62" t="s">
        <v>27</v>
      </c>
      <c r="C1952" s="76">
        <f t="shared" si="296"/>
        <v>888.88888888888891</v>
      </c>
      <c r="D1952" s="77" t="s">
        <v>11</v>
      </c>
      <c r="E1952" s="65">
        <v>225</v>
      </c>
      <c r="F1952" s="65">
        <v>225</v>
      </c>
      <c r="G1952" s="65">
        <v>0</v>
      </c>
      <c r="H1952" s="65">
        <v>0</v>
      </c>
      <c r="I1952" s="39">
        <f t="shared" ref="I1952:I1961" si="320">(F1952-E1952)*C1952</f>
        <v>0</v>
      </c>
      <c r="J1952" s="66">
        <v>0</v>
      </c>
      <c r="K1952" s="66">
        <f t="shared" ref="K1952:K1961" si="321">(H1952-G1952)*C1952</f>
        <v>0</v>
      </c>
      <c r="L1952" s="39">
        <f t="shared" si="319"/>
        <v>0</v>
      </c>
      <c r="M1952" s="25"/>
      <c r="N1952" s="25"/>
    </row>
    <row r="1953" spans="1:14" ht="14.25" customHeight="1">
      <c r="A1953" s="90">
        <v>42445</v>
      </c>
      <c r="B1953" s="62" t="s">
        <v>1395</v>
      </c>
      <c r="C1953" s="76">
        <f t="shared" si="296"/>
        <v>1895.7345971563982</v>
      </c>
      <c r="D1953" s="77" t="s">
        <v>11</v>
      </c>
      <c r="E1953" s="65">
        <v>105.5</v>
      </c>
      <c r="F1953" s="65">
        <v>106.5</v>
      </c>
      <c r="G1953" s="65">
        <v>107.5</v>
      </c>
      <c r="H1953" s="65">
        <v>108.5</v>
      </c>
      <c r="I1953" s="39">
        <f t="shared" si="320"/>
        <v>1895.7345971563982</v>
      </c>
      <c r="J1953" s="39">
        <f t="shared" ref="J1953:J1955" si="322">(G1953-F1953)*C1953</f>
        <v>1895.7345971563982</v>
      </c>
      <c r="K1953" s="39">
        <f t="shared" si="321"/>
        <v>1895.7345971563982</v>
      </c>
      <c r="L1953" s="39">
        <f t="shared" si="319"/>
        <v>5687.2037914691946</v>
      </c>
      <c r="M1953" s="25"/>
      <c r="N1953" s="25"/>
    </row>
    <row r="1954" spans="1:14" ht="14.25" customHeight="1">
      <c r="A1954" s="90">
        <v>42445</v>
      </c>
      <c r="B1954" s="62" t="s">
        <v>1397</v>
      </c>
      <c r="C1954" s="76">
        <f t="shared" si="296"/>
        <v>2352.9411764705883</v>
      </c>
      <c r="D1954" s="77" t="s">
        <v>11</v>
      </c>
      <c r="E1954" s="65">
        <v>85</v>
      </c>
      <c r="F1954" s="65">
        <v>85.8</v>
      </c>
      <c r="G1954" s="65">
        <v>86.6</v>
      </c>
      <c r="H1954" s="65">
        <v>87.4</v>
      </c>
      <c r="I1954" s="39">
        <f t="shared" si="320"/>
        <v>1882.3529411764639</v>
      </c>
      <c r="J1954" s="39">
        <f t="shared" si="322"/>
        <v>1882.3529411764639</v>
      </c>
      <c r="K1954" s="39">
        <f t="shared" si="321"/>
        <v>1882.3529411764973</v>
      </c>
      <c r="L1954" s="39">
        <f t="shared" si="319"/>
        <v>5647.0588235294254</v>
      </c>
      <c r="M1954" s="25"/>
      <c r="N1954" s="25"/>
    </row>
    <row r="1955" spans="1:14" ht="14.25" customHeight="1">
      <c r="A1955" s="90">
        <v>42445</v>
      </c>
      <c r="B1955" s="62" t="s">
        <v>1395</v>
      </c>
      <c r="C1955" s="76">
        <f t="shared" si="296"/>
        <v>1834.8623853211009</v>
      </c>
      <c r="D1955" s="77" t="s">
        <v>11</v>
      </c>
      <c r="E1955" s="65">
        <v>109</v>
      </c>
      <c r="F1955" s="65">
        <v>110</v>
      </c>
      <c r="G1955" s="65">
        <v>111</v>
      </c>
      <c r="H1955" s="65">
        <v>112</v>
      </c>
      <c r="I1955" s="39">
        <f t="shared" si="320"/>
        <v>1834.8623853211009</v>
      </c>
      <c r="J1955" s="39">
        <f t="shared" si="322"/>
        <v>1834.8623853211009</v>
      </c>
      <c r="K1955" s="39">
        <f t="shared" si="321"/>
        <v>1834.8623853211009</v>
      </c>
      <c r="L1955" s="39">
        <f t="shared" si="319"/>
        <v>5504.5871559633024</v>
      </c>
      <c r="M1955" s="25"/>
      <c r="N1955" s="25"/>
    </row>
    <row r="1956" spans="1:14" ht="14.25" customHeight="1">
      <c r="A1956" s="90">
        <v>42445</v>
      </c>
      <c r="B1956" s="62" t="s">
        <v>1380</v>
      </c>
      <c r="C1956" s="76">
        <f t="shared" si="296"/>
        <v>930.23255813953483</v>
      </c>
      <c r="D1956" s="77" t="s">
        <v>11</v>
      </c>
      <c r="E1956" s="65">
        <v>215</v>
      </c>
      <c r="F1956" s="65">
        <v>217</v>
      </c>
      <c r="G1956" s="65">
        <v>0</v>
      </c>
      <c r="H1956" s="65">
        <v>0</v>
      </c>
      <c r="I1956" s="39">
        <f t="shared" si="320"/>
        <v>1860.4651162790697</v>
      </c>
      <c r="J1956" s="66">
        <v>0</v>
      </c>
      <c r="K1956" s="66">
        <f t="shared" si="321"/>
        <v>0</v>
      </c>
      <c r="L1956" s="39">
        <f t="shared" si="319"/>
        <v>1860.4651162790697</v>
      </c>
      <c r="M1956" s="25"/>
      <c r="N1956" s="25"/>
    </row>
    <row r="1957" spans="1:14" ht="14.25" customHeight="1">
      <c r="A1957" s="90">
        <v>42445</v>
      </c>
      <c r="B1957" s="62" t="s">
        <v>1395</v>
      </c>
      <c r="C1957" s="76">
        <f t="shared" si="296"/>
        <v>1769.9115044247787</v>
      </c>
      <c r="D1957" s="77" t="s">
        <v>11</v>
      </c>
      <c r="E1957" s="65">
        <v>113</v>
      </c>
      <c r="F1957" s="65">
        <v>113.5</v>
      </c>
      <c r="G1957" s="65">
        <v>0</v>
      </c>
      <c r="H1957" s="65">
        <v>0</v>
      </c>
      <c r="I1957" s="39">
        <f t="shared" si="320"/>
        <v>884.95575221238937</v>
      </c>
      <c r="J1957" s="66">
        <v>0</v>
      </c>
      <c r="K1957" s="66">
        <f t="shared" si="321"/>
        <v>0</v>
      </c>
      <c r="L1957" s="39">
        <f t="shared" si="319"/>
        <v>884.95575221238937</v>
      </c>
      <c r="M1957" s="25"/>
      <c r="N1957" s="25"/>
    </row>
    <row r="1958" spans="1:14" ht="14.25" customHeight="1">
      <c r="A1958" s="90">
        <v>42444</v>
      </c>
      <c r="B1958" s="62" t="s">
        <v>1380</v>
      </c>
      <c r="C1958" s="76">
        <f t="shared" si="296"/>
        <v>1030.9278350515465</v>
      </c>
      <c r="D1958" s="77" t="s">
        <v>11</v>
      </c>
      <c r="E1958" s="65">
        <v>194</v>
      </c>
      <c r="F1958" s="65">
        <v>196</v>
      </c>
      <c r="G1958" s="65">
        <v>198</v>
      </c>
      <c r="H1958" s="65">
        <v>200</v>
      </c>
      <c r="I1958" s="39">
        <f t="shared" si="320"/>
        <v>2061.855670103093</v>
      </c>
      <c r="J1958" s="39">
        <f t="shared" ref="J1958:J1961" si="323">(G1958-F1958)*C1958</f>
        <v>2061.855670103093</v>
      </c>
      <c r="K1958" s="39">
        <f t="shared" si="321"/>
        <v>2061.855670103093</v>
      </c>
      <c r="L1958" s="39">
        <f t="shared" si="319"/>
        <v>6185.5670103092789</v>
      </c>
      <c r="M1958" s="25"/>
      <c r="N1958" s="25"/>
    </row>
    <row r="1959" spans="1:14" ht="14.25" customHeight="1">
      <c r="A1959" s="90">
        <v>42444</v>
      </c>
      <c r="B1959" s="62" t="s">
        <v>1381</v>
      </c>
      <c r="C1959" s="76">
        <f t="shared" si="296"/>
        <v>2500</v>
      </c>
      <c r="D1959" s="77" t="s">
        <v>11</v>
      </c>
      <c r="E1959" s="65">
        <v>80</v>
      </c>
      <c r="F1959" s="65">
        <v>80.8</v>
      </c>
      <c r="G1959" s="65">
        <v>81.599999999999994</v>
      </c>
      <c r="H1959" s="65">
        <v>82.4</v>
      </c>
      <c r="I1959" s="39">
        <f t="shared" si="320"/>
        <v>1999.999999999993</v>
      </c>
      <c r="J1959" s="39">
        <f t="shared" si="323"/>
        <v>1999.999999999993</v>
      </c>
      <c r="K1959" s="39">
        <f t="shared" si="321"/>
        <v>2000.0000000000284</v>
      </c>
      <c r="L1959" s="39">
        <f t="shared" si="319"/>
        <v>6000.0000000000146</v>
      </c>
      <c r="M1959" s="25"/>
      <c r="N1959" s="25"/>
    </row>
    <row r="1960" spans="1:14" ht="14.25" customHeight="1">
      <c r="A1960" s="90">
        <v>42444</v>
      </c>
      <c r="B1960" s="62" t="s">
        <v>298</v>
      </c>
      <c r="C1960" s="76">
        <f t="shared" si="296"/>
        <v>1324.5033112582782</v>
      </c>
      <c r="D1960" s="77" t="s">
        <v>11</v>
      </c>
      <c r="E1960" s="65">
        <v>151</v>
      </c>
      <c r="F1960" s="65">
        <v>152.5</v>
      </c>
      <c r="G1960" s="65">
        <v>154</v>
      </c>
      <c r="H1960" s="65">
        <v>155.5</v>
      </c>
      <c r="I1960" s="39">
        <f t="shared" si="320"/>
        <v>1986.7549668874174</v>
      </c>
      <c r="J1960" s="39">
        <f t="shared" si="323"/>
        <v>1986.7549668874174</v>
      </c>
      <c r="K1960" s="39">
        <f t="shared" si="321"/>
        <v>1986.7549668874174</v>
      </c>
      <c r="L1960" s="39">
        <f t="shared" si="319"/>
        <v>5960.2649006622523</v>
      </c>
      <c r="M1960" s="25"/>
      <c r="N1960" s="25"/>
    </row>
    <row r="1961" spans="1:14" ht="14.25" customHeight="1">
      <c r="A1961" s="90">
        <v>42444</v>
      </c>
      <c r="B1961" s="62" t="s">
        <v>1364</v>
      </c>
      <c r="C1961" s="76">
        <f t="shared" si="296"/>
        <v>3300.3300330033003</v>
      </c>
      <c r="D1961" s="77" t="s">
        <v>11</v>
      </c>
      <c r="E1961" s="65">
        <v>60.6</v>
      </c>
      <c r="F1961" s="65">
        <v>61.2</v>
      </c>
      <c r="G1961" s="65">
        <v>61.8</v>
      </c>
      <c r="H1961" s="65">
        <v>62.4</v>
      </c>
      <c r="I1961" s="39">
        <f t="shared" si="320"/>
        <v>1980.1980198019849</v>
      </c>
      <c r="J1961" s="39">
        <f t="shared" si="323"/>
        <v>1980.1980198019614</v>
      </c>
      <c r="K1961" s="39">
        <f t="shared" si="321"/>
        <v>1980.1980198019849</v>
      </c>
      <c r="L1961" s="39">
        <f t="shared" si="319"/>
        <v>5940.5940594059311</v>
      </c>
      <c r="M1961" s="25"/>
      <c r="N1961" s="25"/>
    </row>
    <row r="1962" spans="1:14" ht="14.25" customHeight="1">
      <c r="A1962" s="90">
        <v>42444</v>
      </c>
      <c r="B1962" s="62" t="s">
        <v>1333</v>
      </c>
      <c r="C1962" s="76">
        <f t="shared" si="296"/>
        <v>1913.8755980861245</v>
      </c>
      <c r="D1962" s="77" t="s">
        <v>11</v>
      </c>
      <c r="E1962" s="65">
        <v>104.5</v>
      </c>
      <c r="F1962" s="65">
        <v>105.5</v>
      </c>
      <c r="G1962" s="65">
        <v>106.5</v>
      </c>
      <c r="H1962" s="65">
        <v>0</v>
      </c>
      <c r="I1962" s="66">
        <f>+(F1962-E1962)*C1962</f>
        <v>1913.8755980861245</v>
      </c>
      <c r="J1962" s="66">
        <f>+(G1962-F1962)*C1962</f>
        <v>1913.8755980861245</v>
      </c>
      <c r="K1962" s="66">
        <v>0</v>
      </c>
      <c r="L1962" s="39">
        <f>SUM(I1962:K1962)</f>
        <v>3827.7511961722489</v>
      </c>
      <c r="M1962" s="25"/>
      <c r="N1962" s="25"/>
    </row>
    <row r="1963" spans="1:14" ht="14.25" customHeight="1">
      <c r="A1963" s="90">
        <v>42444</v>
      </c>
      <c r="B1963" s="62" t="s">
        <v>298</v>
      </c>
      <c r="C1963" s="76">
        <f t="shared" si="296"/>
        <v>1403.5087719298247</v>
      </c>
      <c r="D1963" s="77" t="s">
        <v>12</v>
      </c>
      <c r="E1963" s="65">
        <v>142.5</v>
      </c>
      <c r="F1963" s="65">
        <v>142.15</v>
      </c>
      <c r="G1963" s="65">
        <v>0</v>
      </c>
      <c r="H1963" s="65">
        <v>0</v>
      </c>
      <c r="I1963" s="66">
        <f>-(F1963-E1963)*C1963</f>
        <v>491.22807017543067</v>
      </c>
      <c r="J1963" s="66">
        <v>0</v>
      </c>
      <c r="K1963" s="66">
        <v>0</v>
      </c>
      <c r="L1963" s="66">
        <f t="shared" ref="L1963:L1977" si="324">(I1963+J1963+K1963)</f>
        <v>491.22807017543067</v>
      </c>
      <c r="M1963" s="25"/>
      <c r="N1963" s="25"/>
    </row>
    <row r="1964" spans="1:14" ht="14.25" customHeight="1">
      <c r="A1964" s="90">
        <v>42443</v>
      </c>
      <c r="B1964" s="62" t="s">
        <v>1380</v>
      </c>
      <c r="C1964" s="76">
        <f t="shared" si="296"/>
        <v>1081.081081081081</v>
      </c>
      <c r="D1964" s="77" t="s">
        <v>11</v>
      </c>
      <c r="E1964" s="65">
        <v>185</v>
      </c>
      <c r="F1964" s="65">
        <v>186.8</v>
      </c>
      <c r="G1964" s="65">
        <v>188.6</v>
      </c>
      <c r="H1964" s="65">
        <v>190.4</v>
      </c>
      <c r="I1964" s="39">
        <f t="shared" ref="I1964:I1969" si="325">(F1964-E1964)*C1964</f>
        <v>1945.9459459459581</v>
      </c>
      <c r="J1964" s="39">
        <f t="shared" ref="J1964:J1967" si="326">(G1964-F1964)*C1964</f>
        <v>1945.9459459459274</v>
      </c>
      <c r="K1964" s="39">
        <f t="shared" ref="K1964:K1969" si="327">(H1964-G1964)*C1964</f>
        <v>1945.9459459459581</v>
      </c>
      <c r="L1964" s="39">
        <f t="shared" si="324"/>
        <v>5837.8378378378438</v>
      </c>
      <c r="M1964" s="25"/>
      <c r="N1964" s="25"/>
    </row>
    <row r="1965" spans="1:14" ht="14.25" customHeight="1">
      <c r="A1965" s="90">
        <v>42443</v>
      </c>
      <c r="B1965" s="62" t="s">
        <v>1380</v>
      </c>
      <c r="C1965" s="76">
        <f t="shared" si="296"/>
        <v>1119.8208286674133</v>
      </c>
      <c r="D1965" s="77" t="s">
        <v>11</v>
      </c>
      <c r="E1965" s="65">
        <v>178.6</v>
      </c>
      <c r="F1965" s="65">
        <v>180.3</v>
      </c>
      <c r="G1965" s="65">
        <v>182</v>
      </c>
      <c r="H1965" s="65">
        <v>183.7</v>
      </c>
      <c r="I1965" s="39">
        <f t="shared" si="325"/>
        <v>1903.6954087346217</v>
      </c>
      <c r="J1965" s="39">
        <f t="shared" si="326"/>
        <v>1903.6954087345898</v>
      </c>
      <c r="K1965" s="39">
        <f t="shared" si="327"/>
        <v>1903.6954087345898</v>
      </c>
      <c r="L1965" s="39">
        <f t="shared" si="324"/>
        <v>5711.0862262038008</v>
      </c>
      <c r="M1965" s="25"/>
      <c r="N1965" s="25"/>
    </row>
    <row r="1966" spans="1:14" ht="14.25" customHeight="1">
      <c r="A1966" s="90">
        <v>42443</v>
      </c>
      <c r="B1966" s="62" t="s">
        <v>140</v>
      </c>
      <c r="C1966" s="76">
        <f t="shared" si="296"/>
        <v>1470.5882352941176</v>
      </c>
      <c r="D1966" s="77" t="s">
        <v>11</v>
      </c>
      <c r="E1966" s="65">
        <v>136</v>
      </c>
      <c r="F1966" s="65">
        <v>137.30000000000001</v>
      </c>
      <c r="G1966" s="65">
        <v>138.6</v>
      </c>
      <c r="H1966" s="65">
        <v>139.9</v>
      </c>
      <c r="I1966" s="39">
        <f t="shared" si="325"/>
        <v>1911.7647058823695</v>
      </c>
      <c r="J1966" s="39">
        <f t="shared" si="326"/>
        <v>1911.7647058823277</v>
      </c>
      <c r="K1966" s="39">
        <f t="shared" si="327"/>
        <v>1911.7647058823695</v>
      </c>
      <c r="L1966" s="39">
        <f t="shared" si="324"/>
        <v>5735.2941176470667</v>
      </c>
      <c r="M1966" s="25"/>
      <c r="N1966" s="25"/>
    </row>
    <row r="1967" spans="1:14" ht="14.25" customHeight="1">
      <c r="A1967" s="90">
        <v>42443</v>
      </c>
      <c r="B1967" s="62" t="s">
        <v>174</v>
      </c>
      <c r="C1967" s="76">
        <f t="shared" si="296"/>
        <v>2366.8639053254437</v>
      </c>
      <c r="D1967" s="77" t="s">
        <v>11</v>
      </c>
      <c r="E1967" s="65">
        <v>84.5</v>
      </c>
      <c r="F1967" s="65">
        <v>85.3</v>
      </c>
      <c r="G1967" s="65">
        <v>86.1</v>
      </c>
      <c r="H1967" s="65">
        <v>86.9</v>
      </c>
      <c r="I1967" s="39">
        <f t="shared" si="325"/>
        <v>1893.4911242603482</v>
      </c>
      <c r="J1967" s="39">
        <f t="shared" si="326"/>
        <v>1893.4911242603482</v>
      </c>
      <c r="K1967" s="39">
        <f t="shared" si="327"/>
        <v>1893.4911242603819</v>
      </c>
      <c r="L1967" s="39">
        <f t="shared" si="324"/>
        <v>5680.4733727810781</v>
      </c>
      <c r="M1967" s="25"/>
      <c r="N1967" s="25"/>
    </row>
    <row r="1968" spans="1:14" ht="14.25" customHeight="1">
      <c r="A1968" s="90">
        <v>42443</v>
      </c>
      <c r="B1968" s="62" t="s">
        <v>298</v>
      </c>
      <c r="C1968" s="76">
        <f t="shared" si="296"/>
        <v>1418.4397163120568</v>
      </c>
      <c r="D1968" s="77" t="s">
        <v>11</v>
      </c>
      <c r="E1968" s="65">
        <v>141</v>
      </c>
      <c r="F1968" s="65">
        <v>142.4</v>
      </c>
      <c r="G1968" s="65">
        <v>0</v>
      </c>
      <c r="H1968" s="65">
        <v>0</v>
      </c>
      <c r="I1968" s="39">
        <f t="shared" si="325"/>
        <v>1985.8156028368876</v>
      </c>
      <c r="J1968" s="66">
        <v>0</v>
      </c>
      <c r="K1968" s="66">
        <f t="shared" si="327"/>
        <v>0</v>
      </c>
      <c r="L1968" s="39">
        <f t="shared" si="324"/>
        <v>1985.8156028368876</v>
      </c>
      <c r="M1968" s="25"/>
      <c r="N1968" s="25"/>
    </row>
    <row r="1969" spans="1:14" ht="14.25" customHeight="1">
      <c r="A1969" s="90">
        <v>42443</v>
      </c>
      <c r="B1969" s="62" t="s">
        <v>298</v>
      </c>
      <c r="C1969" s="76">
        <f t="shared" si="296"/>
        <v>1435.7501794687723</v>
      </c>
      <c r="D1969" s="77" t="s">
        <v>11</v>
      </c>
      <c r="E1969" s="65">
        <v>139.30000000000001</v>
      </c>
      <c r="F1969" s="65">
        <v>139.9</v>
      </c>
      <c r="G1969" s="65">
        <v>0</v>
      </c>
      <c r="H1969" s="65">
        <v>0</v>
      </c>
      <c r="I1969" s="39">
        <f t="shared" si="325"/>
        <v>861.45010768125519</v>
      </c>
      <c r="J1969" s="66">
        <v>0</v>
      </c>
      <c r="K1969" s="66">
        <f t="shared" si="327"/>
        <v>0</v>
      </c>
      <c r="L1969" s="39">
        <f t="shared" si="324"/>
        <v>861.45010768125519</v>
      </c>
      <c r="M1969" s="25"/>
      <c r="N1969" s="25"/>
    </row>
    <row r="1970" spans="1:14" ht="14.25" customHeight="1">
      <c r="A1970" s="90">
        <v>42443</v>
      </c>
      <c r="B1970" s="62" t="s">
        <v>1379</v>
      </c>
      <c r="C1970" s="76">
        <f t="shared" si="296"/>
        <v>3164.5569620253164</v>
      </c>
      <c r="D1970" s="77" t="s">
        <v>12</v>
      </c>
      <c r="E1970" s="65">
        <v>63.2</v>
      </c>
      <c r="F1970" s="65">
        <v>63.1</v>
      </c>
      <c r="G1970" s="65">
        <v>0</v>
      </c>
      <c r="H1970" s="65">
        <v>0</v>
      </c>
      <c r="I1970" s="66">
        <f>-(F1970-E1970)*C1970</f>
        <v>316.45569620253616</v>
      </c>
      <c r="J1970" s="66">
        <v>0</v>
      </c>
      <c r="K1970" s="66">
        <v>0</v>
      </c>
      <c r="L1970" s="66">
        <f t="shared" si="324"/>
        <v>316.45569620253616</v>
      </c>
      <c r="M1970" s="25"/>
      <c r="N1970" s="25"/>
    </row>
    <row r="1971" spans="1:14" ht="14.25" customHeight="1">
      <c r="A1971" s="90">
        <v>42440</v>
      </c>
      <c r="B1971" s="62" t="s">
        <v>1398</v>
      </c>
      <c r="C1971" s="76">
        <f t="shared" si="296"/>
        <v>1709.4017094017095</v>
      </c>
      <c r="D1971" s="77" t="s">
        <v>11</v>
      </c>
      <c r="E1971" s="65">
        <v>117</v>
      </c>
      <c r="F1971" s="65">
        <v>118</v>
      </c>
      <c r="G1971" s="65">
        <v>119</v>
      </c>
      <c r="H1971" s="65">
        <v>120</v>
      </c>
      <c r="I1971" s="39">
        <f t="shared" ref="I1971:I1977" si="328">(F1971-E1971)*C1971</f>
        <v>1709.4017094017095</v>
      </c>
      <c r="J1971" s="39">
        <f t="shared" ref="J1971:J1972" si="329">(G1971-F1971)*C1971</f>
        <v>1709.4017094017095</v>
      </c>
      <c r="K1971" s="39">
        <f t="shared" ref="K1971:K1977" si="330">(H1971-G1971)*C1971</f>
        <v>1709.4017094017095</v>
      </c>
      <c r="L1971" s="39">
        <f t="shared" si="324"/>
        <v>5128.2051282051289</v>
      </c>
      <c r="M1971" s="25"/>
      <c r="N1971" s="25"/>
    </row>
    <row r="1972" spans="1:14" ht="14.25" customHeight="1">
      <c r="A1972" s="90">
        <v>42440</v>
      </c>
      <c r="B1972" s="62" t="s">
        <v>298</v>
      </c>
      <c r="C1972" s="76">
        <f t="shared" si="296"/>
        <v>1694.9152542372881</v>
      </c>
      <c r="D1972" s="77" t="s">
        <v>11</v>
      </c>
      <c r="E1972" s="65">
        <v>118</v>
      </c>
      <c r="F1972" s="65">
        <v>119</v>
      </c>
      <c r="G1972" s="65">
        <v>120</v>
      </c>
      <c r="H1972" s="65">
        <v>121</v>
      </c>
      <c r="I1972" s="39">
        <f t="shared" si="328"/>
        <v>1694.9152542372881</v>
      </c>
      <c r="J1972" s="39">
        <f t="shared" si="329"/>
        <v>1694.9152542372881</v>
      </c>
      <c r="K1972" s="39">
        <f t="shared" si="330"/>
        <v>1694.9152542372881</v>
      </c>
      <c r="L1972" s="39">
        <f t="shared" si="324"/>
        <v>5084.7457627118638</v>
      </c>
      <c r="M1972" s="25"/>
      <c r="N1972" s="25"/>
    </row>
    <row r="1973" spans="1:14" ht="14.25" customHeight="1">
      <c r="A1973" s="90">
        <v>42440</v>
      </c>
      <c r="B1973" s="62" t="s">
        <v>1380</v>
      </c>
      <c r="C1973" s="76">
        <f t="shared" si="296"/>
        <v>1133.14447592068</v>
      </c>
      <c r="D1973" s="77" t="s">
        <v>11</v>
      </c>
      <c r="E1973" s="65">
        <v>176.5</v>
      </c>
      <c r="F1973" s="65">
        <v>178.2</v>
      </c>
      <c r="G1973" s="65">
        <v>0</v>
      </c>
      <c r="H1973" s="65">
        <v>0</v>
      </c>
      <c r="I1973" s="39">
        <f t="shared" si="328"/>
        <v>1926.345609065143</v>
      </c>
      <c r="J1973" s="66">
        <v>0</v>
      </c>
      <c r="K1973" s="66">
        <f t="shared" si="330"/>
        <v>0</v>
      </c>
      <c r="L1973" s="39">
        <f t="shared" si="324"/>
        <v>1926.345609065143</v>
      </c>
      <c r="M1973" s="25"/>
      <c r="N1973" s="25"/>
    </row>
    <row r="1974" spans="1:14" ht="14.25" customHeight="1">
      <c r="A1974" s="90">
        <v>42440</v>
      </c>
      <c r="B1974" s="62" t="s">
        <v>1399</v>
      </c>
      <c r="C1974" s="76">
        <f t="shared" si="296"/>
        <v>3273.3224222585923</v>
      </c>
      <c r="D1974" s="77" t="s">
        <v>11</v>
      </c>
      <c r="E1974" s="65">
        <v>61.1</v>
      </c>
      <c r="F1974" s="65">
        <v>61.1</v>
      </c>
      <c r="G1974" s="65">
        <v>0</v>
      </c>
      <c r="H1974" s="65">
        <v>0</v>
      </c>
      <c r="I1974" s="39">
        <f t="shared" si="328"/>
        <v>0</v>
      </c>
      <c r="J1974" s="66">
        <v>0</v>
      </c>
      <c r="K1974" s="66">
        <f t="shared" si="330"/>
        <v>0</v>
      </c>
      <c r="L1974" s="39">
        <f t="shared" si="324"/>
        <v>0</v>
      </c>
      <c r="M1974" s="25"/>
      <c r="N1974" s="25"/>
    </row>
    <row r="1975" spans="1:14" ht="14.25" customHeight="1">
      <c r="A1975" s="90">
        <v>42440</v>
      </c>
      <c r="B1975" s="62" t="s">
        <v>1399</v>
      </c>
      <c r="C1975" s="76">
        <f t="shared" si="296"/>
        <v>3125</v>
      </c>
      <c r="D1975" s="77" t="s">
        <v>11</v>
      </c>
      <c r="E1975" s="65">
        <v>64</v>
      </c>
      <c r="F1975" s="65">
        <v>64</v>
      </c>
      <c r="G1975" s="65">
        <v>0</v>
      </c>
      <c r="H1975" s="65">
        <v>0</v>
      </c>
      <c r="I1975" s="39">
        <f t="shared" si="328"/>
        <v>0</v>
      </c>
      <c r="J1975" s="66">
        <v>0</v>
      </c>
      <c r="K1975" s="66">
        <f t="shared" si="330"/>
        <v>0</v>
      </c>
      <c r="L1975" s="39">
        <f t="shared" si="324"/>
        <v>0</v>
      </c>
      <c r="M1975" s="25"/>
      <c r="N1975" s="25"/>
    </row>
    <row r="1976" spans="1:14" ht="14.25" customHeight="1">
      <c r="A1976" s="90">
        <v>42439</v>
      </c>
      <c r="B1976" s="62" t="s">
        <v>1379</v>
      </c>
      <c r="C1976" s="76">
        <f t="shared" si="296"/>
        <v>2898.550724637681</v>
      </c>
      <c r="D1976" s="77" t="s">
        <v>11</v>
      </c>
      <c r="E1976" s="65">
        <v>69</v>
      </c>
      <c r="F1976" s="65">
        <v>69.599999999999994</v>
      </c>
      <c r="G1976" s="65">
        <v>70.2</v>
      </c>
      <c r="H1976" s="65">
        <v>70.8</v>
      </c>
      <c r="I1976" s="39">
        <f t="shared" si="328"/>
        <v>1739.1304347825921</v>
      </c>
      <c r="J1976" s="39">
        <f t="shared" ref="J1976:J1977" si="331">(G1976-F1976)*C1976</f>
        <v>1739.1304347826333</v>
      </c>
      <c r="K1976" s="39">
        <f t="shared" si="330"/>
        <v>1739.1304347825921</v>
      </c>
      <c r="L1976" s="39">
        <f t="shared" si="324"/>
        <v>5217.3913043478169</v>
      </c>
      <c r="M1976" s="25"/>
      <c r="N1976" s="25"/>
    </row>
    <row r="1977" spans="1:14" ht="14.25" customHeight="1">
      <c r="A1977" s="90">
        <v>42439</v>
      </c>
      <c r="B1977" s="62" t="s">
        <v>1400</v>
      </c>
      <c r="C1977" s="76">
        <f t="shared" si="296"/>
        <v>1731.6017316017317</v>
      </c>
      <c r="D1977" s="77" t="s">
        <v>11</v>
      </c>
      <c r="E1977" s="65">
        <v>115.5</v>
      </c>
      <c r="F1977" s="65">
        <v>116.5</v>
      </c>
      <c r="G1977" s="65">
        <v>117.5</v>
      </c>
      <c r="H1977" s="65">
        <v>118.5</v>
      </c>
      <c r="I1977" s="39">
        <f t="shared" si="328"/>
        <v>1731.6017316017317</v>
      </c>
      <c r="J1977" s="39">
        <f t="shared" si="331"/>
        <v>1731.6017316017317</v>
      </c>
      <c r="K1977" s="39">
        <f t="shared" si="330"/>
        <v>1731.6017316017317</v>
      </c>
      <c r="L1977" s="39">
        <f t="shared" si="324"/>
        <v>5194.8051948051952</v>
      </c>
      <c r="M1977" s="25"/>
      <c r="N1977" s="25"/>
    </row>
    <row r="1978" spans="1:14" s="11" customFormat="1" ht="18">
      <c r="A1978" s="90">
        <v>42439</v>
      </c>
      <c r="B1978" s="62" t="s">
        <v>1401</v>
      </c>
      <c r="C1978" s="76">
        <f t="shared" si="296"/>
        <v>2666.6666666666665</v>
      </c>
      <c r="D1978" s="77" t="s">
        <v>11</v>
      </c>
      <c r="E1978" s="65">
        <v>75</v>
      </c>
      <c r="F1978" s="65">
        <v>75.7</v>
      </c>
      <c r="G1978" s="65">
        <v>76.400000000000006</v>
      </c>
      <c r="H1978" s="65">
        <v>0</v>
      </c>
      <c r="I1978" s="66">
        <f t="shared" ref="I1978:I1979" si="332">+(F1978-E1978)*C1978</f>
        <v>1866.6666666666742</v>
      </c>
      <c r="J1978" s="66">
        <f t="shared" ref="J1978:J1979" si="333">+(G1978-F1978)*C1978</f>
        <v>1866.6666666666742</v>
      </c>
      <c r="K1978" s="66">
        <v>0</v>
      </c>
      <c r="L1978" s="39">
        <f t="shared" ref="L1978:L1979" si="334">SUM(I1978:K1978)</f>
        <v>3733.3333333333485</v>
      </c>
      <c r="M1978" s="25"/>
      <c r="N1978" s="92"/>
    </row>
    <row r="1979" spans="1:14" s="11" customFormat="1" ht="14.25" customHeight="1">
      <c r="A1979" s="90">
        <v>42439</v>
      </c>
      <c r="B1979" s="62" t="s">
        <v>1399</v>
      </c>
      <c r="C1979" s="76">
        <f t="shared" si="296"/>
        <v>3478.2608695652175</v>
      </c>
      <c r="D1979" s="77" t="s">
        <v>11</v>
      </c>
      <c r="E1979" s="65">
        <v>57.5</v>
      </c>
      <c r="F1979" s="65">
        <v>58</v>
      </c>
      <c r="G1979" s="65">
        <v>58.5</v>
      </c>
      <c r="H1979" s="65">
        <v>0</v>
      </c>
      <c r="I1979" s="66">
        <f t="shared" si="332"/>
        <v>1739.1304347826087</v>
      </c>
      <c r="J1979" s="66">
        <f t="shared" si="333"/>
        <v>1739.1304347826087</v>
      </c>
      <c r="K1979" s="66">
        <v>0</v>
      </c>
      <c r="L1979" s="39">
        <f t="shared" si="334"/>
        <v>3478.2608695652175</v>
      </c>
      <c r="M1979" s="25"/>
      <c r="N1979" s="92"/>
    </row>
    <row r="1980" spans="1:14" s="11" customFormat="1" ht="14.25" customHeight="1">
      <c r="A1980" s="90">
        <v>42439</v>
      </c>
      <c r="B1980" s="62" t="s">
        <v>1402</v>
      </c>
      <c r="C1980" s="76">
        <f t="shared" si="296"/>
        <v>3846.1538461538462</v>
      </c>
      <c r="D1980" s="77" t="s">
        <v>11</v>
      </c>
      <c r="E1980" s="65">
        <v>52</v>
      </c>
      <c r="F1980" s="65">
        <v>52.5</v>
      </c>
      <c r="G1980" s="65">
        <v>0</v>
      </c>
      <c r="H1980" s="65">
        <v>0</v>
      </c>
      <c r="I1980" s="39">
        <f t="shared" ref="I1980:I1990" si="335">(F1980-E1980)*C1980</f>
        <v>1923.0769230769231</v>
      </c>
      <c r="J1980" s="66">
        <v>0</v>
      </c>
      <c r="K1980" s="66">
        <f t="shared" ref="K1980:K1990" si="336">(H1980-G1980)*C1980</f>
        <v>0</v>
      </c>
      <c r="L1980" s="39">
        <f t="shared" ref="L1980:L1990" si="337">(I1980+J1980+K1980)</f>
        <v>1923.0769230769231</v>
      </c>
      <c r="M1980" s="25"/>
      <c r="N1980" s="92"/>
    </row>
    <row r="1981" spans="1:14" s="11" customFormat="1" ht="14.25" customHeight="1">
      <c r="A1981" s="90">
        <v>42439</v>
      </c>
      <c r="B1981" s="62" t="s">
        <v>1333</v>
      </c>
      <c r="C1981" s="76">
        <f t="shared" si="296"/>
        <v>2139.0374331550802</v>
      </c>
      <c r="D1981" s="77" t="s">
        <v>12</v>
      </c>
      <c r="E1981" s="65">
        <v>93.5</v>
      </c>
      <c r="F1981" s="65">
        <v>93.5</v>
      </c>
      <c r="G1981" s="65">
        <v>0</v>
      </c>
      <c r="H1981" s="65">
        <v>0</v>
      </c>
      <c r="I1981" s="39">
        <f t="shared" si="335"/>
        <v>0</v>
      </c>
      <c r="J1981" s="66">
        <v>0</v>
      </c>
      <c r="K1981" s="66">
        <f t="shared" si="336"/>
        <v>0</v>
      </c>
      <c r="L1981" s="39">
        <f t="shared" si="337"/>
        <v>0</v>
      </c>
      <c r="M1981" s="25"/>
      <c r="N1981" s="92"/>
    </row>
    <row r="1982" spans="1:14" s="11" customFormat="1" ht="14.25" customHeight="1">
      <c r="A1982" s="90">
        <v>42438</v>
      </c>
      <c r="B1982" s="62" t="s">
        <v>1380</v>
      </c>
      <c r="C1982" s="76">
        <f t="shared" si="296"/>
        <v>1234.5679012345679</v>
      </c>
      <c r="D1982" s="77" t="s">
        <v>11</v>
      </c>
      <c r="E1982" s="65">
        <v>162</v>
      </c>
      <c r="F1982" s="65">
        <v>163.6</v>
      </c>
      <c r="G1982" s="65">
        <v>165.2</v>
      </c>
      <c r="H1982" s="65">
        <v>166.8</v>
      </c>
      <c r="I1982" s="39">
        <f t="shared" si="335"/>
        <v>1975.3086419753017</v>
      </c>
      <c r="J1982" s="39">
        <f t="shared" ref="J1982:J1983" si="338">(G1982-F1982)*C1982</f>
        <v>1975.3086419753017</v>
      </c>
      <c r="K1982" s="39">
        <f t="shared" si="336"/>
        <v>1975.3086419753367</v>
      </c>
      <c r="L1982" s="39">
        <f t="shared" si="337"/>
        <v>5925.9259259259397</v>
      </c>
      <c r="M1982" s="25"/>
      <c r="N1982" s="92"/>
    </row>
    <row r="1983" spans="1:14" s="11" customFormat="1" ht="14.25" customHeight="1">
      <c r="A1983" s="90">
        <v>42438</v>
      </c>
      <c r="B1983" s="62" t="s">
        <v>1380</v>
      </c>
      <c r="C1983" s="76">
        <f t="shared" si="296"/>
        <v>1290.3225806451612</v>
      </c>
      <c r="D1983" s="77" t="s">
        <v>11</v>
      </c>
      <c r="E1983" s="65">
        <v>155</v>
      </c>
      <c r="F1983" s="65">
        <v>156.5</v>
      </c>
      <c r="G1983" s="65">
        <v>158</v>
      </c>
      <c r="H1983" s="65">
        <v>159.5</v>
      </c>
      <c r="I1983" s="39">
        <f t="shared" si="335"/>
        <v>1935.483870967742</v>
      </c>
      <c r="J1983" s="39">
        <f t="shared" si="338"/>
        <v>1935.483870967742</v>
      </c>
      <c r="K1983" s="39">
        <f t="shared" si="336"/>
        <v>1935.483870967742</v>
      </c>
      <c r="L1983" s="39">
        <f t="shared" si="337"/>
        <v>5806.4516129032254</v>
      </c>
      <c r="M1983" s="25"/>
      <c r="N1983" s="92"/>
    </row>
    <row r="1984" spans="1:14" s="11" customFormat="1" ht="14.25" customHeight="1">
      <c r="A1984" s="90">
        <v>42438</v>
      </c>
      <c r="B1984" s="62" t="s">
        <v>1364</v>
      </c>
      <c r="C1984" s="76">
        <f t="shared" si="296"/>
        <v>3703.7037037037039</v>
      </c>
      <c r="D1984" s="77" t="s">
        <v>11</v>
      </c>
      <c r="E1984" s="65">
        <v>54</v>
      </c>
      <c r="F1984" s="65">
        <v>54.5</v>
      </c>
      <c r="G1984" s="65">
        <v>0</v>
      </c>
      <c r="H1984" s="65">
        <v>0</v>
      </c>
      <c r="I1984" s="39">
        <f t="shared" si="335"/>
        <v>1851.851851851852</v>
      </c>
      <c r="J1984" s="66">
        <v>0</v>
      </c>
      <c r="K1984" s="66">
        <f t="shared" si="336"/>
        <v>0</v>
      </c>
      <c r="L1984" s="39">
        <f t="shared" si="337"/>
        <v>1851.851851851852</v>
      </c>
      <c r="M1984" s="25"/>
      <c r="N1984" s="92"/>
    </row>
    <row r="1985" spans="1:14" s="11" customFormat="1" ht="14.25" customHeight="1">
      <c r="A1985" s="90">
        <v>42438</v>
      </c>
      <c r="B1985" s="62" t="s">
        <v>1403</v>
      </c>
      <c r="C1985" s="76">
        <f t="shared" si="296"/>
        <v>1834.8623853211009</v>
      </c>
      <c r="D1985" s="77" t="s">
        <v>11</v>
      </c>
      <c r="E1985" s="65">
        <v>109</v>
      </c>
      <c r="F1985" s="65">
        <v>110</v>
      </c>
      <c r="G1985" s="65">
        <v>0</v>
      </c>
      <c r="H1985" s="65">
        <v>0</v>
      </c>
      <c r="I1985" s="39">
        <f t="shared" si="335"/>
        <v>1834.8623853211009</v>
      </c>
      <c r="J1985" s="66">
        <v>0</v>
      </c>
      <c r="K1985" s="66">
        <f t="shared" si="336"/>
        <v>0</v>
      </c>
      <c r="L1985" s="39">
        <f t="shared" si="337"/>
        <v>1834.8623853211009</v>
      </c>
      <c r="M1985" s="25"/>
      <c r="N1985" s="92"/>
    </row>
    <row r="1986" spans="1:14" s="11" customFormat="1" ht="14.25" customHeight="1">
      <c r="A1986" s="90">
        <v>42438</v>
      </c>
      <c r="B1986" s="62" t="s">
        <v>1400</v>
      </c>
      <c r="C1986" s="76">
        <f t="shared" si="296"/>
        <v>1754.3859649122808</v>
      </c>
      <c r="D1986" s="77" t="s">
        <v>11</v>
      </c>
      <c r="E1986" s="65">
        <v>114</v>
      </c>
      <c r="F1986" s="65">
        <v>115</v>
      </c>
      <c r="G1986" s="65">
        <v>0</v>
      </c>
      <c r="H1986" s="65">
        <v>0</v>
      </c>
      <c r="I1986" s="39">
        <f t="shared" si="335"/>
        <v>1754.3859649122808</v>
      </c>
      <c r="J1986" s="66">
        <v>0</v>
      </c>
      <c r="K1986" s="66">
        <f t="shared" si="336"/>
        <v>0</v>
      </c>
      <c r="L1986" s="39">
        <f t="shared" si="337"/>
        <v>1754.3859649122808</v>
      </c>
      <c r="M1986" s="25"/>
      <c r="N1986" s="92"/>
    </row>
    <row r="1987" spans="1:14" s="11" customFormat="1" ht="14.25" customHeight="1">
      <c r="A1987" s="90">
        <v>42438</v>
      </c>
      <c r="B1987" s="62" t="s">
        <v>1333</v>
      </c>
      <c r="C1987" s="76">
        <f t="shared" si="296"/>
        <v>2105.2631578947367</v>
      </c>
      <c r="D1987" s="77" t="s">
        <v>11</v>
      </c>
      <c r="E1987" s="65">
        <v>95</v>
      </c>
      <c r="F1987" s="65">
        <v>95.4</v>
      </c>
      <c r="G1987" s="65">
        <v>0</v>
      </c>
      <c r="H1987" s="65">
        <v>0</v>
      </c>
      <c r="I1987" s="39">
        <f t="shared" si="335"/>
        <v>842.10526315790662</v>
      </c>
      <c r="J1987" s="66">
        <v>0</v>
      </c>
      <c r="K1987" s="66">
        <f t="shared" si="336"/>
        <v>0</v>
      </c>
      <c r="L1987" s="39">
        <f t="shared" si="337"/>
        <v>842.10526315790662</v>
      </c>
      <c r="M1987" s="25"/>
      <c r="N1987" s="92"/>
    </row>
    <row r="1988" spans="1:14" s="11" customFormat="1" ht="14.25" customHeight="1">
      <c r="A1988" s="90">
        <v>42438</v>
      </c>
      <c r="B1988" s="62" t="s">
        <v>1379</v>
      </c>
      <c r="C1988" s="76">
        <f t="shared" si="296"/>
        <v>3478.2608695652175</v>
      </c>
      <c r="D1988" s="77" t="s">
        <v>11</v>
      </c>
      <c r="E1988" s="65">
        <v>57.5</v>
      </c>
      <c r="F1988" s="65">
        <v>57.5</v>
      </c>
      <c r="G1988" s="65">
        <v>0</v>
      </c>
      <c r="H1988" s="65">
        <v>0</v>
      </c>
      <c r="I1988" s="39">
        <f t="shared" si="335"/>
        <v>0</v>
      </c>
      <c r="J1988" s="66">
        <v>0</v>
      </c>
      <c r="K1988" s="66">
        <f t="shared" si="336"/>
        <v>0</v>
      </c>
      <c r="L1988" s="39">
        <f t="shared" si="337"/>
        <v>0</v>
      </c>
      <c r="M1988" s="25"/>
      <c r="N1988" s="92"/>
    </row>
    <row r="1989" spans="1:14" s="11" customFormat="1" ht="14.25" customHeight="1">
      <c r="A1989" s="90">
        <v>42437</v>
      </c>
      <c r="B1989" s="62" t="s">
        <v>1380</v>
      </c>
      <c r="C1989" s="76">
        <f t="shared" si="296"/>
        <v>1307.18954248366</v>
      </c>
      <c r="D1989" s="77" t="s">
        <v>11</v>
      </c>
      <c r="E1989" s="65">
        <v>153</v>
      </c>
      <c r="F1989" s="65">
        <v>154.5</v>
      </c>
      <c r="G1989" s="65">
        <v>156</v>
      </c>
      <c r="H1989" s="65">
        <v>157.5</v>
      </c>
      <c r="I1989" s="39">
        <f t="shared" si="335"/>
        <v>1960.7843137254899</v>
      </c>
      <c r="J1989" s="39">
        <f t="shared" ref="J1989:J1990" si="339">(G1989-F1989)*C1989</f>
        <v>1960.7843137254899</v>
      </c>
      <c r="K1989" s="39">
        <f t="shared" si="336"/>
        <v>1960.7843137254899</v>
      </c>
      <c r="L1989" s="39">
        <f t="shared" si="337"/>
        <v>5882.3529411764703</v>
      </c>
      <c r="M1989" s="25"/>
      <c r="N1989" s="92"/>
    </row>
    <row r="1990" spans="1:14" s="11" customFormat="1" ht="14.25" customHeight="1">
      <c r="A1990" s="90">
        <v>42437</v>
      </c>
      <c r="B1990" s="62" t="s">
        <v>1400</v>
      </c>
      <c r="C1990" s="76">
        <f t="shared" si="296"/>
        <v>1834.8623853211009</v>
      </c>
      <c r="D1990" s="77" t="s">
        <v>11</v>
      </c>
      <c r="E1990" s="65">
        <v>109</v>
      </c>
      <c r="F1990" s="65">
        <v>110</v>
      </c>
      <c r="G1990" s="65">
        <v>111</v>
      </c>
      <c r="H1990" s="65">
        <v>112</v>
      </c>
      <c r="I1990" s="39">
        <f t="shared" si="335"/>
        <v>1834.8623853211009</v>
      </c>
      <c r="J1990" s="39">
        <f t="shared" si="339"/>
        <v>1834.8623853211009</v>
      </c>
      <c r="K1990" s="39">
        <f t="shared" si="336"/>
        <v>1834.8623853211009</v>
      </c>
      <c r="L1990" s="39">
        <f t="shared" si="337"/>
        <v>5504.5871559633024</v>
      </c>
      <c r="M1990" s="25"/>
      <c r="N1990" s="92"/>
    </row>
    <row r="1991" spans="1:14" s="11" customFormat="1" ht="14.25" customHeight="1">
      <c r="A1991" s="90">
        <v>42437</v>
      </c>
      <c r="B1991" s="62" t="s">
        <v>1333</v>
      </c>
      <c r="C1991" s="76">
        <f t="shared" si="296"/>
        <v>2173.913043478261</v>
      </c>
      <c r="D1991" s="77" t="s">
        <v>11</v>
      </c>
      <c r="E1991" s="65">
        <v>92</v>
      </c>
      <c r="F1991" s="65">
        <v>92.9</v>
      </c>
      <c r="G1991" s="65">
        <v>93.8</v>
      </c>
      <c r="H1991" s="65">
        <v>0</v>
      </c>
      <c r="I1991" s="66">
        <f>+(F1991-E1991)*C1991</f>
        <v>1956.5217391304473</v>
      </c>
      <c r="J1991" s="66">
        <f>+(G1991-F1991)*C1991</f>
        <v>1956.5217391304163</v>
      </c>
      <c r="K1991" s="66">
        <v>0</v>
      </c>
      <c r="L1991" s="39">
        <f>SUM(I1991:K1991)</f>
        <v>3913.0434782608636</v>
      </c>
      <c r="M1991" s="25"/>
      <c r="N1991" s="92"/>
    </row>
    <row r="1992" spans="1:14" s="11" customFormat="1" ht="14.25" customHeight="1">
      <c r="A1992" s="90">
        <v>42437</v>
      </c>
      <c r="B1992" s="62" t="s">
        <v>1404</v>
      </c>
      <c r="C1992" s="76">
        <f t="shared" si="296"/>
        <v>4347.826086956522</v>
      </c>
      <c r="D1992" s="77" t="s">
        <v>12</v>
      </c>
      <c r="E1992" s="65">
        <v>46</v>
      </c>
      <c r="F1992" s="65">
        <v>45.85</v>
      </c>
      <c r="G1992" s="65">
        <v>0</v>
      </c>
      <c r="H1992" s="65">
        <v>0</v>
      </c>
      <c r="I1992" s="66">
        <f>-(F1992-E1992)*C1992</f>
        <v>652.17391304347211</v>
      </c>
      <c r="J1992" s="66">
        <v>0</v>
      </c>
      <c r="K1992" s="66">
        <v>0</v>
      </c>
      <c r="L1992" s="66">
        <f t="shared" ref="L1992:L1993" si="340">(I1992+J1992+K1992)</f>
        <v>652.17391304347211</v>
      </c>
      <c r="M1992" s="25"/>
      <c r="N1992" s="92"/>
    </row>
    <row r="1993" spans="1:14" s="11" customFormat="1" ht="14.25" customHeight="1">
      <c r="A1993" s="90">
        <v>42437</v>
      </c>
      <c r="B1993" s="62" t="s">
        <v>169</v>
      </c>
      <c r="C1993" s="76">
        <f t="shared" si="296"/>
        <v>1219.5121951219512</v>
      </c>
      <c r="D1993" s="77" t="s">
        <v>11</v>
      </c>
      <c r="E1993" s="65">
        <v>164</v>
      </c>
      <c r="F1993" s="65">
        <v>161</v>
      </c>
      <c r="G1993" s="65">
        <v>0</v>
      </c>
      <c r="H1993" s="65">
        <v>0</v>
      </c>
      <c r="I1993" s="88">
        <f>(F1993-E1993)*C1993</f>
        <v>-3658.5365853658536</v>
      </c>
      <c r="J1993" s="66">
        <v>0</v>
      </c>
      <c r="K1993" s="66">
        <f>(H1993-G1993)*C1993</f>
        <v>0</v>
      </c>
      <c r="L1993" s="88">
        <f t="shared" si="340"/>
        <v>-3658.5365853658536</v>
      </c>
      <c r="M1993" s="25"/>
      <c r="N1993" s="92"/>
    </row>
    <row r="1994" spans="1:14" s="11" customFormat="1" ht="14.25" customHeight="1">
      <c r="A1994" s="90">
        <v>42433</v>
      </c>
      <c r="B1994" s="93" t="s">
        <v>1404</v>
      </c>
      <c r="C1994" s="93">
        <v>4165</v>
      </c>
      <c r="D1994" s="93" t="s">
        <v>11</v>
      </c>
      <c r="E1994" s="94">
        <v>48</v>
      </c>
      <c r="F1994" s="94">
        <v>48.5</v>
      </c>
      <c r="G1994" s="94">
        <v>49</v>
      </c>
      <c r="H1994" s="94">
        <v>49.5</v>
      </c>
      <c r="I1994" s="94">
        <v>2082.5</v>
      </c>
      <c r="J1994" s="94">
        <v>2082.5</v>
      </c>
      <c r="K1994" s="94">
        <v>2082.5</v>
      </c>
      <c r="L1994" s="95">
        <v>6247.5</v>
      </c>
      <c r="M1994" s="25"/>
      <c r="N1994" s="92"/>
    </row>
    <row r="1995" spans="1:14" s="11" customFormat="1" ht="14.25" customHeight="1">
      <c r="A1995" s="90">
        <v>42433</v>
      </c>
      <c r="B1995" s="93" t="s">
        <v>1404</v>
      </c>
      <c r="C1995" s="93">
        <v>4115</v>
      </c>
      <c r="D1995" s="93" t="s">
        <v>11</v>
      </c>
      <c r="E1995" s="94">
        <v>48.6</v>
      </c>
      <c r="F1995" s="94">
        <v>49.1</v>
      </c>
      <c r="G1995" s="94">
        <v>0</v>
      </c>
      <c r="H1995" s="94">
        <v>0</v>
      </c>
      <c r="I1995" s="94">
        <v>2057.5</v>
      </c>
      <c r="J1995" s="94">
        <v>0</v>
      </c>
      <c r="K1995" s="94">
        <v>0</v>
      </c>
      <c r="L1995" s="95">
        <v>2057.5</v>
      </c>
      <c r="M1995" s="25"/>
      <c r="N1995" s="92"/>
    </row>
    <row r="1996" spans="1:14" s="11" customFormat="1" ht="14.25" customHeight="1">
      <c r="A1996" s="90">
        <v>42433</v>
      </c>
      <c r="B1996" s="93" t="s">
        <v>1400</v>
      </c>
      <c r="C1996" s="93">
        <v>2000</v>
      </c>
      <c r="D1996" s="93" t="s">
        <v>12</v>
      </c>
      <c r="E1996" s="94">
        <v>100</v>
      </c>
      <c r="F1996" s="94">
        <v>99</v>
      </c>
      <c r="G1996" s="94">
        <v>0</v>
      </c>
      <c r="H1996" s="94">
        <v>0</v>
      </c>
      <c r="I1996" s="94">
        <v>2000</v>
      </c>
      <c r="J1996" s="94">
        <v>0</v>
      </c>
      <c r="K1996" s="94">
        <v>0</v>
      </c>
      <c r="L1996" s="95">
        <v>2000</v>
      </c>
      <c r="M1996" s="25"/>
      <c r="N1996" s="92"/>
    </row>
    <row r="1997" spans="1:14" s="11" customFormat="1" ht="14.25" customHeight="1">
      <c r="A1997" s="90">
        <v>42433</v>
      </c>
      <c r="B1997" s="93" t="s">
        <v>1405</v>
      </c>
      <c r="C1997" s="93">
        <v>2410</v>
      </c>
      <c r="D1997" s="93" t="s">
        <v>11</v>
      </c>
      <c r="E1997" s="94">
        <v>83</v>
      </c>
      <c r="F1997" s="94">
        <v>83.8</v>
      </c>
      <c r="G1997" s="94">
        <v>0</v>
      </c>
      <c r="H1997" s="94">
        <v>0</v>
      </c>
      <c r="I1997" s="94">
        <v>1927.9999999999932</v>
      </c>
      <c r="J1997" s="94">
        <v>0</v>
      </c>
      <c r="K1997" s="94">
        <v>0</v>
      </c>
      <c r="L1997" s="95">
        <v>1927.9999999999932</v>
      </c>
      <c r="M1997" s="25"/>
      <c r="N1997" s="92"/>
    </row>
    <row r="1998" spans="1:14" s="11" customFormat="1" ht="14.25" customHeight="1">
      <c r="A1998" s="90">
        <v>42433</v>
      </c>
      <c r="B1998" s="93" t="s">
        <v>151</v>
      </c>
      <c r="C1998" s="93">
        <v>1910</v>
      </c>
      <c r="D1998" s="93" t="s">
        <v>11</v>
      </c>
      <c r="E1998" s="94">
        <v>104.8</v>
      </c>
      <c r="F1998" s="94">
        <v>101.8</v>
      </c>
      <c r="G1998" s="94">
        <v>0</v>
      </c>
      <c r="H1998" s="94">
        <v>0</v>
      </c>
      <c r="I1998" s="94">
        <v>-5730</v>
      </c>
      <c r="J1998" s="94">
        <v>0</v>
      </c>
      <c r="K1998" s="94">
        <v>0</v>
      </c>
      <c r="L1998" s="96">
        <v>-5730</v>
      </c>
      <c r="M1998" s="25"/>
      <c r="N1998" s="92"/>
    </row>
    <row r="1999" spans="1:14" s="11" customFormat="1" ht="14.25" customHeight="1">
      <c r="A1999" s="90">
        <v>42432</v>
      </c>
      <c r="B1999" s="93" t="s">
        <v>1406</v>
      </c>
      <c r="C1999" s="93">
        <v>2000</v>
      </c>
      <c r="D1999" s="93" t="s">
        <v>11</v>
      </c>
      <c r="E1999" s="94">
        <v>100</v>
      </c>
      <c r="F1999" s="94">
        <v>101</v>
      </c>
      <c r="G1999" s="94">
        <v>102</v>
      </c>
      <c r="H1999" s="94">
        <v>103</v>
      </c>
      <c r="I1999" s="94">
        <v>2000</v>
      </c>
      <c r="J1999" s="94">
        <v>2000</v>
      </c>
      <c r="K1999" s="94">
        <v>2000</v>
      </c>
      <c r="L1999" s="95">
        <v>6000</v>
      </c>
      <c r="M1999" s="25"/>
      <c r="N1999" s="92"/>
    </row>
    <row r="2000" spans="1:14" s="11" customFormat="1" ht="14.25" customHeight="1">
      <c r="A2000" s="90">
        <v>42432</v>
      </c>
      <c r="B2000" s="93" t="s">
        <v>1407</v>
      </c>
      <c r="C2000" s="93">
        <v>2440</v>
      </c>
      <c r="D2000" s="93" t="s">
        <v>11</v>
      </c>
      <c r="E2000" s="94">
        <v>82</v>
      </c>
      <c r="F2000" s="94">
        <v>82.8</v>
      </c>
      <c r="G2000" s="94">
        <v>83.6</v>
      </c>
      <c r="H2000" s="94">
        <v>84.4</v>
      </c>
      <c r="I2000" s="94">
        <v>1951.9999999999932</v>
      </c>
      <c r="J2000" s="94">
        <v>1951.9999999999932</v>
      </c>
      <c r="K2000" s="94">
        <v>1952.0000000000277</v>
      </c>
      <c r="L2000" s="95">
        <v>5856.0000000000146</v>
      </c>
      <c r="M2000" s="25"/>
      <c r="N2000" s="92"/>
    </row>
    <row r="2001" spans="1:14" s="11" customFormat="1" ht="14.25" customHeight="1">
      <c r="A2001" s="90">
        <v>42432</v>
      </c>
      <c r="B2001" s="93" t="s">
        <v>1400</v>
      </c>
      <c r="C2001" s="93">
        <v>1925</v>
      </c>
      <c r="D2001" s="93" t="s">
        <v>11</v>
      </c>
      <c r="E2001" s="94">
        <v>104</v>
      </c>
      <c r="F2001" s="94">
        <v>105</v>
      </c>
      <c r="G2001" s="94">
        <v>106</v>
      </c>
      <c r="H2001" s="94">
        <v>0</v>
      </c>
      <c r="I2001" s="94">
        <v>1925</v>
      </c>
      <c r="J2001" s="94">
        <v>1925</v>
      </c>
      <c r="K2001" s="94">
        <v>0</v>
      </c>
      <c r="L2001" s="95">
        <v>3850</v>
      </c>
      <c r="M2001" s="25"/>
      <c r="N2001" s="92"/>
    </row>
    <row r="2002" spans="1:14" s="11" customFormat="1" ht="14.25" customHeight="1">
      <c r="A2002" s="90">
        <v>42432</v>
      </c>
      <c r="B2002" s="93" t="s">
        <v>1323</v>
      </c>
      <c r="C2002" s="93">
        <v>1785</v>
      </c>
      <c r="D2002" s="93" t="s">
        <v>11</v>
      </c>
      <c r="E2002" s="94">
        <v>112.2</v>
      </c>
      <c r="F2002" s="94">
        <v>112.8</v>
      </c>
      <c r="G2002" s="94">
        <v>0</v>
      </c>
      <c r="H2002" s="94">
        <v>0</v>
      </c>
      <c r="I2002" s="94">
        <v>1070.9999999999898</v>
      </c>
      <c r="J2002" s="94">
        <v>0</v>
      </c>
      <c r="K2002" s="94">
        <v>0</v>
      </c>
      <c r="L2002" s="95">
        <v>1070.9999999999898</v>
      </c>
      <c r="M2002" s="25"/>
      <c r="N2002" s="92"/>
    </row>
    <row r="2003" spans="1:14" s="11" customFormat="1" ht="14.25" customHeight="1">
      <c r="A2003" s="90">
        <v>42432</v>
      </c>
      <c r="B2003" s="93" t="s">
        <v>1407</v>
      </c>
      <c r="C2003" s="93">
        <v>2360</v>
      </c>
      <c r="D2003" s="93" t="s">
        <v>11</v>
      </c>
      <c r="E2003" s="94">
        <v>84.8</v>
      </c>
      <c r="F2003" s="94">
        <v>84.8</v>
      </c>
      <c r="G2003" s="94">
        <v>0</v>
      </c>
      <c r="H2003" s="94">
        <v>0</v>
      </c>
      <c r="I2003" s="94">
        <v>0</v>
      </c>
      <c r="J2003" s="94">
        <v>0</v>
      </c>
      <c r="K2003" s="94">
        <v>0</v>
      </c>
      <c r="L2003" s="95">
        <v>0</v>
      </c>
      <c r="M2003" s="25"/>
      <c r="N2003" s="92"/>
    </row>
    <row r="2004" spans="1:14" s="11" customFormat="1" ht="14.25" customHeight="1">
      <c r="A2004" s="90">
        <v>42432</v>
      </c>
      <c r="B2004" s="93" t="s">
        <v>1408</v>
      </c>
      <c r="C2004" s="93">
        <v>2410</v>
      </c>
      <c r="D2004" s="93" t="s">
        <v>12</v>
      </c>
      <c r="E2004" s="94">
        <v>83</v>
      </c>
      <c r="F2004" s="94">
        <v>85.4</v>
      </c>
      <c r="G2004" s="94">
        <v>0</v>
      </c>
      <c r="H2004" s="94">
        <v>0</v>
      </c>
      <c r="I2004" s="88">
        <f>-(F2004-E2004)*C2004</f>
        <v>-5784.0000000000136</v>
      </c>
      <c r="J2004" s="66">
        <v>0</v>
      </c>
      <c r="K2004" s="66">
        <f>(H2004-G2004)*C2004</f>
        <v>0</v>
      </c>
      <c r="L2004" s="88">
        <f>(I2004+J2004+K2004)</f>
        <v>-5784.0000000000136</v>
      </c>
      <c r="M2004" s="25"/>
      <c r="N2004" s="92"/>
    </row>
    <row r="2005" spans="1:14" s="11" customFormat="1" ht="14.25" customHeight="1">
      <c r="A2005" s="90">
        <v>42431</v>
      </c>
      <c r="B2005" s="93" t="s">
        <v>1409</v>
      </c>
      <c r="C2005" s="93">
        <v>1450</v>
      </c>
      <c r="D2005" s="93" t="s">
        <v>11</v>
      </c>
      <c r="E2005" s="94">
        <v>138</v>
      </c>
      <c r="F2005" s="94">
        <v>139.30000000000001</v>
      </c>
      <c r="G2005" s="94">
        <v>140.6</v>
      </c>
      <c r="H2005" s="94">
        <v>141.9</v>
      </c>
      <c r="I2005" s="94">
        <v>1885.0000000000164</v>
      </c>
      <c r="J2005" s="94">
        <v>1884.9999999999752</v>
      </c>
      <c r="K2005" s="94">
        <v>1885.0000000000164</v>
      </c>
      <c r="L2005" s="95">
        <v>5655.0000000000082</v>
      </c>
      <c r="M2005" s="25"/>
      <c r="N2005" s="92"/>
    </row>
    <row r="2006" spans="1:14" s="11" customFormat="1" ht="14.25" customHeight="1">
      <c r="A2006" s="90">
        <v>42431</v>
      </c>
      <c r="B2006" s="93" t="s">
        <v>1322</v>
      </c>
      <c r="C2006" s="93">
        <v>3920</v>
      </c>
      <c r="D2006" s="93" t="s">
        <v>11</v>
      </c>
      <c r="E2006" s="94">
        <v>51</v>
      </c>
      <c r="F2006" s="94">
        <v>51.5</v>
      </c>
      <c r="G2006" s="94">
        <v>0</v>
      </c>
      <c r="H2006" s="94">
        <v>0</v>
      </c>
      <c r="I2006" s="94">
        <v>1960</v>
      </c>
      <c r="J2006" s="94">
        <v>0</v>
      </c>
      <c r="K2006" s="94">
        <v>0</v>
      </c>
      <c r="L2006" s="95">
        <v>1960</v>
      </c>
      <c r="M2006" s="25"/>
      <c r="N2006" s="92"/>
    </row>
    <row r="2007" spans="1:14" s="11" customFormat="1" ht="14.25" customHeight="1">
      <c r="A2007" s="90">
        <v>42431</v>
      </c>
      <c r="B2007" s="93" t="s">
        <v>1410</v>
      </c>
      <c r="C2007" s="93">
        <v>3815</v>
      </c>
      <c r="D2007" s="93" t="s">
        <v>11</v>
      </c>
      <c r="E2007" s="94">
        <v>52.4</v>
      </c>
      <c r="F2007" s="94">
        <v>52.9</v>
      </c>
      <c r="G2007" s="94">
        <v>0</v>
      </c>
      <c r="H2007" s="94">
        <v>0</v>
      </c>
      <c r="I2007" s="94">
        <v>1907.5</v>
      </c>
      <c r="J2007" s="94">
        <v>0</v>
      </c>
      <c r="K2007" s="94">
        <v>0</v>
      </c>
      <c r="L2007" s="95">
        <v>1907.5</v>
      </c>
      <c r="M2007" s="25"/>
      <c r="N2007" s="92"/>
    </row>
    <row r="2008" spans="1:14" s="11" customFormat="1" ht="14.25" customHeight="1">
      <c r="A2008" s="90">
        <v>42431</v>
      </c>
      <c r="B2008" s="93" t="s">
        <v>1411</v>
      </c>
      <c r="C2008" s="93">
        <v>3635</v>
      </c>
      <c r="D2008" s="93" t="s">
        <v>11</v>
      </c>
      <c r="E2008" s="94">
        <v>55</v>
      </c>
      <c r="F2008" s="94">
        <v>55.5</v>
      </c>
      <c r="G2008" s="94">
        <v>0</v>
      </c>
      <c r="H2008" s="94">
        <v>0</v>
      </c>
      <c r="I2008" s="94">
        <v>1817.5</v>
      </c>
      <c r="J2008" s="94">
        <v>0</v>
      </c>
      <c r="K2008" s="94">
        <v>0</v>
      </c>
      <c r="L2008" s="95">
        <v>1817.5</v>
      </c>
      <c r="M2008" s="25"/>
      <c r="N2008" s="92"/>
    </row>
    <row r="2009" spans="1:14" s="11" customFormat="1" ht="14.25" customHeight="1">
      <c r="A2009" s="90">
        <v>42431</v>
      </c>
      <c r="B2009" s="93" t="s">
        <v>132</v>
      </c>
      <c r="C2009" s="93">
        <v>1190</v>
      </c>
      <c r="D2009" s="93" t="s">
        <v>11</v>
      </c>
      <c r="E2009" s="94">
        <v>168</v>
      </c>
      <c r="F2009" s="94">
        <v>169</v>
      </c>
      <c r="G2009" s="94">
        <v>0</v>
      </c>
      <c r="H2009" s="94">
        <v>0</v>
      </c>
      <c r="I2009" s="94">
        <v>1190</v>
      </c>
      <c r="J2009" s="94">
        <v>0</v>
      </c>
      <c r="K2009" s="94">
        <v>0</v>
      </c>
      <c r="L2009" s="95">
        <v>1190</v>
      </c>
      <c r="M2009" s="25"/>
      <c r="N2009" s="92"/>
    </row>
    <row r="2010" spans="1:14" s="11" customFormat="1" ht="14.25" customHeight="1">
      <c r="A2010" s="90">
        <v>42430</v>
      </c>
      <c r="B2010" s="93" t="s">
        <v>1409</v>
      </c>
      <c r="C2010" s="93">
        <v>1695</v>
      </c>
      <c r="D2010" s="93" t="s">
        <v>11</v>
      </c>
      <c r="E2010" s="94">
        <v>118</v>
      </c>
      <c r="F2010" s="94">
        <v>119</v>
      </c>
      <c r="G2010" s="94">
        <v>120</v>
      </c>
      <c r="H2010" s="94">
        <v>121</v>
      </c>
      <c r="I2010" s="94">
        <v>1695</v>
      </c>
      <c r="J2010" s="94">
        <v>1695</v>
      </c>
      <c r="K2010" s="94">
        <v>1695</v>
      </c>
      <c r="L2010" s="95">
        <v>5085</v>
      </c>
      <c r="M2010" s="25"/>
      <c r="N2010" s="92"/>
    </row>
    <row r="2011" spans="1:14" s="11" customFormat="1" ht="14.25" customHeight="1">
      <c r="A2011" s="90">
        <v>42430</v>
      </c>
      <c r="B2011" s="93" t="s">
        <v>1409</v>
      </c>
      <c r="C2011" s="93">
        <v>1680</v>
      </c>
      <c r="D2011" s="93" t="s">
        <v>11</v>
      </c>
      <c r="E2011" s="94">
        <v>119</v>
      </c>
      <c r="F2011" s="94">
        <v>120</v>
      </c>
      <c r="G2011" s="94">
        <v>121</v>
      </c>
      <c r="H2011" s="94">
        <v>122</v>
      </c>
      <c r="I2011" s="94">
        <v>1680</v>
      </c>
      <c r="J2011" s="94">
        <v>1680</v>
      </c>
      <c r="K2011" s="94">
        <v>1680</v>
      </c>
      <c r="L2011" s="95">
        <v>5040</v>
      </c>
      <c r="M2011" s="25"/>
      <c r="N2011" s="92"/>
    </row>
    <row r="2012" spans="1:14" s="11" customFormat="1" ht="14.25" customHeight="1">
      <c r="A2012" s="90">
        <v>42430</v>
      </c>
      <c r="B2012" s="93" t="s">
        <v>1412</v>
      </c>
      <c r="C2012" s="93">
        <v>2075</v>
      </c>
      <c r="D2012" s="93" t="s">
        <v>11</v>
      </c>
      <c r="E2012" s="94">
        <v>96.5</v>
      </c>
      <c r="F2012" s="94">
        <v>97.3</v>
      </c>
      <c r="G2012" s="94">
        <v>0</v>
      </c>
      <c r="H2012" s="94">
        <v>0</v>
      </c>
      <c r="I2012" s="94">
        <v>1659.9999999999941</v>
      </c>
      <c r="J2012" s="94">
        <v>0</v>
      </c>
      <c r="K2012" s="94">
        <v>0</v>
      </c>
      <c r="L2012" s="95">
        <v>1659.9999999999941</v>
      </c>
      <c r="M2012" s="25"/>
      <c r="N2012" s="92"/>
    </row>
    <row r="2013" spans="1:14" s="11" customFormat="1" ht="14.25" customHeight="1">
      <c r="A2013" s="90">
        <v>42430</v>
      </c>
      <c r="B2013" s="93" t="s">
        <v>158</v>
      </c>
      <c r="C2013" s="93">
        <v>2140</v>
      </c>
      <c r="D2013" s="93" t="s">
        <v>11</v>
      </c>
      <c r="E2013" s="94">
        <v>93.5</v>
      </c>
      <c r="F2013" s="94">
        <v>93.5</v>
      </c>
      <c r="G2013" s="94">
        <v>0</v>
      </c>
      <c r="H2013" s="94">
        <v>0</v>
      </c>
      <c r="I2013" s="94">
        <v>0</v>
      </c>
      <c r="J2013" s="94">
        <v>0</v>
      </c>
      <c r="K2013" s="94">
        <v>0</v>
      </c>
      <c r="L2013" s="95">
        <v>0</v>
      </c>
      <c r="M2013" s="25"/>
      <c r="N2013" s="92"/>
    </row>
    <row r="2014" spans="1:14" s="11" customFormat="1" ht="14.25" customHeight="1">
      <c r="A2014" s="90">
        <v>42429</v>
      </c>
      <c r="B2014" s="93" t="s">
        <v>1413</v>
      </c>
      <c r="C2014" s="93">
        <v>1535</v>
      </c>
      <c r="D2014" s="93" t="s">
        <v>12</v>
      </c>
      <c r="E2014" s="94">
        <v>130.19999999999999</v>
      </c>
      <c r="F2014" s="94">
        <v>128.9</v>
      </c>
      <c r="G2014" s="94">
        <v>127.6</v>
      </c>
      <c r="H2014" s="94">
        <v>126.3</v>
      </c>
      <c r="I2014" s="94">
        <v>1995.4999999999739</v>
      </c>
      <c r="J2014" s="94">
        <v>1995.5000000000175</v>
      </c>
      <c r="K2014" s="94">
        <v>1995.4999999999957</v>
      </c>
      <c r="L2014" s="95">
        <v>5986.4999999999873</v>
      </c>
      <c r="M2014" s="25"/>
      <c r="N2014" s="92"/>
    </row>
    <row r="2015" spans="1:14" s="11" customFormat="1" ht="14.25" customHeight="1">
      <c r="A2015" s="90">
        <v>42429</v>
      </c>
      <c r="B2015" s="93" t="s">
        <v>169</v>
      </c>
      <c r="C2015" s="93">
        <v>1515</v>
      </c>
      <c r="D2015" s="93" t="s">
        <v>12</v>
      </c>
      <c r="E2015" s="94">
        <v>132</v>
      </c>
      <c r="F2015" s="94">
        <v>130.69999999999999</v>
      </c>
      <c r="G2015" s="94">
        <v>129.4</v>
      </c>
      <c r="H2015" s="94">
        <v>128.1</v>
      </c>
      <c r="I2015" s="94">
        <v>1969.5000000000173</v>
      </c>
      <c r="J2015" s="94">
        <v>1969.4999999999741</v>
      </c>
      <c r="K2015" s="94">
        <v>1969.5000000000173</v>
      </c>
      <c r="L2015" s="95">
        <v>5908.5000000000091</v>
      </c>
      <c r="M2015" s="25"/>
      <c r="N2015" s="92"/>
    </row>
    <row r="2016" spans="1:14" s="11" customFormat="1" ht="14.25" customHeight="1">
      <c r="A2016" s="90">
        <v>42429</v>
      </c>
      <c r="B2016" s="93" t="s">
        <v>1412</v>
      </c>
      <c r="C2016" s="93">
        <v>2075</v>
      </c>
      <c r="D2016" s="93" t="s">
        <v>12</v>
      </c>
      <c r="E2016" s="94">
        <v>96.3</v>
      </c>
      <c r="F2016" s="94">
        <v>95.4</v>
      </c>
      <c r="G2016" s="94">
        <v>94.5</v>
      </c>
      <c r="H2016" s="94">
        <v>93.6</v>
      </c>
      <c r="I2016" s="94">
        <v>1867.4999999999823</v>
      </c>
      <c r="J2016" s="94">
        <v>1867.5000000000118</v>
      </c>
      <c r="K2016" s="94">
        <v>1867.5000000000118</v>
      </c>
      <c r="L2016" s="95">
        <v>5602.5000000000055</v>
      </c>
      <c r="M2016" s="25"/>
      <c r="N2016" s="92"/>
    </row>
    <row r="2017" spans="1:14" s="11" customFormat="1" ht="14.25" customHeight="1">
      <c r="A2017" s="90">
        <v>42429</v>
      </c>
      <c r="B2017" s="93" t="s">
        <v>1414</v>
      </c>
      <c r="C2017" s="93">
        <v>2050</v>
      </c>
      <c r="D2017" s="93" t="s">
        <v>12</v>
      </c>
      <c r="E2017" s="94">
        <v>97.5</v>
      </c>
      <c r="F2017" s="94">
        <v>96.55</v>
      </c>
      <c r="G2017" s="94">
        <v>0</v>
      </c>
      <c r="H2017" s="94">
        <v>0</v>
      </c>
      <c r="I2017" s="94">
        <v>1947.5000000000059</v>
      </c>
      <c r="J2017" s="94">
        <v>0</v>
      </c>
      <c r="K2017" s="94">
        <v>0</v>
      </c>
      <c r="L2017" s="95">
        <v>1947.5000000000059</v>
      </c>
      <c r="M2017" s="25"/>
      <c r="N2017" s="92"/>
    </row>
    <row r="2018" spans="1:14" s="11" customFormat="1" ht="14.25" customHeight="1">
      <c r="A2018" s="86">
        <v>42426</v>
      </c>
      <c r="B2018" s="62" t="s">
        <v>158</v>
      </c>
      <c r="C2018" s="76">
        <f t="shared" ref="C2018:C2124" si="341">(200000/E2018)</f>
        <v>1923.0769230769231</v>
      </c>
      <c r="D2018" s="77" t="s">
        <v>12</v>
      </c>
      <c r="E2018" s="65">
        <v>104</v>
      </c>
      <c r="F2018" s="65">
        <v>103.1</v>
      </c>
      <c r="G2018" s="65">
        <v>102</v>
      </c>
      <c r="H2018" s="65">
        <v>101</v>
      </c>
      <c r="I2018" s="66">
        <f t="shared" ref="I2018:I2019" si="342">(E2018-F2018)*C2018</f>
        <v>1730.7692307692416</v>
      </c>
      <c r="J2018" s="66">
        <f t="shared" ref="J2018:J2019" si="343">(F2018-G2018)*C2018</f>
        <v>2115.3846153846043</v>
      </c>
      <c r="K2018" s="66">
        <f t="shared" ref="K2018:K2019" si="344">(G2018-H2018)*C2018</f>
        <v>1923.0769230769231</v>
      </c>
      <c r="L2018" s="66">
        <f t="shared" ref="L2018:L2025" si="345">(I2018+J2018+K2018)</f>
        <v>5769.2307692307686</v>
      </c>
      <c r="M2018" s="25"/>
      <c r="N2018" s="92"/>
    </row>
    <row r="2019" spans="1:14" s="11" customFormat="1" ht="14.25" customHeight="1">
      <c r="A2019" s="86">
        <v>42426</v>
      </c>
      <c r="B2019" s="62" t="s">
        <v>158</v>
      </c>
      <c r="C2019" s="76">
        <f t="shared" si="341"/>
        <v>2083.3333333333335</v>
      </c>
      <c r="D2019" s="77" t="s">
        <v>12</v>
      </c>
      <c r="E2019" s="65">
        <v>96</v>
      </c>
      <c r="F2019" s="65">
        <v>95.1</v>
      </c>
      <c r="G2019" s="65">
        <v>94.2</v>
      </c>
      <c r="H2019" s="65">
        <v>93.3</v>
      </c>
      <c r="I2019" s="66">
        <f t="shared" si="342"/>
        <v>1875.0000000000121</v>
      </c>
      <c r="J2019" s="66">
        <f t="shared" si="343"/>
        <v>1874.9999999999823</v>
      </c>
      <c r="K2019" s="66">
        <f t="shared" si="344"/>
        <v>1875.0000000000121</v>
      </c>
      <c r="L2019" s="66">
        <f t="shared" si="345"/>
        <v>5625.0000000000064</v>
      </c>
      <c r="M2019" s="25"/>
      <c r="N2019" s="92"/>
    </row>
    <row r="2020" spans="1:14" s="11" customFormat="1" ht="14.25" customHeight="1">
      <c r="A2020" s="86">
        <v>42426</v>
      </c>
      <c r="B2020" s="62" t="s">
        <v>1345</v>
      </c>
      <c r="C2020" s="76">
        <f t="shared" si="341"/>
        <v>2564.102564102564</v>
      </c>
      <c r="D2020" s="77" t="s">
        <v>11</v>
      </c>
      <c r="E2020" s="65">
        <v>78</v>
      </c>
      <c r="F2020" s="65">
        <v>78.7</v>
      </c>
      <c r="G2020" s="65">
        <v>0</v>
      </c>
      <c r="H2020" s="65">
        <v>0</v>
      </c>
      <c r="I2020" s="39">
        <f>(F2020-E2020)*C2020</f>
        <v>1794.871794871802</v>
      </c>
      <c r="J2020" s="66">
        <v>0</v>
      </c>
      <c r="K2020" s="66">
        <f>(H2020-G2020)*C2020</f>
        <v>0</v>
      </c>
      <c r="L2020" s="39">
        <f t="shared" si="345"/>
        <v>1794.871794871802</v>
      </c>
      <c r="M2020" s="25"/>
      <c r="N2020" s="92"/>
    </row>
    <row r="2021" spans="1:14" s="11" customFormat="1" ht="14.25" customHeight="1">
      <c r="A2021" s="86">
        <v>42426</v>
      </c>
      <c r="B2021" s="62" t="s">
        <v>1415</v>
      </c>
      <c r="C2021" s="76">
        <f t="shared" si="341"/>
        <v>2380.9523809523807</v>
      </c>
      <c r="D2021" s="77" t="s">
        <v>12</v>
      </c>
      <c r="E2021" s="65">
        <v>84</v>
      </c>
      <c r="F2021" s="65">
        <v>83.65</v>
      </c>
      <c r="G2021" s="65">
        <v>0</v>
      </c>
      <c r="H2021" s="65">
        <v>0</v>
      </c>
      <c r="I2021" s="66">
        <f>-(F2021-E2021)*C2021</f>
        <v>833.33333333331973</v>
      </c>
      <c r="J2021" s="66">
        <v>0</v>
      </c>
      <c r="K2021" s="66">
        <v>0</v>
      </c>
      <c r="L2021" s="66">
        <f t="shared" si="345"/>
        <v>833.33333333331973</v>
      </c>
      <c r="M2021" s="25"/>
      <c r="N2021" s="92"/>
    </row>
    <row r="2022" spans="1:14" s="11" customFormat="1" ht="14.25" customHeight="1">
      <c r="A2022" s="86">
        <v>42426</v>
      </c>
      <c r="B2022" s="62" t="s">
        <v>1345</v>
      </c>
      <c r="C2022" s="76">
        <f t="shared" si="341"/>
        <v>2580.6451612903224</v>
      </c>
      <c r="D2022" s="77" t="s">
        <v>11</v>
      </c>
      <c r="E2022" s="65">
        <v>77.5</v>
      </c>
      <c r="F2022" s="65">
        <v>77.8</v>
      </c>
      <c r="G2022" s="65">
        <v>0</v>
      </c>
      <c r="H2022" s="65">
        <v>0</v>
      </c>
      <c r="I2022" s="39">
        <f>(F2022-E2022)*C2022</f>
        <v>774.19354838708944</v>
      </c>
      <c r="J2022" s="66">
        <v>0</v>
      </c>
      <c r="K2022" s="66">
        <f>(H2022-G2022)*C2022</f>
        <v>0</v>
      </c>
      <c r="L2022" s="39">
        <f t="shared" si="345"/>
        <v>774.19354838708944</v>
      </c>
      <c r="M2022" s="25"/>
      <c r="N2022" s="92"/>
    </row>
    <row r="2023" spans="1:14" s="11" customFormat="1" ht="14.25" customHeight="1">
      <c r="A2023" s="86">
        <v>42426</v>
      </c>
      <c r="B2023" s="62" t="s">
        <v>1414</v>
      </c>
      <c r="C2023" s="76">
        <f t="shared" si="341"/>
        <v>1851.851851851852</v>
      </c>
      <c r="D2023" s="77" t="s">
        <v>12</v>
      </c>
      <c r="E2023" s="65">
        <v>108</v>
      </c>
      <c r="F2023" s="65">
        <v>107.85</v>
      </c>
      <c r="G2023" s="65">
        <v>0</v>
      </c>
      <c r="H2023" s="65">
        <v>0</v>
      </c>
      <c r="I2023" s="66">
        <f t="shared" ref="I2023:I2024" si="346">-(F2023-E2023)*C2023</f>
        <v>277.77777777778834</v>
      </c>
      <c r="J2023" s="66">
        <v>0</v>
      </c>
      <c r="K2023" s="66">
        <v>0</v>
      </c>
      <c r="L2023" s="66">
        <f t="shared" si="345"/>
        <v>277.77777777778834</v>
      </c>
      <c r="M2023" s="25"/>
      <c r="N2023" s="92"/>
    </row>
    <row r="2024" spans="1:14" s="11" customFormat="1" ht="14.25" customHeight="1">
      <c r="A2024" s="86">
        <v>42426</v>
      </c>
      <c r="B2024" s="62" t="s">
        <v>1414</v>
      </c>
      <c r="C2024" s="76">
        <f t="shared" si="341"/>
        <v>1754.3859649122808</v>
      </c>
      <c r="D2024" s="77" t="s">
        <v>12</v>
      </c>
      <c r="E2024" s="65">
        <v>114</v>
      </c>
      <c r="F2024" s="65">
        <v>113.9</v>
      </c>
      <c r="G2024" s="65">
        <v>0</v>
      </c>
      <c r="H2024" s="65">
        <v>0</v>
      </c>
      <c r="I2024" s="66">
        <f t="shared" si="346"/>
        <v>175.43859649121811</v>
      </c>
      <c r="J2024" s="66">
        <v>0</v>
      </c>
      <c r="K2024" s="66">
        <v>0</v>
      </c>
      <c r="L2024" s="66">
        <f t="shared" si="345"/>
        <v>175.43859649121811</v>
      </c>
      <c r="M2024" s="25"/>
      <c r="N2024" s="92"/>
    </row>
    <row r="2025" spans="1:14" s="11" customFormat="1" ht="14.25" customHeight="1">
      <c r="A2025" s="86">
        <v>42425</v>
      </c>
      <c r="B2025" s="62" t="s">
        <v>1345</v>
      </c>
      <c r="C2025" s="76">
        <f t="shared" si="341"/>
        <v>2710.0271002710028</v>
      </c>
      <c r="D2025" s="77" t="s">
        <v>11</v>
      </c>
      <c r="E2025" s="65">
        <v>73.8</v>
      </c>
      <c r="F2025" s="65">
        <v>74.5</v>
      </c>
      <c r="G2025" s="65">
        <v>75.2</v>
      </c>
      <c r="H2025" s="65">
        <v>75.900000000000006</v>
      </c>
      <c r="I2025" s="39">
        <f>(F2025-E2025)*C2025</f>
        <v>1897.0189701897098</v>
      </c>
      <c r="J2025" s="39">
        <f>(G2025-F2025)*C2025</f>
        <v>1897.0189701897098</v>
      </c>
      <c r="K2025" s="39">
        <f>(H2025-G2025)*C2025</f>
        <v>1897.0189701897098</v>
      </c>
      <c r="L2025" s="39">
        <f t="shared" si="345"/>
        <v>5691.0569105691293</v>
      </c>
      <c r="M2025" s="25"/>
      <c r="N2025" s="92"/>
    </row>
    <row r="2026" spans="1:14" s="11" customFormat="1" ht="14.25" customHeight="1">
      <c r="A2026" s="86">
        <v>42425</v>
      </c>
      <c r="B2026" s="62" t="s">
        <v>1345</v>
      </c>
      <c r="C2026" s="76">
        <f t="shared" si="341"/>
        <v>2564.102564102564</v>
      </c>
      <c r="D2026" s="77" t="s">
        <v>11</v>
      </c>
      <c r="E2026" s="65">
        <v>78</v>
      </c>
      <c r="F2026" s="65">
        <v>78.7</v>
      </c>
      <c r="G2026" s="65">
        <v>79.400000000000006</v>
      </c>
      <c r="H2026" s="65">
        <v>0</v>
      </c>
      <c r="I2026" s="66">
        <f>+(F2026-E2026)*C2026</f>
        <v>1794.871794871802</v>
      </c>
      <c r="J2026" s="66">
        <f>+(G2026-F2026)*C2026</f>
        <v>1794.871794871802</v>
      </c>
      <c r="K2026" s="66">
        <v>0</v>
      </c>
      <c r="L2026" s="39">
        <f>SUM(I2026:K2026)</f>
        <v>3589.7435897436039</v>
      </c>
      <c r="M2026" s="25"/>
      <c r="N2026" s="92"/>
    </row>
    <row r="2027" spans="1:14" s="11" customFormat="1" ht="14.25" customHeight="1">
      <c r="A2027" s="86">
        <v>42425</v>
      </c>
      <c r="B2027" s="62" t="s">
        <v>1415</v>
      </c>
      <c r="C2027" s="76">
        <f t="shared" si="341"/>
        <v>2247.1910112359551</v>
      </c>
      <c r="D2027" s="77" t="s">
        <v>12</v>
      </c>
      <c r="E2027" s="65">
        <v>89</v>
      </c>
      <c r="F2027" s="65">
        <v>88.75</v>
      </c>
      <c r="G2027" s="65">
        <v>0</v>
      </c>
      <c r="H2027" s="65">
        <v>0</v>
      </c>
      <c r="I2027" s="66">
        <f t="shared" ref="I2027:I2028" si="347">-(F2027-E2027)*C2027</f>
        <v>561.79775280898878</v>
      </c>
      <c r="J2027" s="66">
        <v>0</v>
      </c>
      <c r="K2027" s="66">
        <v>0</v>
      </c>
      <c r="L2027" s="66">
        <f t="shared" ref="L2027:L2054" si="348">(I2027+J2027+K2027)</f>
        <v>561.79775280898878</v>
      </c>
      <c r="M2027" s="25"/>
      <c r="N2027" s="92"/>
    </row>
    <row r="2028" spans="1:14" s="11" customFormat="1" ht="14.25" customHeight="1">
      <c r="A2028" s="86">
        <v>42425</v>
      </c>
      <c r="B2028" s="62" t="s">
        <v>158</v>
      </c>
      <c r="C2028" s="76">
        <f t="shared" si="341"/>
        <v>1724.1379310344828</v>
      </c>
      <c r="D2028" s="77" t="s">
        <v>12</v>
      </c>
      <c r="E2028" s="65">
        <v>116</v>
      </c>
      <c r="F2028" s="65">
        <v>115.8</v>
      </c>
      <c r="G2028" s="65">
        <v>0</v>
      </c>
      <c r="H2028" s="65">
        <v>0</v>
      </c>
      <c r="I2028" s="66">
        <f t="shared" si="347"/>
        <v>344.82758620690146</v>
      </c>
      <c r="J2028" s="66">
        <v>0</v>
      </c>
      <c r="K2028" s="66">
        <v>0</v>
      </c>
      <c r="L2028" s="66">
        <f t="shared" si="348"/>
        <v>344.82758620690146</v>
      </c>
      <c r="M2028" s="25"/>
      <c r="N2028" s="92"/>
    </row>
    <row r="2029" spans="1:14" s="11" customFormat="1" ht="14.25" customHeight="1">
      <c r="A2029" s="86">
        <v>42425</v>
      </c>
      <c r="B2029" s="62" t="s">
        <v>1416</v>
      </c>
      <c r="C2029" s="76">
        <f t="shared" si="341"/>
        <v>1886.7924528301887</v>
      </c>
      <c r="D2029" s="77" t="s">
        <v>11</v>
      </c>
      <c r="E2029" s="65">
        <v>106</v>
      </c>
      <c r="F2029" s="65">
        <v>106.05</v>
      </c>
      <c r="G2029" s="65">
        <v>0</v>
      </c>
      <c r="H2029" s="65">
        <v>0</v>
      </c>
      <c r="I2029" s="39">
        <f t="shared" ref="I2029:I2031" si="349">(F2029-E2029)*C2029</f>
        <v>94.339622641504079</v>
      </c>
      <c r="J2029" s="66">
        <v>0</v>
      </c>
      <c r="K2029" s="66">
        <f t="shared" ref="K2029:K2031" si="350">(H2029-G2029)*C2029</f>
        <v>0</v>
      </c>
      <c r="L2029" s="39">
        <f t="shared" si="348"/>
        <v>94.339622641504079</v>
      </c>
      <c r="M2029" s="25"/>
      <c r="N2029" s="92"/>
    </row>
    <row r="2030" spans="1:14" s="11" customFormat="1" ht="14.25" customHeight="1">
      <c r="A2030" s="86">
        <v>42425</v>
      </c>
      <c r="B2030" s="62" t="s">
        <v>90</v>
      </c>
      <c r="C2030" s="76">
        <f t="shared" si="341"/>
        <v>934.57943925233644</v>
      </c>
      <c r="D2030" s="77" t="s">
        <v>11</v>
      </c>
      <c r="E2030" s="65">
        <v>214</v>
      </c>
      <c r="F2030" s="65">
        <v>214</v>
      </c>
      <c r="G2030" s="65">
        <v>0</v>
      </c>
      <c r="H2030" s="65">
        <v>0</v>
      </c>
      <c r="I2030" s="39">
        <f t="shared" si="349"/>
        <v>0</v>
      </c>
      <c r="J2030" s="66">
        <v>0</v>
      </c>
      <c r="K2030" s="66">
        <f t="shared" si="350"/>
        <v>0</v>
      </c>
      <c r="L2030" s="39">
        <f t="shared" si="348"/>
        <v>0</v>
      </c>
      <c r="M2030" s="25"/>
      <c r="N2030" s="92"/>
    </row>
    <row r="2031" spans="1:14" s="11" customFormat="1" ht="14.25" customHeight="1">
      <c r="A2031" s="86">
        <v>42424</v>
      </c>
      <c r="B2031" s="62" t="s">
        <v>1415</v>
      </c>
      <c r="C2031" s="76">
        <f t="shared" si="341"/>
        <v>2222.2222222222222</v>
      </c>
      <c r="D2031" s="77" t="s">
        <v>11</v>
      </c>
      <c r="E2031" s="65">
        <v>90</v>
      </c>
      <c r="F2031" s="65">
        <v>90.9</v>
      </c>
      <c r="G2031" s="65">
        <v>91.8</v>
      </c>
      <c r="H2031" s="65">
        <v>92.7</v>
      </c>
      <c r="I2031" s="39">
        <f t="shared" si="349"/>
        <v>2000.0000000000125</v>
      </c>
      <c r="J2031" s="39">
        <f>(G2031-F2031)*C2031</f>
        <v>1999.9999999999809</v>
      </c>
      <c r="K2031" s="39">
        <f t="shared" si="350"/>
        <v>2000.0000000000125</v>
      </c>
      <c r="L2031" s="39">
        <f t="shared" si="348"/>
        <v>6000.0000000000064</v>
      </c>
      <c r="M2031" s="25"/>
      <c r="N2031" s="92"/>
    </row>
    <row r="2032" spans="1:14" s="11" customFormat="1" ht="14.25" customHeight="1">
      <c r="A2032" s="86">
        <v>42424</v>
      </c>
      <c r="B2032" s="62" t="s">
        <v>1345</v>
      </c>
      <c r="C2032" s="76">
        <f t="shared" si="341"/>
        <v>2777.7777777777778</v>
      </c>
      <c r="D2032" s="77" t="s">
        <v>12</v>
      </c>
      <c r="E2032" s="65">
        <v>72</v>
      </c>
      <c r="F2032" s="65">
        <v>71.3</v>
      </c>
      <c r="G2032" s="65">
        <v>70.599999999999994</v>
      </c>
      <c r="H2032" s="65">
        <v>0</v>
      </c>
      <c r="I2032" s="91">
        <f>(E2032-F2032)*C2032</f>
        <v>1944.4444444444523</v>
      </c>
      <c r="J2032" s="91">
        <f>(F2032-G2032)*C2032</f>
        <v>1944.4444444444523</v>
      </c>
      <c r="K2032" s="91">
        <v>0</v>
      </c>
      <c r="L2032" s="91">
        <f t="shared" si="348"/>
        <v>3888.8888888889046</v>
      </c>
      <c r="M2032" s="25"/>
      <c r="N2032" s="92"/>
    </row>
    <row r="2033" spans="1:14" s="11" customFormat="1" ht="14.25" customHeight="1">
      <c r="A2033" s="86">
        <v>42424</v>
      </c>
      <c r="B2033" s="62" t="s">
        <v>1415</v>
      </c>
      <c r="C2033" s="76">
        <f t="shared" si="341"/>
        <v>2150.5376344086021</v>
      </c>
      <c r="D2033" s="77" t="s">
        <v>11</v>
      </c>
      <c r="E2033" s="65">
        <v>93</v>
      </c>
      <c r="F2033" s="65">
        <v>93.9</v>
      </c>
      <c r="G2033" s="65">
        <v>0</v>
      </c>
      <c r="H2033" s="65">
        <v>0</v>
      </c>
      <c r="I2033" s="39">
        <f>(F2033-E2033)*C2033</f>
        <v>1935.4838709677542</v>
      </c>
      <c r="J2033" s="66">
        <v>0</v>
      </c>
      <c r="K2033" s="66">
        <f>(H2033-G2033)*C2033</f>
        <v>0</v>
      </c>
      <c r="L2033" s="39">
        <f t="shared" si="348"/>
        <v>1935.4838709677542</v>
      </c>
      <c r="M2033" s="25"/>
      <c r="N2033" s="92"/>
    </row>
    <row r="2034" spans="1:14" s="11" customFormat="1" ht="14.25" customHeight="1">
      <c r="A2034" s="86">
        <v>42424</v>
      </c>
      <c r="B2034" s="62" t="s">
        <v>56</v>
      </c>
      <c r="C2034" s="76">
        <f t="shared" si="341"/>
        <v>1663.8935108153078</v>
      </c>
      <c r="D2034" s="77" t="s">
        <v>12</v>
      </c>
      <c r="E2034" s="65">
        <v>120.2</v>
      </c>
      <c r="F2034" s="65">
        <v>119.8</v>
      </c>
      <c r="G2034" s="65">
        <v>0</v>
      </c>
      <c r="H2034" s="65">
        <v>0</v>
      </c>
      <c r="I2034" s="66">
        <f t="shared" ref="I2034:I2036" si="351">-(F2034-E2034)*C2034</f>
        <v>665.55740432613254</v>
      </c>
      <c r="J2034" s="66">
        <v>0</v>
      </c>
      <c r="K2034" s="66">
        <v>0</v>
      </c>
      <c r="L2034" s="66">
        <f t="shared" si="348"/>
        <v>665.55740432613254</v>
      </c>
      <c r="M2034" s="25"/>
      <c r="N2034" s="92"/>
    </row>
    <row r="2035" spans="1:14" s="11" customFormat="1" ht="14.25" customHeight="1">
      <c r="A2035" s="86">
        <v>42424</v>
      </c>
      <c r="B2035" s="62" t="s">
        <v>1417</v>
      </c>
      <c r="C2035" s="76">
        <f t="shared" si="341"/>
        <v>961.53846153846155</v>
      </c>
      <c r="D2035" s="77" t="s">
        <v>12</v>
      </c>
      <c r="E2035" s="65">
        <v>208</v>
      </c>
      <c r="F2035" s="65">
        <v>207.4</v>
      </c>
      <c r="G2035" s="65">
        <v>0</v>
      </c>
      <c r="H2035" s="65">
        <v>0</v>
      </c>
      <c r="I2035" s="66">
        <f t="shared" si="351"/>
        <v>576.92307692307145</v>
      </c>
      <c r="J2035" s="66">
        <v>0</v>
      </c>
      <c r="K2035" s="66">
        <v>0</v>
      </c>
      <c r="L2035" s="66">
        <f t="shared" si="348"/>
        <v>576.92307692307145</v>
      </c>
      <c r="M2035" s="25"/>
      <c r="N2035" s="92"/>
    </row>
    <row r="2036" spans="1:14" s="11" customFormat="1" ht="14.25" customHeight="1">
      <c r="A2036" s="86">
        <v>42424</v>
      </c>
      <c r="B2036" s="62" t="s">
        <v>1418</v>
      </c>
      <c r="C2036" s="76">
        <f t="shared" si="341"/>
        <v>2352.9411764705883</v>
      </c>
      <c r="D2036" s="77" t="s">
        <v>12</v>
      </c>
      <c r="E2036" s="65">
        <v>85</v>
      </c>
      <c r="F2036" s="65">
        <v>85</v>
      </c>
      <c r="G2036" s="65">
        <v>0</v>
      </c>
      <c r="H2036" s="65">
        <v>0</v>
      </c>
      <c r="I2036" s="66">
        <f t="shared" si="351"/>
        <v>0</v>
      </c>
      <c r="J2036" s="66">
        <v>0</v>
      </c>
      <c r="K2036" s="66">
        <v>0</v>
      </c>
      <c r="L2036" s="66">
        <f t="shared" si="348"/>
        <v>0</v>
      </c>
      <c r="M2036" s="25"/>
      <c r="N2036" s="92"/>
    </row>
    <row r="2037" spans="1:14" s="11" customFormat="1" ht="14.25" customHeight="1">
      <c r="A2037" s="86">
        <v>42423</v>
      </c>
      <c r="B2037" s="62" t="s">
        <v>171</v>
      </c>
      <c r="C2037" s="76">
        <f t="shared" si="341"/>
        <v>378.78787878787881</v>
      </c>
      <c r="D2037" s="77" t="s">
        <v>11</v>
      </c>
      <c r="E2037" s="65">
        <v>528</v>
      </c>
      <c r="F2037" s="65">
        <v>533</v>
      </c>
      <c r="G2037" s="65">
        <v>538</v>
      </c>
      <c r="H2037" s="65">
        <v>543</v>
      </c>
      <c r="I2037" s="39">
        <f t="shared" ref="I2037:I2038" si="352">(F2037-E2037)*C2037</f>
        <v>1893.939393939394</v>
      </c>
      <c r="J2037" s="39">
        <f t="shared" ref="J2037:J2038" si="353">(G2037-F2037)*C2037</f>
        <v>1893.939393939394</v>
      </c>
      <c r="K2037" s="39">
        <f t="shared" ref="K2037:K2038" si="354">(H2037-G2037)*C2037</f>
        <v>1893.939393939394</v>
      </c>
      <c r="L2037" s="39">
        <f t="shared" si="348"/>
        <v>5681.818181818182</v>
      </c>
      <c r="M2037" s="25"/>
      <c r="N2037" s="92"/>
    </row>
    <row r="2038" spans="1:14" s="11" customFormat="1" ht="14.25" customHeight="1">
      <c r="A2038" s="86">
        <v>42423</v>
      </c>
      <c r="B2038" s="62" t="s">
        <v>56</v>
      </c>
      <c r="C2038" s="76">
        <f t="shared" si="341"/>
        <v>1680.672268907563</v>
      </c>
      <c r="D2038" s="77" t="s">
        <v>11</v>
      </c>
      <c r="E2038" s="65">
        <v>119</v>
      </c>
      <c r="F2038" s="65">
        <v>120</v>
      </c>
      <c r="G2038" s="65">
        <v>121</v>
      </c>
      <c r="H2038" s="65">
        <v>122</v>
      </c>
      <c r="I2038" s="39">
        <f t="shared" si="352"/>
        <v>1680.672268907563</v>
      </c>
      <c r="J2038" s="39">
        <f t="shared" si="353"/>
        <v>1680.672268907563</v>
      </c>
      <c r="K2038" s="39">
        <f t="shared" si="354"/>
        <v>1680.672268907563</v>
      </c>
      <c r="L2038" s="39">
        <f t="shared" si="348"/>
        <v>5042.0168067226887</v>
      </c>
      <c r="M2038" s="25"/>
      <c r="N2038" s="92"/>
    </row>
    <row r="2039" spans="1:14" s="11" customFormat="1" ht="14.25" customHeight="1">
      <c r="A2039" s="86">
        <v>42423</v>
      </c>
      <c r="B2039" s="62" t="s">
        <v>1345</v>
      </c>
      <c r="C2039" s="76">
        <f t="shared" si="341"/>
        <v>2677.3761713520748</v>
      </c>
      <c r="D2039" s="77" t="s">
        <v>12</v>
      </c>
      <c r="E2039" s="65">
        <v>74.7</v>
      </c>
      <c r="F2039" s="65">
        <v>74</v>
      </c>
      <c r="G2039" s="65">
        <v>73.3</v>
      </c>
      <c r="H2039" s="65">
        <v>0</v>
      </c>
      <c r="I2039" s="91">
        <f>(E2039-F2039)*C2039</f>
        <v>1874.16331994646</v>
      </c>
      <c r="J2039" s="91">
        <f>(F2039-G2039)*C2039</f>
        <v>1874.16331994646</v>
      </c>
      <c r="K2039" s="91">
        <v>0</v>
      </c>
      <c r="L2039" s="91">
        <f t="shared" si="348"/>
        <v>3748.32663989292</v>
      </c>
      <c r="M2039" s="25"/>
      <c r="N2039" s="92"/>
    </row>
    <row r="2040" spans="1:14" s="11" customFormat="1" ht="14.25" customHeight="1">
      <c r="A2040" s="86">
        <v>42423</v>
      </c>
      <c r="B2040" s="62" t="s">
        <v>56</v>
      </c>
      <c r="C2040" s="76">
        <f t="shared" si="341"/>
        <v>1600</v>
      </c>
      <c r="D2040" s="77" t="s">
        <v>11</v>
      </c>
      <c r="E2040" s="65">
        <v>125</v>
      </c>
      <c r="F2040" s="65">
        <v>126.2</v>
      </c>
      <c r="G2040" s="65">
        <v>0</v>
      </c>
      <c r="H2040" s="65">
        <v>0</v>
      </c>
      <c r="I2040" s="39">
        <f t="shared" ref="I2040:I2041" si="355">(F2040-E2040)*C2040</f>
        <v>1920.0000000000045</v>
      </c>
      <c r="J2040" s="66">
        <v>0</v>
      </c>
      <c r="K2040" s="66">
        <f t="shared" ref="K2040:K2041" si="356">(H2040-G2040)*C2040</f>
        <v>0</v>
      </c>
      <c r="L2040" s="39">
        <f t="shared" si="348"/>
        <v>1920.0000000000045</v>
      </c>
      <c r="M2040" s="25"/>
      <c r="N2040" s="92"/>
    </row>
    <row r="2041" spans="1:14" s="11" customFormat="1" ht="14.25" customHeight="1">
      <c r="A2041" s="86">
        <v>42423</v>
      </c>
      <c r="B2041" s="62" t="s">
        <v>171</v>
      </c>
      <c r="C2041" s="76">
        <f t="shared" si="341"/>
        <v>369.00369003690037</v>
      </c>
      <c r="D2041" s="77" t="s">
        <v>11</v>
      </c>
      <c r="E2041" s="65">
        <v>542</v>
      </c>
      <c r="F2041" s="65">
        <v>547</v>
      </c>
      <c r="G2041" s="65">
        <v>0</v>
      </c>
      <c r="H2041" s="65">
        <v>0</v>
      </c>
      <c r="I2041" s="39">
        <f t="shared" si="355"/>
        <v>1845.0184501845019</v>
      </c>
      <c r="J2041" s="66">
        <v>0</v>
      </c>
      <c r="K2041" s="66">
        <f t="shared" si="356"/>
        <v>0</v>
      </c>
      <c r="L2041" s="39">
        <f t="shared" si="348"/>
        <v>1845.0184501845019</v>
      </c>
      <c r="M2041" s="25"/>
      <c r="N2041" s="92"/>
    </row>
    <row r="2042" spans="1:14" s="11" customFormat="1" ht="14.25" customHeight="1">
      <c r="A2042" s="86">
        <v>42423</v>
      </c>
      <c r="B2042" s="62" t="s">
        <v>1419</v>
      </c>
      <c r="C2042" s="76">
        <f t="shared" si="341"/>
        <v>2531.6455696202534</v>
      </c>
      <c r="D2042" s="77" t="s">
        <v>12</v>
      </c>
      <c r="E2042" s="65">
        <v>79</v>
      </c>
      <c r="F2042" s="65">
        <v>78.3</v>
      </c>
      <c r="G2042" s="65">
        <v>0</v>
      </c>
      <c r="H2042" s="65">
        <v>0</v>
      </c>
      <c r="I2042" s="66">
        <f t="shared" ref="I2042:I2043" si="357">-(F2042-E2042)*C2042</f>
        <v>1772.1518987341844</v>
      </c>
      <c r="J2042" s="66">
        <v>0</v>
      </c>
      <c r="K2042" s="66">
        <v>0</v>
      </c>
      <c r="L2042" s="66">
        <f t="shared" si="348"/>
        <v>1772.1518987341844</v>
      </c>
      <c r="M2042" s="25"/>
      <c r="N2042" s="92"/>
    </row>
    <row r="2043" spans="1:14" s="11" customFormat="1" ht="14.25" customHeight="1">
      <c r="A2043" s="86">
        <v>42423</v>
      </c>
      <c r="B2043" s="62" t="s">
        <v>1420</v>
      </c>
      <c r="C2043" s="76">
        <f t="shared" si="341"/>
        <v>4028.1973816717018</v>
      </c>
      <c r="D2043" s="77" t="s">
        <v>12</v>
      </c>
      <c r="E2043" s="65">
        <v>49.65</v>
      </c>
      <c r="F2043" s="65">
        <v>49.5</v>
      </c>
      <c r="G2043" s="65">
        <v>0</v>
      </c>
      <c r="H2043" s="65">
        <v>0</v>
      </c>
      <c r="I2043" s="66">
        <f t="shared" si="357"/>
        <v>604.2296072507495</v>
      </c>
      <c r="J2043" s="66">
        <v>0</v>
      </c>
      <c r="K2043" s="66">
        <v>0</v>
      </c>
      <c r="L2043" s="66">
        <f t="shared" si="348"/>
        <v>604.2296072507495</v>
      </c>
      <c r="M2043" s="25"/>
      <c r="N2043" s="92"/>
    </row>
    <row r="2044" spans="1:14" s="11" customFormat="1" ht="14.25" customHeight="1">
      <c r="A2044" s="86">
        <v>42422</v>
      </c>
      <c r="B2044" s="62" t="s">
        <v>56</v>
      </c>
      <c r="C2044" s="76">
        <f t="shared" si="341"/>
        <v>1960.7843137254902</v>
      </c>
      <c r="D2044" s="77" t="s">
        <v>11</v>
      </c>
      <c r="E2044" s="65">
        <v>102</v>
      </c>
      <c r="F2044" s="65">
        <v>103</v>
      </c>
      <c r="G2044" s="65">
        <v>104</v>
      </c>
      <c r="H2044" s="65">
        <v>105</v>
      </c>
      <c r="I2044" s="39">
        <f>(F2044-E2044)*C2044</f>
        <v>1960.7843137254902</v>
      </c>
      <c r="J2044" s="39">
        <f>(G2044-F2044)*C2044</f>
        <v>1960.7843137254902</v>
      </c>
      <c r="K2044" s="39">
        <f>(H2044-G2044)*C2044</f>
        <v>1960.7843137254902</v>
      </c>
      <c r="L2044" s="39">
        <f t="shared" si="348"/>
        <v>5882.3529411764703</v>
      </c>
      <c r="M2044" s="25"/>
      <c r="N2044" s="92"/>
    </row>
    <row r="2045" spans="1:14" s="11" customFormat="1" ht="14.25" customHeight="1">
      <c r="A2045" s="86">
        <v>42422</v>
      </c>
      <c r="B2045" s="62" t="s">
        <v>1405</v>
      </c>
      <c r="C2045" s="76">
        <f t="shared" si="341"/>
        <v>2783.5768963117607</v>
      </c>
      <c r="D2045" s="77" t="s">
        <v>12</v>
      </c>
      <c r="E2045" s="65">
        <v>71.849999999999994</v>
      </c>
      <c r="F2045" s="65">
        <v>71.2</v>
      </c>
      <c r="G2045" s="65">
        <v>0</v>
      </c>
      <c r="H2045" s="65">
        <v>0</v>
      </c>
      <c r="I2045" s="66">
        <f>-(F2045-E2045)*C2045</f>
        <v>1809.3249826026208</v>
      </c>
      <c r="J2045" s="66">
        <v>0</v>
      </c>
      <c r="K2045" s="66">
        <v>0</v>
      </c>
      <c r="L2045" s="66">
        <f t="shared" si="348"/>
        <v>1809.3249826026208</v>
      </c>
      <c r="M2045" s="25"/>
      <c r="N2045" s="92"/>
    </row>
    <row r="2046" spans="1:14" s="11" customFormat="1" ht="14.25" customHeight="1">
      <c r="A2046" s="86">
        <v>42422</v>
      </c>
      <c r="B2046" s="62" t="s">
        <v>1421</v>
      </c>
      <c r="C2046" s="76">
        <f t="shared" si="341"/>
        <v>3703.7037037037039</v>
      </c>
      <c r="D2046" s="77" t="s">
        <v>11</v>
      </c>
      <c r="E2046" s="65">
        <v>54</v>
      </c>
      <c r="F2046" s="65">
        <v>54.45</v>
      </c>
      <c r="G2046" s="65">
        <v>0</v>
      </c>
      <c r="H2046" s="65">
        <v>0</v>
      </c>
      <c r="I2046" s="39">
        <f t="shared" ref="I2046:I2047" si="358">(F2046-E2046)*C2046</f>
        <v>1666.6666666666772</v>
      </c>
      <c r="J2046" s="66">
        <v>0</v>
      </c>
      <c r="K2046" s="66">
        <f t="shared" ref="K2046:K2047" si="359">(H2046-G2046)*C2046</f>
        <v>0</v>
      </c>
      <c r="L2046" s="39">
        <f t="shared" si="348"/>
        <v>1666.6666666666772</v>
      </c>
      <c r="M2046" s="25"/>
      <c r="N2046" s="92"/>
    </row>
    <row r="2047" spans="1:14" s="11" customFormat="1" ht="14.25" customHeight="1">
      <c r="A2047" s="86">
        <v>42422</v>
      </c>
      <c r="B2047" s="62" t="s">
        <v>1392</v>
      </c>
      <c r="C2047" s="76">
        <f t="shared" si="341"/>
        <v>1716.7381974248926</v>
      </c>
      <c r="D2047" s="77" t="s">
        <v>11</v>
      </c>
      <c r="E2047" s="65">
        <v>116.5</v>
      </c>
      <c r="F2047" s="65">
        <v>116.8</v>
      </c>
      <c r="G2047" s="65">
        <v>0</v>
      </c>
      <c r="H2047" s="65">
        <v>0</v>
      </c>
      <c r="I2047" s="39">
        <f t="shared" si="358"/>
        <v>515.02145922746286</v>
      </c>
      <c r="J2047" s="66">
        <v>0</v>
      </c>
      <c r="K2047" s="66">
        <f t="shared" si="359"/>
        <v>0</v>
      </c>
      <c r="L2047" s="39">
        <f t="shared" si="348"/>
        <v>515.02145922746286</v>
      </c>
      <c r="M2047" s="25"/>
      <c r="N2047" s="92"/>
    </row>
    <row r="2048" spans="1:14" s="11" customFormat="1" ht="14.25" customHeight="1">
      <c r="A2048" s="86">
        <v>42422</v>
      </c>
      <c r="B2048" s="62" t="s">
        <v>468</v>
      </c>
      <c r="C2048" s="76">
        <f t="shared" si="341"/>
        <v>1190.4761904761904</v>
      </c>
      <c r="D2048" s="77" t="s">
        <v>12</v>
      </c>
      <c r="E2048" s="65">
        <v>168</v>
      </c>
      <c r="F2048" s="65">
        <v>168</v>
      </c>
      <c r="G2048" s="65">
        <v>0</v>
      </c>
      <c r="H2048" s="65">
        <v>0</v>
      </c>
      <c r="I2048" s="66">
        <f>-(F2048-E2048)*C2048</f>
        <v>0</v>
      </c>
      <c r="J2048" s="66">
        <v>0</v>
      </c>
      <c r="K2048" s="66">
        <v>0</v>
      </c>
      <c r="L2048" s="66">
        <f t="shared" si="348"/>
        <v>0</v>
      </c>
      <c r="M2048" s="25"/>
      <c r="N2048" s="92"/>
    </row>
    <row r="2049" spans="1:14" s="11" customFormat="1" ht="14.25" customHeight="1">
      <c r="A2049" s="86">
        <v>42419</v>
      </c>
      <c r="B2049" s="62" t="s">
        <v>1339</v>
      </c>
      <c r="C2049" s="76">
        <f t="shared" si="341"/>
        <v>3174.6031746031745</v>
      </c>
      <c r="D2049" s="77" t="s">
        <v>11</v>
      </c>
      <c r="E2049" s="65">
        <v>63</v>
      </c>
      <c r="F2049" s="65">
        <v>63.6</v>
      </c>
      <c r="G2049" s="65">
        <v>64.2</v>
      </c>
      <c r="H2049" s="65">
        <v>64.8</v>
      </c>
      <c r="I2049" s="39">
        <f t="shared" ref="I2049:I2054" si="360">(F2049-E2049)*C2049</f>
        <v>1904.7619047619091</v>
      </c>
      <c r="J2049" s="39">
        <f>(G2049-F2049)*C2049</f>
        <v>1904.7619047619091</v>
      </c>
      <c r="K2049" s="39">
        <f t="shared" ref="K2049:K2054" si="361">(H2049-G2049)*C2049</f>
        <v>1904.7619047618866</v>
      </c>
      <c r="L2049" s="39">
        <f t="shared" si="348"/>
        <v>5714.2857142857047</v>
      </c>
      <c r="M2049" s="25"/>
      <c r="N2049" s="92"/>
    </row>
    <row r="2050" spans="1:14" s="11" customFormat="1" ht="14.25" customHeight="1">
      <c r="A2050" s="86">
        <v>42419</v>
      </c>
      <c r="B2050" s="62" t="s">
        <v>1422</v>
      </c>
      <c r="C2050" s="76">
        <f t="shared" si="341"/>
        <v>1408.4507042253522</v>
      </c>
      <c r="D2050" s="77" t="s">
        <v>11</v>
      </c>
      <c r="E2050" s="65">
        <v>142</v>
      </c>
      <c r="F2050" s="65">
        <v>143.5</v>
      </c>
      <c r="G2050" s="65">
        <v>0</v>
      </c>
      <c r="H2050" s="65">
        <v>0</v>
      </c>
      <c r="I2050" s="39">
        <f t="shared" si="360"/>
        <v>2112.6760563380285</v>
      </c>
      <c r="J2050" s="66">
        <v>0</v>
      </c>
      <c r="K2050" s="66">
        <f t="shared" si="361"/>
        <v>0</v>
      </c>
      <c r="L2050" s="39">
        <f t="shared" si="348"/>
        <v>2112.6760563380285</v>
      </c>
      <c r="M2050" s="25"/>
      <c r="N2050" s="92"/>
    </row>
    <row r="2051" spans="1:14" s="11" customFormat="1" ht="14.25" customHeight="1">
      <c r="A2051" s="86">
        <v>42419</v>
      </c>
      <c r="B2051" s="62" t="s">
        <v>468</v>
      </c>
      <c r="C2051" s="76">
        <f t="shared" si="341"/>
        <v>1129.9435028248588</v>
      </c>
      <c r="D2051" s="77" t="s">
        <v>11</v>
      </c>
      <c r="E2051" s="65">
        <v>177</v>
      </c>
      <c r="F2051" s="65">
        <v>177.5</v>
      </c>
      <c r="G2051" s="65">
        <v>0</v>
      </c>
      <c r="H2051" s="65">
        <v>0</v>
      </c>
      <c r="I2051" s="39">
        <f t="shared" si="360"/>
        <v>564.9717514124294</v>
      </c>
      <c r="J2051" s="66">
        <v>0</v>
      </c>
      <c r="K2051" s="66">
        <f t="shared" si="361"/>
        <v>0</v>
      </c>
      <c r="L2051" s="39">
        <f t="shared" si="348"/>
        <v>564.9717514124294</v>
      </c>
      <c r="M2051" s="25"/>
      <c r="N2051" s="92"/>
    </row>
    <row r="2052" spans="1:14" s="11" customFormat="1" ht="14.25" customHeight="1">
      <c r="A2052" s="86">
        <v>42419</v>
      </c>
      <c r="B2052" s="62" t="s">
        <v>124</v>
      </c>
      <c r="C2052" s="76">
        <f t="shared" si="341"/>
        <v>1600</v>
      </c>
      <c r="D2052" s="77" t="s">
        <v>11</v>
      </c>
      <c r="E2052" s="65">
        <v>125</v>
      </c>
      <c r="F2052" s="65">
        <v>125</v>
      </c>
      <c r="G2052" s="65">
        <v>0</v>
      </c>
      <c r="H2052" s="65">
        <v>0</v>
      </c>
      <c r="I2052" s="39">
        <f t="shared" si="360"/>
        <v>0</v>
      </c>
      <c r="J2052" s="66">
        <v>0</v>
      </c>
      <c r="K2052" s="66">
        <f t="shared" si="361"/>
        <v>0</v>
      </c>
      <c r="L2052" s="39">
        <f t="shared" si="348"/>
        <v>0</v>
      </c>
      <c r="M2052" s="25"/>
      <c r="N2052" s="92"/>
    </row>
    <row r="2053" spans="1:14" s="11" customFormat="1" ht="14.25" customHeight="1">
      <c r="A2053" s="86">
        <v>42418</v>
      </c>
      <c r="B2053" s="62" t="s">
        <v>1377</v>
      </c>
      <c r="C2053" s="76">
        <f t="shared" si="341"/>
        <v>1403.5087719298247</v>
      </c>
      <c r="D2053" s="77" t="s">
        <v>11</v>
      </c>
      <c r="E2053" s="65">
        <v>142.5</v>
      </c>
      <c r="F2053" s="65">
        <v>144</v>
      </c>
      <c r="G2053" s="65">
        <v>145.5</v>
      </c>
      <c r="H2053" s="65">
        <v>147</v>
      </c>
      <c r="I2053" s="39">
        <f t="shared" si="360"/>
        <v>2105.2631578947371</v>
      </c>
      <c r="J2053" s="39">
        <f t="shared" ref="J2053:J2054" si="362">(G2053-F2053)*C2053</f>
        <v>2105.2631578947371</v>
      </c>
      <c r="K2053" s="39">
        <f t="shared" si="361"/>
        <v>2105.2631578947371</v>
      </c>
      <c r="L2053" s="39">
        <f t="shared" si="348"/>
        <v>6315.7894736842118</v>
      </c>
      <c r="M2053" s="25"/>
      <c r="N2053" s="92"/>
    </row>
    <row r="2054" spans="1:14" s="11" customFormat="1" ht="14.25" customHeight="1">
      <c r="A2054" s="86">
        <v>42418</v>
      </c>
      <c r="B2054" s="62" t="s">
        <v>1339</v>
      </c>
      <c r="C2054" s="76">
        <f t="shared" si="341"/>
        <v>3508.7719298245615</v>
      </c>
      <c r="D2054" s="77" t="s">
        <v>11</v>
      </c>
      <c r="E2054" s="65">
        <v>57</v>
      </c>
      <c r="F2054" s="65">
        <v>57.5</v>
      </c>
      <c r="G2054" s="65">
        <v>58</v>
      </c>
      <c r="H2054" s="65">
        <v>58.5</v>
      </c>
      <c r="I2054" s="39">
        <f t="shared" si="360"/>
        <v>1754.3859649122808</v>
      </c>
      <c r="J2054" s="39">
        <f t="shared" si="362"/>
        <v>1754.3859649122808</v>
      </c>
      <c r="K2054" s="39">
        <f t="shared" si="361"/>
        <v>1754.3859649122808</v>
      </c>
      <c r="L2054" s="39">
        <f t="shared" si="348"/>
        <v>5263.1578947368425</v>
      </c>
      <c r="M2054" s="25"/>
      <c r="N2054" s="92"/>
    </row>
    <row r="2055" spans="1:14" s="11" customFormat="1" ht="14.25" customHeight="1">
      <c r="A2055" s="86">
        <v>42418</v>
      </c>
      <c r="B2055" s="62" t="s">
        <v>166</v>
      </c>
      <c r="C2055" s="76">
        <f t="shared" si="341"/>
        <v>769.23076923076928</v>
      </c>
      <c r="D2055" s="77" t="s">
        <v>11</v>
      </c>
      <c r="E2055" s="65">
        <v>260</v>
      </c>
      <c r="F2055" s="65">
        <v>262.60000000000002</v>
      </c>
      <c r="G2055" s="65">
        <v>265.2</v>
      </c>
      <c r="H2055" s="65">
        <v>0</v>
      </c>
      <c r="I2055" s="66">
        <f>+(F2055-E2055)*C2055</f>
        <v>2000.0000000000177</v>
      </c>
      <c r="J2055" s="66">
        <f>+(G2055-F2055)*C2055</f>
        <v>1999.9999999999739</v>
      </c>
      <c r="K2055" s="66">
        <v>0</v>
      </c>
      <c r="L2055" s="39">
        <f>SUM(I2055:K2055)</f>
        <v>3999.9999999999918</v>
      </c>
      <c r="M2055" s="25"/>
      <c r="N2055" s="92"/>
    </row>
    <row r="2056" spans="1:14" s="11" customFormat="1" ht="14.25" customHeight="1">
      <c r="A2056" s="86">
        <v>42418</v>
      </c>
      <c r="B2056" s="62" t="s">
        <v>1339</v>
      </c>
      <c r="C2056" s="76">
        <f t="shared" si="341"/>
        <v>3418.8034188034189</v>
      </c>
      <c r="D2056" s="77" t="s">
        <v>11</v>
      </c>
      <c r="E2056" s="65">
        <v>58.5</v>
      </c>
      <c r="F2056" s="65">
        <v>58.6</v>
      </c>
      <c r="G2056" s="65">
        <v>0</v>
      </c>
      <c r="H2056" s="65">
        <v>0</v>
      </c>
      <c r="I2056" s="39">
        <f t="shared" ref="I2056:I2058" si="363">(F2056-E2056)*C2056</f>
        <v>341.88034188034675</v>
      </c>
      <c r="J2056" s="66">
        <v>0</v>
      </c>
      <c r="K2056" s="66">
        <f t="shared" ref="K2056:K2058" si="364">(H2056-G2056)*C2056</f>
        <v>0</v>
      </c>
      <c r="L2056" s="39">
        <f t="shared" ref="L2056:L2065" si="365">(I2056+J2056+K2056)</f>
        <v>341.88034188034675</v>
      </c>
      <c r="M2056" s="25"/>
      <c r="N2056" s="92"/>
    </row>
    <row r="2057" spans="1:14" s="11" customFormat="1" ht="14.25" customHeight="1">
      <c r="A2057" s="86">
        <v>42418</v>
      </c>
      <c r="B2057" s="62" t="s">
        <v>139</v>
      </c>
      <c r="C2057" s="76">
        <f t="shared" si="341"/>
        <v>1818.1818181818182</v>
      </c>
      <c r="D2057" s="77" t="s">
        <v>11</v>
      </c>
      <c r="E2057" s="65">
        <v>110</v>
      </c>
      <c r="F2057" s="65">
        <v>110</v>
      </c>
      <c r="G2057" s="65">
        <v>0</v>
      </c>
      <c r="H2057" s="65">
        <v>0</v>
      </c>
      <c r="I2057" s="39">
        <f t="shared" si="363"/>
        <v>0</v>
      </c>
      <c r="J2057" s="66">
        <v>0</v>
      </c>
      <c r="K2057" s="66">
        <f t="shared" si="364"/>
        <v>0</v>
      </c>
      <c r="L2057" s="39">
        <f t="shared" si="365"/>
        <v>0</v>
      </c>
      <c r="M2057" s="25"/>
      <c r="N2057" s="92"/>
    </row>
    <row r="2058" spans="1:14" s="11" customFormat="1" ht="14.25" customHeight="1">
      <c r="A2058" s="86">
        <v>42418</v>
      </c>
      <c r="B2058" s="62" t="s">
        <v>1413</v>
      </c>
      <c r="C2058" s="76">
        <f t="shared" si="341"/>
        <v>1324.5033112582782</v>
      </c>
      <c r="D2058" s="77" t="s">
        <v>11</v>
      </c>
      <c r="E2058" s="65">
        <v>151</v>
      </c>
      <c r="F2058" s="65">
        <v>151</v>
      </c>
      <c r="G2058" s="65">
        <v>0</v>
      </c>
      <c r="H2058" s="65">
        <v>0</v>
      </c>
      <c r="I2058" s="39">
        <f t="shared" si="363"/>
        <v>0</v>
      </c>
      <c r="J2058" s="66">
        <v>0</v>
      </c>
      <c r="K2058" s="66">
        <f t="shared" si="364"/>
        <v>0</v>
      </c>
      <c r="L2058" s="39">
        <f t="shared" si="365"/>
        <v>0</v>
      </c>
      <c r="M2058" s="25"/>
      <c r="N2058" s="92"/>
    </row>
    <row r="2059" spans="1:14" s="11" customFormat="1" ht="14.25" customHeight="1">
      <c r="A2059" s="86">
        <v>42417</v>
      </c>
      <c r="B2059" s="62" t="s">
        <v>172</v>
      </c>
      <c r="C2059" s="76">
        <f t="shared" si="341"/>
        <v>4024.1448692152917</v>
      </c>
      <c r="D2059" s="77" t="s">
        <v>12</v>
      </c>
      <c r="E2059" s="65">
        <v>49.7</v>
      </c>
      <c r="F2059" s="65">
        <v>49.2</v>
      </c>
      <c r="G2059" s="65">
        <v>48.7</v>
      </c>
      <c r="H2059" s="65">
        <v>48.2</v>
      </c>
      <c r="I2059" s="66">
        <f>(E2059-F2059)*C2059</f>
        <v>2012.0724346076458</v>
      </c>
      <c r="J2059" s="66">
        <f>(F2059-G2059)*C2059</f>
        <v>2012.0724346076458</v>
      </c>
      <c r="K2059" s="66">
        <f>(G2059-H2059)*C2059</f>
        <v>2012.0724346076458</v>
      </c>
      <c r="L2059" s="66">
        <f t="shared" si="365"/>
        <v>6036.2173038229375</v>
      </c>
      <c r="M2059" s="25"/>
      <c r="N2059" s="92"/>
    </row>
    <row r="2060" spans="1:14" s="11" customFormat="1" ht="14.25" customHeight="1">
      <c r="A2060" s="86">
        <v>42417</v>
      </c>
      <c r="B2060" s="62" t="s">
        <v>294</v>
      </c>
      <c r="C2060" s="76">
        <f t="shared" si="341"/>
        <v>1904.7619047619048</v>
      </c>
      <c r="D2060" s="77" t="s">
        <v>12</v>
      </c>
      <c r="E2060" s="65">
        <v>105</v>
      </c>
      <c r="F2060" s="65">
        <v>104</v>
      </c>
      <c r="G2060" s="65">
        <v>0</v>
      </c>
      <c r="H2060" s="65">
        <v>0</v>
      </c>
      <c r="I2060" s="66">
        <f t="shared" ref="I2060:I2062" si="366">-(F2060-E2060)*C2060</f>
        <v>1904.7619047619048</v>
      </c>
      <c r="J2060" s="66">
        <v>0</v>
      </c>
      <c r="K2060" s="66">
        <v>0</v>
      </c>
      <c r="L2060" s="66">
        <f t="shared" si="365"/>
        <v>1904.7619047619048</v>
      </c>
      <c r="M2060" s="25"/>
      <c r="N2060" s="92"/>
    </row>
    <row r="2061" spans="1:14" s="11" customFormat="1" ht="14.25" customHeight="1">
      <c r="A2061" s="86">
        <v>42417</v>
      </c>
      <c r="B2061" s="62" t="s">
        <v>1423</v>
      </c>
      <c r="C2061" s="76">
        <f t="shared" si="341"/>
        <v>1785.7142857142858</v>
      </c>
      <c r="D2061" s="77" t="s">
        <v>12</v>
      </c>
      <c r="E2061" s="65">
        <v>112</v>
      </c>
      <c r="F2061" s="65">
        <v>111</v>
      </c>
      <c r="G2061" s="65">
        <v>0</v>
      </c>
      <c r="H2061" s="65">
        <v>0</v>
      </c>
      <c r="I2061" s="66">
        <f t="shared" si="366"/>
        <v>1785.7142857142858</v>
      </c>
      <c r="J2061" s="66">
        <v>0</v>
      </c>
      <c r="K2061" s="66">
        <v>0</v>
      </c>
      <c r="L2061" s="66">
        <f t="shared" si="365"/>
        <v>1785.7142857142858</v>
      </c>
      <c r="M2061" s="25"/>
      <c r="N2061" s="92"/>
    </row>
    <row r="2062" spans="1:14" s="11" customFormat="1" ht="14.25" customHeight="1">
      <c r="A2062" s="86">
        <v>42417</v>
      </c>
      <c r="B2062" s="62" t="s">
        <v>1415</v>
      </c>
      <c r="C2062" s="76">
        <f t="shared" si="341"/>
        <v>2344.6658851113716</v>
      </c>
      <c r="D2062" s="77" t="s">
        <v>12</v>
      </c>
      <c r="E2062" s="65">
        <v>85.3</v>
      </c>
      <c r="F2062" s="65">
        <v>87.7</v>
      </c>
      <c r="G2062" s="65">
        <v>0</v>
      </c>
      <c r="H2062" s="65">
        <v>0</v>
      </c>
      <c r="I2062" s="88">
        <f t="shared" si="366"/>
        <v>-5627.1981242673055</v>
      </c>
      <c r="J2062" s="66">
        <v>0</v>
      </c>
      <c r="K2062" s="66">
        <f t="shared" ref="K2062:K2063" si="367">(H2062-G2062)*C2062</f>
        <v>0</v>
      </c>
      <c r="L2062" s="88">
        <f t="shared" si="365"/>
        <v>-5627.1981242673055</v>
      </c>
      <c r="M2062" s="25"/>
      <c r="N2062" s="92"/>
    </row>
    <row r="2063" spans="1:14" s="11" customFormat="1" ht="14.25" customHeight="1">
      <c r="A2063" s="86">
        <v>42416</v>
      </c>
      <c r="B2063" s="62" t="s">
        <v>1415</v>
      </c>
      <c r="C2063" s="76">
        <f t="shared" si="341"/>
        <v>1895.7345971563982</v>
      </c>
      <c r="D2063" s="77" t="s">
        <v>11</v>
      </c>
      <c r="E2063" s="65">
        <v>105.5</v>
      </c>
      <c r="F2063" s="65">
        <v>106.5</v>
      </c>
      <c r="G2063" s="65">
        <v>107.5</v>
      </c>
      <c r="H2063" s="65">
        <v>108.5</v>
      </c>
      <c r="I2063" s="39">
        <f>(F2063-E2063)*C2063</f>
        <v>1895.7345971563982</v>
      </c>
      <c r="J2063" s="39">
        <f>(G2063-F2063)*C2063</f>
        <v>1895.7345971563982</v>
      </c>
      <c r="K2063" s="39">
        <f t="shared" si="367"/>
        <v>1895.7345971563982</v>
      </c>
      <c r="L2063" s="39">
        <f t="shared" si="365"/>
        <v>5687.2037914691946</v>
      </c>
      <c r="M2063" s="25"/>
      <c r="N2063" s="92"/>
    </row>
    <row r="2064" spans="1:14" s="11" customFormat="1" ht="14.25" customHeight="1">
      <c r="A2064" s="86">
        <v>42416</v>
      </c>
      <c r="B2064" s="62" t="s">
        <v>294</v>
      </c>
      <c r="C2064" s="76">
        <f t="shared" si="341"/>
        <v>1769.9115044247787</v>
      </c>
      <c r="D2064" s="77" t="s">
        <v>12</v>
      </c>
      <c r="E2064" s="65">
        <v>113</v>
      </c>
      <c r="F2064" s="65">
        <v>112</v>
      </c>
      <c r="G2064" s="65">
        <v>111</v>
      </c>
      <c r="H2064" s="65">
        <v>110</v>
      </c>
      <c r="I2064" s="66">
        <f t="shared" ref="I2064:I2065" si="368">(E2064-F2064)*C2064</f>
        <v>1769.9115044247787</v>
      </c>
      <c r="J2064" s="66">
        <f t="shared" ref="J2064:J2065" si="369">(F2064-G2064)*C2064</f>
        <v>1769.9115044247787</v>
      </c>
      <c r="K2064" s="66">
        <f>(G2064-H2064)*C2064</f>
        <v>1769.9115044247787</v>
      </c>
      <c r="L2064" s="66">
        <f t="shared" si="365"/>
        <v>5309.7345132743358</v>
      </c>
      <c r="M2064" s="25"/>
      <c r="N2064" s="92"/>
    </row>
    <row r="2065" spans="1:14" s="11" customFormat="1" ht="14.25" customHeight="1">
      <c r="A2065" s="86">
        <v>42416</v>
      </c>
      <c r="B2065" s="62" t="s">
        <v>172</v>
      </c>
      <c r="C2065" s="76">
        <f t="shared" si="341"/>
        <v>3872.2168441432723</v>
      </c>
      <c r="D2065" s="77" t="s">
        <v>12</v>
      </c>
      <c r="E2065" s="65">
        <v>51.65</v>
      </c>
      <c r="F2065" s="65">
        <v>51.15</v>
      </c>
      <c r="G2065" s="65">
        <v>50.65</v>
      </c>
      <c r="H2065" s="65">
        <v>0</v>
      </c>
      <c r="I2065" s="91">
        <f t="shared" si="368"/>
        <v>1936.1084220716361</v>
      </c>
      <c r="J2065" s="91">
        <f t="shared" si="369"/>
        <v>1936.1084220716361</v>
      </c>
      <c r="K2065" s="91">
        <v>0</v>
      </c>
      <c r="L2065" s="91">
        <f t="shared" si="365"/>
        <v>3872.2168441432723</v>
      </c>
      <c r="M2065" s="25"/>
      <c r="N2065" s="92"/>
    </row>
    <row r="2066" spans="1:14" s="11" customFormat="1" ht="14.25" customHeight="1">
      <c r="A2066" s="86">
        <v>42416</v>
      </c>
      <c r="B2066" s="62" t="s">
        <v>1423</v>
      </c>
      <c r="C2066" s="76">
        <f t="shared" si="341"/>
        <v>1600</v>
      </c>
      <c r="D2066" s="77" t="s">
        <v>11</v>
      </c>
      <c r="E2066" s="65">
        <v>125</v>
      </c>
      <c r="F2066" s="65">
        <v>126.2</v>
      </c>
      <c r="G2066" s="65">
        <v>127.4</v>
      </c>
      <c r="H2066" s="65">
        <v>0</v>
      </c>
      <c r="I2066" s="66">
        <f>+(F2066-E2066)*C2066</f>
        <v>1920.0000000000045</v>
      </c>
      <c r="J2066" s="66">
        <f>+(G2066-F2066)*C2066</f>
        <v>1920.0000000000045</v>
      </c>
      <c r="K2066" s="66">
        <v>0</v>
      </c>
      <c r="L2066" s="39">
        <f>SUM(I2066:K2066)</f>
        <v>3840.0000000000091</v>
      </c>
      <c r="M2066" s="25"/>
      <c r="N2066" s="92"/>
    </row>
    <row r="2067" spans="1:14" s="11" customFormat="1" ht="14.25" customHeight="1">
      <c r="A2067" s="86">
        <v>42416</v>
      </c>
      <c r="B2067" s="62" t="s">
        <v>1339</v>
      </c>
      <c r="C2067" s="76">
        <f t="shared" si="341"/>
        <v>3738.3177570093458</v>
      </c>
      <c r="D2067" s="77" t="s">
        <v>12</v>
      </c>
      <c r="E2067" s="65">
        <v>53.5</v>
      </c>
      <c r="F2067" s="65">
        <v>53.5</v>
      </c>
      <c r="G2067" s="65">
        <v>0</v>
      </c>
      <c r="H2067" s="65">
        <v>0</v>
      </c>
      <c r="I2067" s="66">
        <f>-(F2067-E2067)*C2067</f>
        <v>0</v>
      </c>
      <c r="J2067" s="66">
        <v>0</v>
      </c>
      <c r="K2067" s="66">
        <v>0</v>
      </c>
      <c r="L2067" s="66">
        <f t="shared" ref="L2067:L2076" si="370">(I2067+J2067+K2067)</f>
        <v>0</v>
      </c>
      <c r="M2067" s="25"/>
      <c r="N2067" s="92"/>
    </row>
    <row r="2068" spans="1:14" s="11" customFormat="1" ht="14.25" customHeight="1">
      <c r="A2068" s="86">
        <v>42415</v>
      </c>
      <c r="B2068" s="62" t="s">
        <v>1424</v>
      </c>
      <c r="C2068" s="76">
        <f t="shared" si="341"/>
        <v>1980.1980198019803</v>
      </c>
      <c r="D2068" s="77" t="s">
        <v>11</v>
      </c>
      <c r="E2068" s="65">
        <v>101</v>
      </c>
      <c r="F2068" s="65">
        <v>102</v>
      </c>
      <c r="G2068" s="65">
        <v>103</v>
      </c>
      <c r="H2068" s="65">
        <v>104</v>
      </c>
      <c r="I2068" s="39">
        <f t="shared" ref="I2068:I2074" si="371">(F2068-E2068)*C2068</f>
        <v>1980.1980198019803</v>
      </c>
      <c r="J2068" s="39">
        <f t="shared" ref="J2068:J2071" si="372">(G2068-F2068)*C2068</f>
        <v>1980.1980198019803</v>
      </c>
      <c r="K2068" s="39">
        <f t="shared" ref="K2068:K2074" si="373">(H2068-G2068)*C2068</f>
        <v>1980.1980198019803</v>
      </c>
      <c r="L2068" s="39">
        <f t="shared" si="370"/>
        <v>5940.5940594059412</v>
      </c>
      <c r="M2068" s="25"/>
      <c r="N2068" s="92"/>
    </row>
    <row r="2069" spans="1:14" s="11" customFormat="1" ht="14.25" customHeight="1">
      <c r="A2069" s="86">
        <v>42415</v>
      </c>
      <c r="B2069" s="62" t="s">
        <v>1425</v>
      </c>
      <c r="C2069" s="76">
        <f t="shared" si="341"/>
        <v>1612.9032258064517</v>
      </c>
      <c r="D2069" s="77" t="s">
        <v>11</v>
      </c>
      <c r="E2069" s="65">
        <v>124</v>
      </c>
      <c r="F2069" s="65">
        <v>125.2</v>
      </c>
      <c r="G2069" s="65">
        <v>126.4</v>
      </c>
      <c r="H2069" s="65">
        <v>127.6</v>
      </c>
      <c r="I2069" s="39">
        <f t="shared" si="371"/>
        <v>1935.4838709677467</v>
      </c>
      <c r="J2069" s="39">
        <f t="shared" si="372"/>
        <v>1935.4838709677467</v>
      </c>
      <c r="K2069" s="39">
        <f t="shared" si="373"/>
        <v>1935.4838709677238</v>
      </c>
      <c r="L2069" s="39">
        <f t="shared" si="370"/>
        <v>5806.4516129032172</v>
      </c>
      <c r="M2069" s="25"/>
      <c r="N2069" s="92"/>
    </row>
    <row r="2070" spans="1:14" s="11" customFormat="1" ht="14.25" customHeight="1">
      <c r="A2070" s="86">
        <v>42415</v>
      </c>
      <c r="B2070" s="62" t="s">
        <v>172</v>
      </c>
      <c r="C2070" s="76">
        <f t="shared" si="341"/>
        <v>3846.1538461538462</v>
      </c>
      <c r="D2070" s="77" t="s">
        <v>11</v>
      </c>
      <c r="E2070" s="65">
        <v>52</v>
      </c>
      <c r="F2070" s="65">
        <v>52.5</v>
      </c>
      <c r="G2070" s="65">
        <v>53</v>
      </c>
      <c r="H2070" s="65">
        <v>53.5</v>
      </c>
      <c r="I2070" s="39">
        <f t="shared" si="371"/>
        <v>1923.0769230769231</v>
      </c>
      <c r="J2070" s="39">
        <f t="shared" si="372"/>
        <v>1923.0769230769231</v>
      </c>
      <c r="K2070" s="39">
        <f t="shared" si="373"/>
        <v>1923.0769230769231</v>
      </c>
      <c r="L2070" s="39">
        <f t="shared" si="370"/>
        <v>5769.2307692307695</v>
      </c>
      <c r="M2070" s="25"/>
      <c r="N2070" s="92"/>
    </row>
    <row r="2071" spans="1:14" s="11" customFormat="1" ht="14.25" customHeight="1">
      <c r="A2071" s="86">
        <v>42415</v>
      </c>
      <c r="B2071" s="62" t="s">
        <v>1423</v>
      </c>
      <c r="C2071" s="76">
        <f t="shared" si="341"/>
        <v>1724.1379310344828</v>
      </c>
      <c r="D2071" s="77" t="s">
        <v>11</v>
      </c>
      <c r="E2071" s="65">
        <v>116</v>
      </c>
      <c r="F2071" s="65">
        <v>117</v>
      </c>
      <c r="G2071" s="65">
        <v>118</v>
      </c>
      <c r="H2071" s="65">
        <v>119</v>
      </c>
      <c r="I2071" s="39">
        <f t="shared" si="371"/>
        <v>1724.1379310344828</v>
      </c>
      <c r="J2071" s="39">
        <f t="shared" si="372"/>
        <v>1724.1379310344828</v>
      </c>
      <c r="K2071" s="39">
        <f t="shared" si="373"/>
        <v>1724.1379310344828</v>
      </c>
      <c r="L2071" s="39">
        <f t="shared" si="370"/>
        <v>5172.4137931034484</v>
      </c>
      <c r="M2071" s="25"/>
      <c r="N2071" s="92"/>
    </row>
    <row r="2072" spans="1:14" s="11" customFormat="1" ht="14.25" customHeight="1">
      <c r="A2072" s="86">
        <v>42415</v>
      </c>
      <c r="B2072" s="62" t="s">
        <v>1423</v>
      </c>
      <c r="C2072" s="76">
        <f t="shared" si="341"/>
        <v>1673.6401673640166</v>
      </c>
      <c r="D2072" s="77" t="s">
        <v>11</v>
      </c>
      <c r="E2072" s="65">
        <v>119.5</v>
      </c>
      <c r="F2072" s="65">
        <v>120</v>
      </c>
      <c r="G2072" s="65">
        <v>0</v>
      </c>
      <c r="H2072" s="65">
        <v>0</v>
      </c>
      <c r="I2072" s="39">
        <f t="shared" si="371"/>
        <v>836.82008368200832</v>
      </c>
      <c r="J2072" s="66">
        <v>0</v>
      </c>
      <c r="K2072" s="66">
        <f t="shared" si="373"/>
        <v>0</v>
      </c>
      <c r="L2072" s="39">
        <f t="shared" si="370"/>
        <v>836.82008368200832</v>
      </c>
      <c r="M2072" s="25"/>
      <c r="N2072" s="92"/>
    </row>
    <row r="2073" spans="1:14" s="11" customFormat="1" ht="14.25" customHeight="1">
      <c r="A2073" s="86">
        <v>42415</v>
      </c>
      <c r="B2073" s="62" t="s">
        <v>1342</v>
      </c>
      <c r="C2073" s="76">
        <f t="shared" si="341"/>
        <v>3361.3445378151259</v>
      </c>
      <c r="D2073" s="77" t="s">
        <v>11</v>
      </c>
      <c r="E2073" s="65">
        <v>59.5</v>
      </c>
      <c r="F2073" s="65">
        <v>59.6</v>
      </c>
      <c r="G2073" s="65">
        <v>0</v>
      </c>
      <c r="H2073" s="65">
        <v>0</v>
      </c>
      <c r="I2073" s="39">
        <f t="shared" si="371"/>
        <v>336.13445378151738</v>
      </c>
      <c r="J2073" s="66">
        <v>0</v>
      </c>
      <c r="K2073" s="66">
        <f t="shared" si="373"/>
        <v>0</v>
      </c>
      <c r="L2073" s="39">
        <f t="shared" si="370"/>
        <v>336.13445378151738</v>
      </c>
      <c r="M2073" s="25"/>
      <c r="N2073" s="92"/>
    </row>
    <row r="2074" spans="1:14" s="11" customFormat="1" ht="14.25" customHeight="1">
      <c r="A2074" s="86">
        <v>42415</v>
      </c>
      <c r="B2074" s="62" t="s">
        <v>158</v>
      </c>
      <c r="C2074" s="76">
        <f t="shared" si="341"/>
        <v>1552.7950310559004</v>
      </c>
      <c r="D2074" s="77" t="s">
        <v>11</v>
      </c>
      <c r="E2074" s="65">
        <v>128.80000000000001</v>
      </c>
      <c r="F2074" s="65">
        <v>128.80000000000001</v>
      </c>
      <c r="G2074" s="65">
        <v>0</v>
      </c>
      <c r="H2074" s="65">
        <v>0</v>
      </c>
      <c r="I2074" s="39">
        <f t="shared" si="371"/>
        <v>0</v>
      </c>
      <c r="J2074" s="66">
        <v>0</v>
      </c>
      <c r="K2074" s="66">
        <f t="shared" si="373"/>
        <v>0</v>
      </c>
      <c r="L2074" s="39">
        <f t="shared" si="370"/>
        <v>0</v>
      </c>
      <c r="M2074" s="25"/>
      <c r="N2074" s="92"/>
    </row>
    <row r="2075" spans="1:14" s="11" customFormat="1" ht="14.25" customHeight="1">
      <c r="A2075" s="86">
        <v>42412</v>
      </c>
      <c r="B2075" s="62" t="s">
        <v>1426</v>
      </c>
      <c r="C2075" s="76">
        <f t="shared" si="341"/>
        <v>1265.8227848101267</v>
      </c>
      <c r="D2075" s="77" t="s">
        <v>12</v>
      </c>
      <c r="E2075" s="65">
        <v>158</v>
      </c>
      <c r="F2075" s="65">
        <v>156.5</v>
      </c>
      <c r="G2075" s="65">
        <v>155</v>
      </c>
      <c r="H2075" s="65">
        <v>153.5</v>
      </c>
      <c r="I2075" s="66">
        <f t="shared" ref="I2075:I2076" si="374">(E2075-F2075)*C2075</f>
        <v>1898.7341772151899</v>
      </c>
      <c r="J2075" s="66">
        <f t="shared" ref="J2075:J2076" si="375">(F2075-G2075)*C2075</f>
        <v>1898.7341772151899</v>
      </c>
      <c r="K2075" s="66">
        <f>(G2075-H2075)*C2075</f>
        <v>1898.7341772151899</v>
      </c>
      <c r="L2075" s="66">
        <f t="shared" si="370"/>
        <v>5696.2025316455693</v>
      </c>
      <c r="M2075" s="25"/>
      <c r="N2075" s="92"/>
    </row>
    <row r="2076" spans="1:14" s="11" customFormat="1" ht="14.25" customHeight="1">
      <c r="A2076" s="86">
        <v>42412</v>
      </c>
      <c r="B2076" s="62" t="s">
        <v>1427</v>
      </c>
      <c r="C2076" s="76">
        <f t="shared" si="341"/>
        <v>3846.1538461538462</v>
      </c>
      <c r="D2076" s="77" t="s">
        <v>12</v>
      </c>
      <c r="E2076" s="65">
        <v>52</v>
      </c>
      <c r="F2076" s="65">
        <v>51.5</v>
      </c>
      <c r="G2076" s="65">
        <v>51</v>
      </c>
      <c r="H2076" s="65">
        <v>0</v>
      </c>
      <c r="I2076" s="91">
        <f t="shared" si="374"/>
        <v>1923.0769230769231</v>
      </c>
      <c r="J2076" s="91">
        <f t="shared" si="375"/>
        <v>1923.0769230769231</v>
      </c>
      <c r="K2076" s="91">
        <v>0</v>
      </c>
      <c r="L2076" s="91">
        <f t="shared" si="370"/>
        <v>3846.1538461538462</v>
      </c>
      <c r="M2076" s="25"/>
      <c r="N2076" s="92"/>
    </row>
    <row r="2077" spans="1:14" s="11" customFormat="1" ht="14.25" customHeight="1">
      <c r="A2077" s="86">
        <v>42412</v>
      </c>
      <c r="B2077" s="62" t="s">
        <v>1369</v>
      </c>
      <c r="C2077" s="76">
        <f t="shared" si="341"/>
        <v>1724.1379310344828</v>
      </c>
      <c r="D2077" s="77" t="s">
        <v>11</v>
      </c>
      <c r="E2077" s="65">
        <v>116</v>
      </c>
      <c r="F2077" s="65">
        <v>117</v>
      </c>
      <c r="G2077" s="65">
        <v>118</v>
      </c>
      <c r="H2077" s="65">
        <v>0</v>
      </c>
      <c r="I2077" s="66">
        <f>+(F2077-E2077)*C2077</f>
        <v>1724.1379310344828</v>
      </c>
      <c r="J2077" s="66">
        <f>+(G2077-F2077)*C2077</f>
        <v>1724.1379310344828</v>
      </c>
      <c r="K2077" s="66">
        <v>0</v>
      </c>
      <c r="L2077" s="39">
        <f>SUM(I2077:K2077)</f>
        <v>3448.2758620689656</v>
      </c>
      <c r="M2077" s="25"/>
      <c r="N2077" s="92"/>
    </row>
    <row r="2078" spans="1:14" s="11" customFormat="1" ht="14.25" customHeight="1">
      <c r="A2078" s="86">
        <v>42412</v>
      </c>
      <c r="B2078" s="62" t="s">
        <v>1428</v>
      </c>
      <c r="C2078" s="76">
        <f t="shared" si="341"/>
        <v>2197.802197802198</v>
      </c>
      <c r="D2078" s="77" t="s">
        <v>12</v>
      </c>
      <c r="E2078" s="65">
        <v>91</v>
      </c>
      <c r="F2078" s="65">
        <v>90.1</v>
      </c>
      <c r="G2078" s="65">
        <v>0</v>
      </c>
      <c r="H2078" s="65">
        <v>0</v>
      </c>
      <c r="I2078" s="66">
        <f t="shared" ref="I2078:I2079" si="376">-(F2078-E2078)*C2078</f>
        <v>1978.0219780219907</v>
      </c>
      <c r="J2078" s="66">
        <v>0</v>
      </c>
      <c r="K2078" s="66">
        <v>0</v>
      </c>
      <c r="L2078" s="66">
        <f t="shared" ref="L2078:L2097" si="377">(I2078+J2078+K2078)</f>
        <v>1978.0219780219907</v>
      </c>
      <c r="M2078" s="25"/>
      <c r="N2078" s="92"/>
    </row>
    <row r="2079" spans="1:14" s="11" customFormat="1" ht="14.25" customHeight="1">
      <c r="A2079" s="86">
        <v>42412</v>
      </c>
      <c r="B2079" s="62" t="s">
        <v>1429</v>
      </c>
      <c r="C2079" s="76">
        <f t="shared" si="341"/>
        <v>3267.9738562091502</v>
      </c>
      <c r="D2079" s="77" t="s">
        <v>12</v>
      </c>
      <c r="E2079" s="65">
        <v>61.2</v>
      </c>
      <c r="F2079" s="65">
        <v>61.1</v>
      </c>
      <c r="G2079" s="65">
        <v>0</v>
      </c>
      <c r="H2079" s="65">
        <v>0</v>
      </c>
      <c r="I2079" s="66">
        <f t="shared" si="376"/>
        <v>326.79738562091967</v>
      </c>
      <c r="J2079" s="66">
        <v>0</v>
      </c>
      <c r="K2079" s="66">
        <v>0</v>
      </c>
      <c r="L2079" s="66">
        <f t="shared" si="377"/>
        <v>326.79738562091967</v>
      </c>
      <c r="M2079" s="25"/>
      <c r="N2079" s="92"/>
    </row>
    <row r="2080" spans="1:14" s="11" customFormat="1" ht="14.25" customHeight="1">
      <c r="A2080" s="86">
        <v>42412</v>
      </c>
      <c r="B2080" s="62" t="s">
        <v>1425</v>
      </c>
      <c r="C2080" s="76">
        <f t="shared" si="341"/>
        <v>1851.851851851852</v>
      </c>
      <c r="D2080" s="77" t="s">
        <v>11</v>
      </c>
      <c r="E2080" s="65">
        <v>108</v>
      </c>
      <c r="F2080" s="65">
        <v>108</v>
      </c>
      <c r="G2080" s="65">
        <v>0</v>
      </c>
      <c r="H2080" s="65">
        <v>0</v>
      </c>
      <c r="I2080" s="39">
        <f>(F2080-E2080)*C2080</f>
        <v>0</v>
      </c>
      <c r="J2080" s="66">
        <v>0</v>
      </c>
      <c r="K2080" s="66">
        <f>(H2080-G2080)*C2080</f>
        <v>0</v>
      </c>
      <c r="L2080" s="39">
        <f t="shared" si="377"/>
        <v>0</v>
      </c>
      <c r="M2080" s="25"/>
      <c r="N2080" s="92"/>
    </row>
    <row r="2081" spans="1:14" s="11" customFormat="1" ht="14.25" customHeight="1">
      <c r="A2081" s="86">
        <v>42411</v>
      </c>
      <c r="B2081" s="62" t="s">
        <v>1430</v>
      </c>
      <c r="C2081" s="76">
        <f t="shared" si="341"/>
        <v>2358.4905660377358</v>
      </c>
      <c r="D2081" s="77" t="s">
        <v>12</v>
      </c>
      <c r="E2081" s="65">
        <v>84.8</v>
      </c>
      <c r="F2081" s="65">
        <v>84</v>
      </c>
      <c r="G2081" s="65">
        <v>83.2</v>
      </c>
      <c r="H2081" s="65">
        <v>82.4</v>
      </c>
      <c r="I2081" s="66">
        <f t="shared" ref="I2081:I2082" si="378">(E2081-F2081)*C2081</f>
        <v>1886.7924528301819</v>
      </c>
      <c r="J2081" s="66">
        <f t="shared" ref="J2081:J2082" si="379">(F2081-G2081)*C2081</f>
        <v>1886.7924528301819</v>
      </c>
      <c r="K2081" s="66">
        <f t="shared" ref="K2081:K2082" si="380">(G2081-H2081)*C2081</f>
        <v>1886.7924528301819</v>
      </c>
      <c r="L2081" s="66">
        <f t="shared" si="377"/>
        <v>5660.3773584905457</v>
      </c>
      <c r="M2081" s="25"/>
      <c r="N2081" s="92"/>
    </row>
    <row r="2082" spans="1:14" s="11" customFormat="1" ht="14.25" customHeight="1">
      <c r="A2082" s="86">
        <v>42411</v>
      </c>
      <c r="B2082" s="62" t="s">
        <v>1429</v>
      </c>
      <c r="C2082" s="76">
        <f t="shared" si="341"/>
        <v>2941.1764705882351</v>
      </c>
      <c r="D2082" s="77" t="s">
        <v>12</v>
      </c>
      <c r="E2082" s="65">
        <v>68</v>
      </c>
      <c r="F2082" s="65">
        <v>67.400000000000006</v>
      </c>
      <c r="G2082" s="65">
        <v>66.8</v>
      </c>
      <c r="H2082" s="65">
        <v>66.2</v>
      </c>
      <c r="I2082" s="66">
        <f t="shared" si="378"/>
        <v>1764.7058823529244</v>
      </c>
      <c r="J2082" s="66">
        <f t="shared" si="379"/>
        <v>1764.7058823529662</v>
      </c>
      <c r="K2082" s="66">
        <f t="shared" si="380"/>
        <v>1764.7058823529244</v>
      </c>
      <c r="L2082" s="66">
        <f t="shared" si="377"/>
        <v>5294.1176470588152</v>
      </c>
      <c r="M2082" s="25"/>
      <c r="N2082" s="92"/>
    </row>
    <row r="2083" spans="1:14" s="11" customFormat="1" ht="14.25" customHeight="1">
      <c r="A2083" s="86">
        <v>42411</v>
      </c>
      <c r="B2083" s="62" t="s">
        <v>1322</v>
      </c>
      <c r="C2083" s="76">
        <f t="shared" si="341"/>
        <v>3846.1538461538462</v>
      </c>
      <c r="D2083" s="77" t="s">
        <v>11</v>
      </c>
      <c r="E2083" s="65">
        <v>52</v>
      </c>
      <c r="F2083" s="65">
        <v>52.5</v>
      </c>
      <c r="G2083" s="65">
        <v>0</v>
      </c>
      <c r="H2083" s="65">
        <v>0</v>
      </c>
      <c r="I2083" s="39">
        <f t="shared" ref="I2083:I2084" si="381">(F2083-E2083)*C2083</f>
        <v>1923.0769230769231</v>
      </c>
      <c r="J2083" s="66">
        <v>0</v>
      </c>
      <c r="K2083" s="66">
        <f t="shared" ref="K2083:K2084" si="382">(H2083-G2083)*C2083</f>
        <v>0</v>
      </c>
      <c r="L2083" s="39">
        <f t="shared" si="377"/>
        <v>1923.0769230769231</v>
      </c>
      <c r="M2083" s="25"/>
      <c r="N2083" s="92"/>
    </row>
    <row r="2084" spans="1:14" s="11" customFormat="1" ht="14.25" customHeight="1">
      <c r="A2084" s="86">
        <v>42411</v>
      </c>
      <c r="B2084" s="62" t="s">
        <v>1379</v>
      </c>
      <c r="C2084" s="76">
        <f t="shared" si="341"/>
        <v>3636.3636363636365</v>
      </c>
      <c r="D2084" s="77" t="s">
        <v>11</v>
      </c>
      <c r="E2084" s="65">
        <v>55</v>
      </c>
      <c r="F2084" s="65">
        <v>55.5</v>
      </c>
      <c r="G2084" s="65">
        <v>0</v>
      </c>
      <c r="H2084" s="65">
        <v>0</v>
      </c>
      <c r="I2084" s="39">
        <f t="shared" si="381"/>
        <v>1818.1818181818182</v>
      </c>
      <c r="J2084" s="66">
        <v>0</v>
      </c>
      <c r="K2084" s="66">
        <f t="shared" si="382"/>
        <v>0</v>
      </c>
      <c r="L2084" s="39">
        <f t="shared" si="377"/>
        <v>1818.1818181818182</v>
      </c>
      <c r="M2084" s="25"/>
      <c r="N2084" s="92"/>
    </row>
    <row r="2085" spans="1:14" s="11" customFormat="1" ht="14.25" customHeight="1">
      <c r="A2085" s="86">
        <v>42411</v>
      </c>
      <c r="B2085" s="62" t="s">
        <v>1403</v>
      </c>
      <c r="C2085" s="76">
        <f t="shared" si="341"/>
        <v>1980.1980198019803</v>
      </c>
      <c r="D2085" s="77" t="s">
        <v>12</v>
      </c>
      <c r="E2085" s="65">
        <v>101</v>
      </c>
      <c r="F2085" s="65">
        <v>100.3</v>
      </c>
      <c r="G2085" s="65">
        <v>0</v>
      </c>
      <c r="H2085" s="65">
        <v>0</v>
      </c>
      <c r="I2085" s="66">
        <f>-(F2085-E2085)*C2085</f>
        <v>1386.1386138613918</v>
      </c>
      <c r="J2085" s="66">
        <v>0</v>
      </c>
      <c r="K2085" s="66">
        <v>0</v>
      </c>
      <c r="L2085" s="66">
        <f t="shared" si="377"/>
        <v>1386.1386138613918</v>
      </c>
      <c r="M2085" s="25"/>
      <c r="N2085" s="92"/>
    </row>
    <row r="2086" spans="1:14" s="11" customFormat="1" ht="14.25" customHeight="1">
      <c r="A2086" s="86">
        <v>42410</v>
      </c>
      <c r="B2086" s="62" t="s">
        <v>1431</v>
      </c>
      <c r="C2086" s="76">
        <f t="shared" si="341"/>
        <v>4210.5263157894733</v>
      </c>
      <c r="D2086" s="77" t="s">
        <v>12</v>
      </c>
      <c r="E2086" s="65">
        <v>47.5</v>
      </c>
      <c r="F2086" s="65">
        <v>47</v>
      </c>
      <c r="G2086" s="65">
        <v>46.5</v>
      </c>
      <c r="H2086" s="65">
        <v>46</v>
      </c>
      <c r="I2086" s="66">
        <f t="shared" ref="I2086:I2088" si="383">(E2086-F2086)*C2086</f>
        <v>2105.2631578947367</v>
      </c>
      <c r="J2086" s="66">
        <f t="shared" ref="J2086:J2088" si="384">(F2086-G2086)*C2086</f>
        <v>2105.2631578947367</v>
      </c>
      <c r="K2086" s="66">
        <f t="shared" ref="K2086:K2088" si="385">(G2086-H2086)*C2086</f>
        <v>2105.2631578947367</v>
      </c>
      <c r="L2086" s="66">
        <f t="shared" si="377"/>
        <v>6315.78947368421</v>
      </c>
      <c r="M2086" s="25"/>
      <c r="N2086" s="92"/>
    </row>
    <row r="2087" spans="1:14" s="11" customFormat="1" ht="14.25" customHeight="1">
      <c r="A2087" s="86">
        <v>42410</v>
      </c>
      <c r="B2087" s="62" t="s">
        <v>1432</v>
      </c>
      <c r="C2087" s="76">
        <f t="shared" si="341"/>
        <v>4123.7113402061859</v>
      </c>
      <c r="D2087" s="77" t="s">
        <v>12</v>
      </c>
      <c r="E2087" s="65">
        <v>48.5</v>
      </c>
      <c r="F2087" s="65">
        <v>48</v>
      </c>
      <c r="G2087" s="65">
        <v>47.5</v>
      </c>
      <c r="H2087" s="65">
        <v>47</v>
      </c>
      <c r="I2087" s="66">
        <f t="shared" si="383"/>
        <v>2061.855670103093</v>
      </c>
      <c r="J2087" s="66">
        <f t="shared" si="384"/>
        <v>2061.855670103093</v>
      </c>
      <c r="K2087" s="66">
        <f t="shared" si="385"/>
        <v>2061.855670103093</v>
      </c>
      <c r="L2087" s="66">
        <f t="shared" si="377"/>
        <v>6185.5670103092789</v>
      </c>
      <c r="M2087" s="25"/>
      <c r="N2087" s="92"/>
    </row>
    <row r="2088" spans="1:14" s="11" customFormat="1" ht="14.25" customHeight="1">
      <c r="A2088" s="86">
        <v>42410</v>
      </c>
      <c r="B2088" s="62" t="s">
        <v>1433</v>
      </c>
      <c r="C2088" s="76">
        <f t="shared" si="341"/>
        <v>3636.3636363636365</v>
      </c>
      <c r="D2088" s="77" t="s">
        <v>12</v>
      </c>
      <c r="E2088" s="65">
        <v>55</v>
      </c>
      <c r="F2088" s="65">
        <v>54.5</v>
      </c>
      <c r="G2088" s="65">
        <v>54</v>
      </c>
      <c r="H2088" s="65">
        <v>53.5</v>
      </c>
      <c r="I2088" s="66">
        <f t="shared" si="383"/>
        <v>1818.1818181818182</v>
      </c>
      <c r="J2088" s="66">
        <f t="shared" si="384"/>
        <v>1818.1818181818182</v>
      </c>
      <c r="K2088" s="66">
        <f t="shared" si="385"/>
        <v>1818.1818181818182</v>
      </c>
      <c r="L2088" s="66">
        <f t="shared" si="377"/>
        <v>5454.545454545455</v>
      </c>
      <c r="M2088" s="25"/>
      <c r="N2088" s="92"/>
    </row>
    <row r="2089" spans="1:14" s="11" customFormat="1" ht="14.25" customHeight="1">
      <c r="A2089" s="86">
        <v>42410</v>
      </c>
      <c r="B2089" s="62" t="s">
        <v>1410</v>
      </c>
      <c r="C2089" s="76">
        <f t="shared" si="341"/>
        <v>3669.7247706422017</v>
      </c>
      <c r="D2089" s="77" t="s">
        <v>12</v>
      </c>
      <c r="E2089" s="65">
        <v>54.5</v>
      </c>
      <c r="F2089" s="65">
        <v>54</v>
      </c>
      <c r="G2089" s="65">
        <v>0</v>
      </c>
      <c r="H2089" s="65">
        <v>0</v>
      </c>
      <c r="I2089" s="66">
        <f>-(F2089-E2089)*C2089</f>
        <v>1834.8623853211009</v>
      </c>
      <c r="J2089" s="66">
        <v>0</v>
      </c>
      <c r="K2089" s="66">
        <v>0</v>
      </c>
      <c r="L2089" s="66">
        <f t="shared" si="377"/>
        <v>1834.8623853211009</v>
      </c>
      <c r="M2089" s="25"/>
      <c r="N2089" s="92"/>
    </row>
    <row r="2090" spans="1:14" s="11" customFormat="1" ht="14.25" customHeight="1">
      <c r="A2090" s="86">
        <v>42409</v>
      </c>
      <c r="B2090" s="62" t="s">
        <v>1434</v>
      </c>
      <c r="C2090" s="76">
        <f t="shared" si="341"/>
        <v>2000</v>
      </c>
      <c r="D2090" s="77" t="s">
        <v>11</v>
      </c>
      <c r="E2090" s="65">
        <v>100</v>
      </c>
      <c r="F2090" s="65">
        <v>101</v>
      </c>
      <c r="G2090" s="65">
        <v>102</v>
      </c>
      <c r="H2090" s="65">
        <v>103</v>
      </c>
      <c r="I2090" s="39">
        <f>(F2090-E2090)*C2090</f>
        <v>2000</v>
      </c>
      <c r="J2090" s="39">
        <f>(G2090-F2090)*C2090</f>
        <v>2000</v>
      </c>
      <c r="K2090" s="39">
        <f>(H2090-G2090)*C2090</f>
        <v>2000</v>
      </c>
      <c r="L2090" s="39">
        <f t="shared" si="377"/>
        <v>6000</v>
      </c>
      <c r="M2090" s="25"/>
      <c r="N2090" s="92"/>
    </row>
    <row r="2091" spans="1:14" s="11" customFormat="1" ht="14.25" customHeight="1">
      <c r="A2091" s="86">
        <v>42409</v>
      </c>
      <c r="B2091" s="62" t="s">
        <v>1432</v>
      </c>
      <c r="C2091" s="76">
        <f t="shared" si="341"/>
        <v>3225.8064516129034</v>
      </c>
      <c r="D2091" s="77" t="s">
        <v>12</v>
      </c>
      <c r="E2091" s="65">
        <v>62</v>
      </c>
      <c r="F2091" s="65">
        <v>61.4</v>
      </c>
      <c r="G2091" s="65">
        <v>60.8</v>
      </c>
      <c r="H2091" s="65">
        <v>60.2</v>
      </c>
      <c r="I2091" s="66">
        <f>(E2091-F2091)*C2091</f>
        <v>1935.4838709677467</v>
      </c>
      <c r="J2091" s="66">
        <f>(F2091-G2091)*C2091</f>
        <v>1935.4838709677467</v>
      </c>
      <c r="K2091" s="66">
        <f>(G2091-H2091)*C2091</f>
        <v>1935.4838709677238</v>
      </c>
      <c r="L2091" s="66">
        <f t="shared" si="377"/>
        <v>5806.4516129032172</v>
      </c>
      <c r="M2091" s="25"/>
      <c r="N2091" s="92"/>
    </row>
    <row r="2092" spans="1:14" s="11" customFormat="1" ht="14.25" customHeight="1">
      <c r="A2092" s="86">
        <v>42409</v>
      </c>
      <c r="B2092" s="62" t="s">
        <v>1434</v>
      </c>
      <c r="C2092" s="76">
        <f t="shared" si="341"/>
        <v>2000</v>
      </c>
      <c r="D2092" s="77" t="s">
        <v>11</v>
      </c>
      <c r="E2092" s="65">
        <v>100</v>
      </c>
      <c r="F2092" s="65">
        <v>101</v>
      </c>
      <c r="G2092" s="65">
        <v>102</v>
      </c>
      <c r="H2092" s="65">
        <v>103</v>
      </c>
      <c r="I2092" s="39">
        <f t="shared" ref="I2092:I2093" si="386">(F2092-E2092)*C2092</f>
        <v>2000</v>
      </c>
      <c r="J2092" s="39">
        <f>(G2092-F2092)*C2092</f>
        <v>2000</v>
      </c>
      <c r="K2092" s="39">
        <f t="shared" ref="K2092:K2097" si="387">(H2092-G2092)*C2092</f>
        <v>2000</v>
      </c>
      <c r="L2092" s="39">
        <f t="shared" si="377"/>
        <v>6000</v>
      </c>
      <c r="M2092" s="25"/>
      <c r="N2092" s="92"/>
    </row>
    <row r="2093" spans="1:14" s="11" customFormat="1" ht="14.25" customHeight="1">
      <c r="A2093" s="86">
        <v>42409</v>
      </c>
      <c r="B2093" s="62" t="s">
        <v>1398</v>
      </c>
      <c r="C2093" s="76">
        <f t="shared" si="341"/>
        <v>1716.7381974248926</v>
      </c>
      <c r="D2093" s="77" t="s">
        <v>11</v>
      </c>
      <c r="E2093" s="65">
        <v>116.5</v>
      </c>
      <c r="F2093" s="65">
        <v>117.5</v>
      </c>
      <c r="G2093" s="65">
        <v>0</v>
      </c>
      <c r="H2093" s="65">
        <v>0</v>
      </c>
      <c r="I2093" s="39">
        <f t="shared" si="386"/>
        <v>1716.7381974248926</v>
      </c>
      <c r="J2093" s="66">
        <v>0</v>
      </c>
      <c r="K2093" s="66">
        <f t="shared" si="387"/>
        <v>0</v>
      </c>
      <c r="L2093" s="39">
        <f t="shared" si="377"/>
        <v>1716.7381974248926</v>
      </c>
      <c r="M2093" s="25"/>
      <c r="N2093" s="92"/>
    </row>
    <row r="2094" spans="1:14" s="11" customFormat="1" ht="14.25" customHeight="1">
      <c r="A2094" s="86">
        <v>42409</v>
      </c>
      <c r="B2094" s="62" t="s">
        <v>139</v>
      </c>
      <c r="C2094" s="76">
        <f t="shared" si="341"/>
        <v>1724.1379310344828</v>
      </c>
      <c r="D2094" s="77" t="s">
        <v>12</v>
      </c>
      <c r="E2094" s="65">
        <v>116</v>
      </c>
      <c r="F2094" s="65">
        <v>119</v>
      </c>
      <c r="G2094" s="65">
        <v>0</v>
      </c>
      <c r="H2094" s="65">
        <v>0</v>
      </c>
      <c r="I2094" s="88">
        <f>-(F2094-E2094)*C2094</f>
        <v>-5172.4137931034484</v>
      </c>
      <c r="J2094" s="66">
        <v>0</v>
      </c>
      <c r="K2094" s="66">
        <f t="shared" si="387"/>
        <v>0</v>
      </c>
      <c r="L2094" s="88">
        <f t="shared" si="377"/>
        <v>-5172.4137931034484</v>
      </c>
      <c r="M2094" s="25"/>
      <c r="N2094" s="92"/>
    </row>
    <row r="2095" spans="1:14" s="11" customFormat="1" ht="14.25" customHeight="1">
      <c r="A2095" s="86">
        <v>42408</v>
      </c>
      <c r="B2095" s="62" t="s">
        <v>1398</v>
      </c>
      <c r="C2095" s="76">
        <f t="shared" si="341"/>
        <v>1785.7142857142858</v>
      </c>
      <c r="D2095" s="77" t="s">
        <v>11</v>
      </c>
      <c r="E2095" s="65">
        <v>112</v>
      </c>
      <c r="F2095" s="65">
        <v>113</v>
      </c>
      <c r="G2095" s="65">
        <v>114</v>
      </c>
      <c r="H2095" s="65">
        <v>115</v>
      </c>
      <c r="I2095" s="39">
        <f t="shared" ref="I2095:I2097" si="388">(F2095-E2095)*C2095</f>
        <v>1785.7142857142858</v>
      </c>
      <c r="J2095" s="39">
        <f t="shared" ref="J2095:J2097" si="389">(G2095-F2095)*C2095</f>
        <v>1785.7142857142858</v>
      </c>
      <c r="K2095" s="39">
        <f t="shared" si="387"/>
        <v>1785.7142857142858</v>
      </c>
      <c r="L2095" s="39">
        <f t="shared" si="377"/>
        <v>5357.1428571428569</v>
      </c>
      <c r="M2095" s="25"/>
      <c r="N2095" s="92"/>
    </row>
    <row r="2096" spans="1:14" s="11" customFormat="1" ht="14.25" customHeight="1">
      <c r="A2096" s="86">
        <v>42408</v>
      </c>
      <c r="B2096" s="62" t="s">
        <v>1435</v>
      </c>
      <c r="C2096" s="76">
        <f t="shared" si="341"/>
        <v>2380.9523809523807</v>
      </c>
      <c r="D2096" s="77" t="s">
        <v>11</v>
      </c>
      <c r="E2096" s="65">
        <v>84</v>
      </c>
      <c r="F2096" s="65">
        <v>84.8</v>
      </c>
      <c r="G2096" s="65">
        <v>85.6</v>
      </c>
      <c r="H2096" s="65">
        <v>86.4</v>
      </c>
      <c r="I2096" s="39">
        <f t="shared" si="388"/>
        <v>1904.7619047618978</v>
      </c>
      <c r="J2096" s="39">
        <f t="shared" si="389"/>
        <v>1904.7619047618978</v>
      </c>
      <c r="K2096" s="39">
        <f t="shared" si="387"/>
        <v>1904.7619047619316</v>
      </c>
      <c r="L2096" s="39">
        <f t="shared" si="377"/>
        <v>5714.2857142857274</v>
      </c>
      <c r="M2096" s="25"/>
      <c r="N2096" s="92"/>
    </row>
    <row r="2097" spans="1:14" s="11" customFormat="1" ht="14.25" customHeight="1">
      <c r="A2097" s="86">
        <v>42408</v>
      </c>
      <c r="B2097" s="62" t="s">
        <v>1398</v>
      </c>
      <c r="C2097" s="76">
        <f t="shared" si="341"/>
        <v>1739.1304347826087</v>
      </c>
      <c r="D2097" s="77" t="s">
        <v>11</v>
      </c>
      <c r="E2097" s="65">
        <v>115</v>
      </c>
      <c r="F2097" s="65">
        <v>116</v>
      </c>
      <c r="G2097" s="65">
        <v>117</v>
      </c>
      <c r="H2097" s="65">
        <v>118</v>
      </c>
      <c r="I2097" s="39">
        <f t="shared" si="388"/>
        <v>1739.1304347826087</v>
      </c>
      <c r="J2097" s="39">
        <f t="shared" si="389"/>
        <v>1739.1304347826087</v>
      </c>
      <c r="K2097" s="39">
        <f t="shared" si="387"/>
        <v>1739.1304347826087</v>
      </c>
      <c r="L2097" s="39">
        <f t="shared" si="377"/>
        <v>5217.391304347826</v>
      </c>
      <c r="M2097" s="25"/>
      <c r="N2097" s="92"/>
    </row>
    <row r="2098" spans="1:14" s="11" customFormat="1" ht="14.25" customHeight="1">
      <c r="A2098" s="86">
        <v>42408</v>
      </c>
      <c r="B2098" s="62" t="s">
        <v>1398</v>
      </c>
      <c r="C2098" s="76">
        <f t="shared" si="341"/>
        <v>1652.8925619834711</v>
      </c>
      <c r="D2098" s="77" t="s">
        <v>11</v>
      </c>
      <c r="E2098" s="65">
        <v>121</v>
      </c>
      <c r="F2098" s="65">
        <v>122.2</v>
      </c>
      <c r="G2098" s="65">
        <v>123.4</v>
      </c>
      <c r="H2098" s="65">
        <v>0</v>
      </c>
      <c r="I2098" s="66">
        <f>+(F2098-E2098)*C2098</f>
        <v>1983.47107438017</v>
      </c>
      <c r="J2098" s="66">
        <f>+(G2098-F2098)*C2098</f>
        <v>1983.47107438017</v>
      </c>
      <c r="K2098" s="66">
        <v>0</v>
      </c>
      <c r="L2098" s="39">
        <f>SUM(I2098:K2098)</f>
        <v>3966.9421487603399</v>
      </c>
      <c r="M2098" s="25"/>
      <c r="N2098" s="92"/>
    </row>
    <row r="2099" spans="1:14" s="11" customFormat="1" ht="14.25" customHeight="1">
      <c r="A2099" s="86">
        <v>42408</v>
      </c>
      <c r="B2099" s="62" t="s">
        <v>1436</v>
      </c>
      <c r="C2099" s="76">
        <f t="shared" si="341"/>
        <v>2439.0243902439024</v>
      </c>
      <c r="D2099" s="77" t="s">
        <v>11</v>
      </c>
      <c r="E2099" s="65">
        <v>82</v>
      </c>
      <c r="F2099" s="65">
        <v>82.15</v>
      </c>
      <c r="G2099" s="65">
        <v>0</v>
      </c>
      <c r="H2099" s="65">
        <v>0</v>
      </c>
      <c r="I2099" s="39">
        <f>(F2099-E2099)*C2099</f>
        <v>365.85365853659926</v>
      </c>
      <c r="J2099" s="66">
        <v>0</v>
      </c>
      <c r="K2099" s="66">
        <f>(H2099-G2099)*C2099</f>
        <v>0</v>
      </c>
      <c r="L2099" s="39">
        <f t="shared" ref="L2099:L2119" si="390">(I2099+J2099+K2099)</f>
        <v>365.85365853659926</v>
      </c>
      <c r="M2099" s="25"/>
      <c r="N2099" s="92"/>
    </row>
    <row r="2100" spans="1:14" s="11" customFormat="1" ht="14.25" customHeight="1">
      <c r="A2100" s="86">
        <v>42408</v>
      </c>
      <c r="B2100" s="62" t="s">
        <v>1395</v>
      </c>
      <c r="C2100" s="76">
        <f t="shared" si="341"/>
        <v>2085.5057351407713</v>
      </c>
      <c r="D2100" s="77" t="s">
        <v>11</v>
      </c>
      <c r="E2100" s="65">
        <v>95.9</v>
      </c>
      <c r="F2100" s="65">
        <v>95.85</v>
      </c>
      <c r="G2100" s="65">
        <v>0</v>
      </c>
      <c r="H2100" s="65">
        <v>0</v>
      </c>
      <c r="I2100" s="66">
        <f>-(F2100-E2100)*C2100</f>
        <v>104.27528675706228</v>
      </c>
      <c r="J2100" s="66">
        <v>0</v>
      </c>
      <c r="K2100" s="66">
        <v>0</v>
      </c>
      <c r="L2100" s="66">
        <f t="shared" si="390"/>
        <v>104.27528675706228</v>
      </c>
      <c r="M2100" s="25"/>
      <c r="N2100" s="92"/>
    </row>
    <row r="2101" spans="1:14" s="11" customFormat="1" ht="14.25" customHeight="1">
      <c r="A2101" s="86">
        <v>42405</v>
      </c>
      <c r="B2101" s="62" t="s">
        <v>139</v>
      </c>
      <c r="C2101" s="76">
        <f t="shared" si="341"/>
        <v>1777.7777777777778</v>
      </c>
      <c r="D2101" s="77" t="s">
        <v>12</v>
      </c>
      <c r="E2101" s="65">
        <v>112.5</v>
      </c>
      <c r="F2101" s="65">
        <v>111.55</v>
      </c>
      <c r="G2101" s="65">
        <v>110.5</v>
      </c>
      <c r="H2101" s="65">
        <v>109.5</v>
      </c>
      <c r="I2101" s="66">
        <f>(E2101-F2101)*C2101</f>
        <v>1688.8888888888939</v>
      </c>
      <c r="J2101" s="66">
        <f>(F2101-G2101)*C2101</f>
        <v>1866.6666666666617</v>
      </c>
      <c r="K2101" s="66">
        <f>(G2101-H2101)*C2101</f>
        <v>1777.7777777777778</v>
      </c>
      <c r="L2101" s="66">
        <f t="shared" si="390"/>
        <v>5333.3333333333339</v>
      </c>
      <c r="M2101" s="25"/>
      <c r="N2101" s="92"/>
    </row>
    <row r="2102" spans="1:14" s="11" customFormat="1" ht="14.25" customHeight="1">
      <c r="A2102" s="86">
        <v>42405</v>
      </c>
      <c r="B2102" s="62" t="s">
        <v>1436</v>
      </c>
      <c r="C2102" s="76">
        <f t="shared" si="341"/>
        <v>2484.4720496894411</v>
      </c>
      <c r="D2102" s="77" t="s">
        <v>11</v>
      </c>
      <c r="E2102" s="65">
        <v>80.5</v>
      </c>
      <c r="F2102" s="65">
        <v>81.3</v>
      </c>
      <c r="G2102" s="65">
        <v>0</v>
      </c>
      <c r="H2102" s="65">
        <v>0</v>
      </c>
      <c r="I2102" s="39">
        <f>(F2102-E2102)*C2102</f>
        <v>1987.5776397515458</v>
      </c>
      <c r="J2102" s="66">
        <v>0</v>
      </c>
      <c r="K2102" s="66">
        <f>(H2102-G2102)*C2102</f>
        <v>0</v>
      </c>
      <c r="L2102" s="39">
        <f t="shared" si="390"/>
        <v>1987.5776397515458</v>
      </c>
      <c r="M2102" s="25"/>
      <c r="N2102" s="92"/>
    </row>
    <row r="2103" spans="1:14" s="11" customFormat="1" ht="14.25" customHeight="1">
      <c r="A2103" s="86">
        <v>42405</v>
      </c>
      <c r="B2103" s="62" t="s">
        <v>1322</v>
      </c>
      <c r="C2103" s="76">
        <f t="shared" si="341"/>
        <v>3883.4951456310678</v>
      </c>
      <c r="D2103" s="77" t="s">
        <v>12</v>
      </c>
      <c r="E2103" s="65">
        <v>51.5</v>
      </c>
      <c r="F2103" s="65">
        <v>51</v>
      </c>
      <c r="G2103" s="65">
        <v>0</v>
      </c>
      <c r="H2103" s="65">
        <v>0</v>
      </c>
      <c r="I2103" s="66">
        <f>-(F2103-E2103)*C2103</f>
        <v>1941.7475728155339</v>
      </c>
      <c r="J2103" s="66">
        <v>0</v>
      </c>
      <c r="K2103" s="66">
        <v>0</v>
      </c>
      <c r="L2103" s="66">
        <f t="shared" si="390"/>
        <v>1941.7475728155339</v>
      </c>
      <c r="M2103" s="25"/>
      <c r="N2103" s="92"/>
    </row>
    <row r="2104" spans="1:14" s="11" customFormat="1" ht="14.25" customHeight="1">
      <c r="A2104" s="86">
        <v>42405</v>
      </c>
      <c r="B2104" s="62" t="s">
        <v>1395</v>
      </c>
      <c r="C2104" s="76">
        <f t="shared" si="341"/>
        <v>1777.7777777777778</v>
      </c>
      <c r="D2104" s="77" t="s">
        <v>11</v>
      </c>
      <c r="E2104" s="65">
        <v>112.5</v>
      </c>
      <c r="F2104" s="65">
        <v>113.4</v>
      </c>
      <c r="G2104" s="65">
        <v>0</v>
      </c>
      <c r="H2104" s="65">
        <v>0</v>
      </c>
      <c r="I2104" s="39">
        <f t="shared" ref="I2104:I2105" si="391">(F2104-E2104)*C2104</f>
        <v>1600.0000000000102</v>
      </c>
      <c r="J2104" s="66">
        <v>0</v>
      </c>
      <c r="K2104" s="66">
        <f t="shared" ref="K2104:K2105" si="392">(H2104-G2104)*C2104</f>
        <v>0</v>
      </c>
      <c r="L2104" s="39">
        <f t="shared" si="390"/>
        <v>1600.0000000000102</v>
      </c>
      <c r="M2104" s="25"/>
      <c r="N2104" s="92"/>
    </row>
    <row r="2105" spans="1:14" s="11" customFormat="1" ht="14.25" customHeight="1">
      <c r="A2105" s="86">
        <v>42404</v>
      </c>
      <c r="B2105" s="62" t="s">
        <v>1395</v>
      </c>
      <c r="C2105" s="76">
        <f t="shared" si="341"/>
        <v>2087.6826722338205</v>
      </c>
      <c r="D2105" s="77" t="s">
        <v>11</v>
      </c>
      <c r="E2105" s="65">
        <v>95.8</v>
      </c>
      <c r="F2105" s="65">
        <v>96.8</v>
      </c>
      <c r="G2105" s="65">
        <v>97.8</v>
      </c>
      <c r="H2105" s="65">
        <v>98.8</v>
      </c>
      <c r="I2105" s="39">
        <f t="shared" si="391"/>
        <v>2087.6826722338205</v>
      </c>
      <c r="J2105" s="39">
        <f>(G2105-F2105)*C2105</f>
        <v>2087.6826722338205</v>
      </c>
      <c r="K2105" s="39">
        <f t="shared" si="392"/>
        <v>2087.6826722338205</v>
      </c>
      <c r="L2105" s="39">
        <f t="shared" si="390"/>
        <v>6263.0480167014612</v>
      </c>
      <c r="M2105" s="25"/>
      <c r="N2105" s="92"/>
    </row>
    <row r="2106" spans="1:14" s="11" customFormat="1" ht="14.25" customHeight="1">
      <c r="A2106" s="86">
        <v>42404</v>
      </c>
      <c r="B2106" s="62" t="s">
        <v>1366</v>
      </c>
      <c r="C2106" s="76">
        <f t="shared" si="341"/>
        <v>1895.7345971563982</v>
      </c>
      <c r="D2106" s="77" t="s">
        <v>12</v>
      </c>
      <c r="E2106" s="65">
        <v>105.5</v>
      </c>
      <c r="F2106" s="65">
        <v>104.5</v>
      </c>
      <c r="G2106" s="65">
        <v>103.5</v>
      </c>
      <c r="H2106" s="65">
        <v>102.5</v>
      </c>
      <c r="I2106" s="66">
        <f>(E2106-F2106)*C2106</f>
        <v>1895.7345971563982</v>
      </c>
      <c r="J2106" s="66">
        <f>(F2106-G2106)*C2106</f>
        <v>1895.7345971563982</v>
      </c>
      <c r="K2106" s="66">
        <f>(G2106-H2106)*C2106</f>
        <v>1895.7345971563982</v>
      </c>
      <c r="L2106" s="66">
        <f t="shared" si="390"/>
        <v>5687.2037914691946</v>
      </c>
      <c r="M2106" s="25"/>
      <c r="N2106" s="92"/>
    </row>
    <row r="2107" spans="1:14" s="11" customFormat="1" ht="14.25" customHeight="1">
      <c r="A2107" s="86">
        <v>42404</v>
      </c>
      <c r="B2107" s="62" t="s">
        <v>1395</v>
      </c>
      <c r="C2107" s="76">
        <f t="shared" si="341"/>
        <v>1960.7843137254902</v>
      </c>
      <c r="D2107" s="77" t="s">
        <v>11</v>
      </c>
      <c r="E2107" s="65">
        <v>102</v>
      </c>
      <c r="F2107" s="65">
        <v>103</v>
      </c>
      <c r="G2107" s="65">
        <v>104</v>
      </c>
      <c r="H2107" s="65">
        <v>105</v>
      </c>
      <c r="I2107" s="39">
        <f>(F2107-E2107)*C2107</f>
        <v>1960.7843137254902</v>
      </c>
      <c r="J2107" s="39">
        <f>(G2107-F2107)*C2107</f>
        <v>1960.7843137254902</v>
      </c>
      <c r="K2107" s="39">
        <f>(H2107-G2107)*C2107</f>
        <v>1960.7843137254902</v>
      </c>
      <c r="L2107" s="39">
        <f t="shared" si="390"/>
        <v>5882.3529411764703</v>
      </c>
      <c r="M2107" s="25"/>
      <c r="N2107" s="92"/>
    </row>
    <row r="2108" spans="1:14" s="11" customFormat="1" ht="14.25" customHeight="1">
      <c r="A2108" s="86">
        <v>42404</v>
      </c>
      <c r="B2108" s="62" t="s">
        <v>1323</v>
      </c>
      <c r="C2108" s="76">
        <f t="shared" si="341"/>
        <v>2222.2222222222222</v>
      </c>
      <c r="D2108" s="77" t="s">
        <v>12</v>
      </c>
      <c r="E2108" s="65">
        <v>90</v>
      </c>
      <c r="F2108" s="65">
        <v>89.05</v>
      </c>
      <c r="G2108" s="65">
        <v>0</v>
      </c>
      <c r="H2108" s="65">
        <v>0</v>
      </c>
      <c r="I2108" s="66">
        <f t="shared" ref="I2108:I2110" si="393">-(F2108-E2108)*C2108</f>
        <v>2111.1111111111172</v>
      </c>
      <c r="J2108" s="66">
        <v>0</v>
      </c>
      <c r="K2108" s="66">
        <v>0</v>
      </c>
      <c r="L2108" s="66">
        <f t="shared" si="390"/>
        <v>2111.1111111111172</v>
      </c>
      <c r="M2108" s="25"/>
      <c r="N2108" s="92"/>
    </row>
    <row r="2109" spans="1:14" s="11" customFormat="1" ht="14.25" customHeight="1">
      <c r="A2109" s="86">
        <v>42404</v>
      </c>
      <c r="B2109" s="62" t="s">
        <v>1321</v>
      </c>
      <c r="C2109" s="76">
        <f t="shared" si="341"/>
        <v>4329.0043290043286</v>
      </c>
      <c r="D2109" s="77" t="s">
        <v>12</v>
      </c>
      <c r="E2109" s="65">
        <v>46.2</v>
      </c>
      <c r="F2109" s="65">
        <v>47.7</v>
      </c>
      <c r="G2109" s="65">
        <v>0</v>
      </c>
      <c r="H2109" s="65">
        <v>0</v>
      </c>
      <c r="I2109" s="88">
        <f t="shared" si="393"/>
        <v>-6493.5064935064929</v>
      </c>
      <c r="J2109" s="66">
        <v>0</v>
      </c>
      <c r="K2109" s="66">
        <f>(H2109-G2109)*C2109</f>
        <v>0</v>
      </c>
      <c r="L2109" s="88">
        <f t="shared" si="390"/>
        <v>-6493.5064935064929</v>
      </c>
      <c r="M2109" s="25"/>
      <c r="N2109" s="92"/>
    </row>
    <row r="2110" spans="1:14" s="11" customFormat="1" ht="14.25" customHeight="1">
      <c r="A2110" s="86">
        <v>42403</v>
      </c>
      <c r="B2110" s="62" t="s">
        <v>169</v>
      </c>
      <c r="C2110" s="76">
        <f t="shared" si="341"/>
        <v>1030.9278350515465</v>
      </c>
      <c r="D2110" s="77" t="s">
        <v>12</v>
      </c>
      <c r="E2110" s="65">
        <v>194</v>
      </c>
      <c r="F2110" s="65">
        <v>192.1</v>
      </c>
      <c r="G2110" s="65">
        <v>0</v>
      </c>
      <c r="H2110" s="65">
        <v>0</v>
      </c>
      <c r="I2110" s="66">
        <f t="shared" si="393"/>
        <v>1958.7628865979441</v>
      </c>
      <c r="J2110" s="66">
        <v>0</v>
      </c>
      <c r="K2110" s="66">
        <v>0</v>
      </c>
      <c r="L2110" s="66">
        <f t="shared" si="390"/>
        <v>1958.7628865979441</v>
      </c>
      <c r="M2110" s="25"/>
      <c r="N2110" s="92"/>
    </row>
    <row r="2111" spans="1:14" s="10" customFormat="1" ht="14.25" customHeight="1">
      <c r="A2111" s="86">
        <v>42403</v>
      </c>
      <c r="B2111" s="62" t="s">
        <v>1366</v>
      </c>
      <c r="C2111" s="76">
        <f t="shared" si="341"/>
        <v>1923.0769230769231</v>
      </c>
      <c r="D2111" s="77" t="s">
        <v>11</v>
      </c>
      <c r="E2111" s="65">
        <v>104</v>
      </c>
      <c r="F2111" s="65">
        <v>105</v>
      </c>
      <c r="G2111" s="65">
        <v>0</v>
      </c>
      <c r="H2111" s="65">
        <v>0</v>
      </c>
      <c r="I2111" s="39">
        <f>(F2111-E2111)*C2111</f>
        <v>1923.0769230769231</v>
      </c>
      <c r="J2111" s="66">
        <v>0</v>
      </c>
      <c r="K2111" s="66">
        <f>(H2111-G2111)*C2111</f>
        <v>0</v>
      </c>
      <c r="L2111" s="39">
        <f t="shared" si="390"/>
        <v>1923.0769230769231</v>
      </c>
      <c r="M2111" s="25"/>
      <c r="N2111" s="97"/>
    </row>
    <row r="2112" spans="1:14" s="10" customFormat="1" ht="14.25" customHeight="1">
      <c r="A2112" s="86">
        <v>42403</v>
      </c>
      <c r="B2112" s="62" t="s">
        <v>1437</v>
      </c>
      <c r="C2112" s="76">
        <f t="shared" si="341"/>
        <v>3508.7719298245615</v>
      </c>
      <c r="D2112" s="77" t="s">
        <v>12</v>
      </c>
      <c r="E2112" s="65">
        <v>57</v>
      </c>
      <c r="F2112" s="65">
        <v>56.5</v>
      </c>
      <c r="G2112" s="65">
        <v>0</v>
      </c>
      <c r="H2112" s="65">
        <v>0</v>
      </c>
      <c r="I2112" s="66">
        <f t="shared" ref="I2112:I2115" si="394">-(F2112-E2112)*C2112</f>
        <v>1754.3859649122808</v>
      </c>
      <c r="J2112" s="66">
        <v>0</v>
      </c>
      <c r="K2112" s="66">
        <v>0</v>
      </c>
      <c r="L2112" s="66">
        <f t="shared" si="390"/>
        <v>1754.3859649122808</v>
      </c>
      <c r="M2112" s="25"/>
      <c r="N2112" s="97"/>
    </row>
    <row r="2113" spans="1:14" s="10" customFormat="1" ht="14.25" customHeight="1">
      <c r="A2113" s="86">
        <v>42403</v>
      </c>
      <c r="B2113" s="62" t="s">
        <v>174</v>
      </c>
      <c r="C2113" s="76">
        <f t="shared" si="341"/>
        <v>2913.3284777858703</v>
      </c>
      <c r="D2113" s="77" t="s">
        <v>12</v>
      </c>
      <c r="E2113" s="65">
        <v>68.650000000000006</v>
      </c>
      <c r="F2113" s="65">
        <v>68.650000000000006</v>
      </c>
      <c r="G2113" s="65">
        <v>0</v>
      </c>
      <c r="H2113" s="65">
        <v>0</v>
      </c>
      <c r="I2113" s="66">
        <f t="shared" si="394"/>
        <v>0</v>
      </c>
      <c r="J2113" s="66">
        <v>0</v>
      </c>
      <c r="K2113" s="66">
        <v>0</v>
      </c>
      <c r="L2113" s="66">
        <f t="shared" si="390"/>
        <v>0</v>
      </c>
      <c r="M2113" s="25"/>
      <c r="N2113" s="97"/>
    </row>
    <row r="2114" spans="1:14" s="10" customFormat="1" ht="14.25" customHeight="1">
      <c r="A2114" s="86">
        <v>42403</v>
      </c>
      <c r="B2114" s="62" t="s">
        <v>294</v>
      </c>
      <c r="C2114" s="76">
        <f t="shared" si="341"/>
        <v>1785.7142857142858</v>
      </c>
      <c r="D2114" s="77" t="s">
        <v>12</v>
      </c>
      <c r="E2114" s="65">
        <v>112</v>
      </c>
      <c r="F2114" s="65">
        <v>112</v>
      </c>
      <c r="G2114" s="65">
        <v>0</v>
      </c>
      <c r="H2114" s="65">
        <v>0</v>
      </c>
      <c r="I2114" s="66">
        <f t="shared" si="394"/>
        <v>0</v>
      </c>
      <c r="J2114" s="66">
        <v>0</v>
      </c>
      <c r="K2114" s="66">
        <v>0</v>
      </c>
      <c r="L2114" s="66">
        <f t="shared" si="390"/>
        <v>0</v>
      </c>
      <c r="M2114" s="25"/>
      <c r="N2114" s="97"/>
    </row>
    <row r="2115" spans="1:14" s="10" customFormat="1" ht="14.25" customHeight="1">
      <c r="A2115" s="86">
        <v>42402</v>
      </c>
      <c r="B2115" s="62" t="s">
        <v>1366</v>
      </c>
      <c r="C2115" s="76">
        <f t="shared" si="341"/>
        <v>2000</v>
      </c>
      <c r="D2115" s="77" t="s">
        <v>12</v>
      </c>
      <c r="E2115" s="65">
        <v>100</v>
      </c>
      <c r="F2115" s="65">
        <v>99</v>
      </c>
      <c r="G2115" s="65">
        <v>0</v>
      </c>
      <c r="H2115" s="65">
        <v>0</v>
      </c>
      <c r="I2115" s="66">
        <f t="shared" si="394"/>
        <v>2000</v>
      </c>
      <c r="J2115" s="66">
        <v>0</v>
      </c>
      <c r="K2115" s="66">
        <v>0</v>
      </c>
      <c r="L2115" s="66">
        <f t="shared" si="390"/>
        <v>2000</v>
      </c>
      <c r="M2115" s="25"/>
      <c r="N2115" s="97"/>
    </row>
    <row r="2116" spans="1:14" s="10" customFormat="1" ht="14.25" customHeight="1">
      <c r="A2116" s="86">
        <v>42402</v>
      </c>
      <c r="B2116" s="62" t="s">
        <v>169</v>
      </c>
      <c r="C2116" s="76">
        <f t="shared" si="341"/>
        <v>923.78752886836025</v>
      </c>
      <c r="D2116" s="77" t="s">
        <v>11</v>
      </c>
      <c r="E2116" s="65">
        <v>216.5</v>
      </c>
      <c r="F2116" s="65">
        <v>218.5</v>
      </c>
      <c r="G2116" s="65">
        <v>0</v>
      </c>
      <c r="H2116" s="65">
        <v>0</v>
      </c>
      <c r="I2116" s="39">
        <f>(F2116-E2116)*C2116</f>
        <v>1847.5750577367205</v>
      </c>
      <c r="J2116" s="66">
        <v>0</v>
      </c>
      <c r="K2116" s="66">
        <f>(H2116-G2116)*C2116</f>
        <v>0</v>
      </c>
      <c r="L2116" s="39">
        <f t="shared" si="390"/>
        <v>1847.5750577367205</v>
      </c>
      <c r="M2116" s="25"/>
      <c r="N2116" s="97"/>
    </row>
    <row r="2117" spans="1:14" s="10" customFormat="1" ht="14.25" customHeight="1">
      <c r="A2117" s="86">
        <v>42402</v>
      </c>
      <c r="B2117" s="62" t="s">
        <v>1321</v>
      </c>
      <c r="C2117" s="76">
        <f t="shared" si="341"/>
        <v>3200</v>
      </c>
      <c r="D2117" s="77" t="s">
        <v>12</v>
      </c>
      <c r="E2117" s="65">
        <v>62.5</v>
      </c>
      <c r="F2117" s="65">
        <v>62</v>
      </c>
      <c r="G2117" s="65">
        <v>0</v>
      </c>
      <c r="H2117" s="65">
        <v>0</v>
      </c>
      <c r="I2117" s="66">
        <f t="shared" ref="I2117:I2118" si="395">-(F2117-E2117)*C2117</f>
        <v>1600</v>
      </c>
      <c r="J2117" s="66">
        <v>0</v>
      </c>
      <c r="K2117" s="66">
        <v>0</v>
      </c>
      <c r="L2117" s="66">
        <f t="shared" si="390"/>
        <v>1600</v>
      </c>
      <c r="M2117" s="25"/>
      <c r="N2117" s="97"/>
    </row>
    <row r="2118" spans="1:14" s="10" customFormat="1" ht="14.25" customHeight="1">
      <c r="A2118" s="86">
        <v>42402</v>
      </c>
      <c r="B2118" s="62" t="s">
        <v>83</v>
      </c>
      <c r="C2118" s="76">
        <f t="shared" si="341"/>
        <v>3225.8064516129034</v>
      </c>
      <c r="D2118" s="77" t="s">
        <v>12</v>
      </c>
      <c r="E2118" s="65">
        <v>62</v>
      </c>
      <c r="F2118" s="65">
        <v>61.5</v>
      </c>
      <c r="G2118" s="65">
        <v>0</v>
      </c>
      <c r="H2118" s="65">
        <v>0</v>
      </c>
      <c r="I2118" s="66">
        <f t="shared" si="395"/>
        <v>1612.9032258064517</v>
      </c>
      <c r="J2118" s="66">
        <v>0</v>
      </c>
      <c r="K2118" s="66">
        <v>0</v>
      </c>
      <c r="L2118" s="66">
        <f t="shared" si="390"/>
        <v>1612.9032258064517</v>
      </c>
      <c r="M2118" s="25"/>
      <c r="N2118" s="97"/>
    </row>
    <row r="2119" spans="1:14" s="10" customFormat="1" ht="14.25" customHeight="1">
      <c r="A2119" s="86">
        <v>42402</v>
      </c>
      <c r="B2119" s="62" t="s">
        <v>1438</v>
      </c>
      <c r="C2119" s="76">
        <f t="shared" si="341"/>
        <v>1731.6017316017317</v>
      </c>
      <c r="D2119" s="77" t="s">
        <v>11</v>
      </c>
      <c r="E2119" s="65">
        <v>115.5</v>
      </c>
      <c r="F2119" s="65">
        <v>112.5</v>
      </c>
      <c r="G2119" s="65">
        <v>0</v>
      </c>
      <c r="H2119" s="65">
        <v>0</v>
      </c>
      <c r="I2119" s="88">
        <f>(F2119-E2119)*C2119</f>
        <v>-5194.8051948051952</v>
      </c>
      <c r="J2119" s="66">
        <v>0</v>
      </c>
      <c r="K2119" s="66">
        <f>(H2119-G2119)*C2119</f>
        <v>0</v>
      </c>
      <c r="L2119" s="88">
        <f t="shared" si="390"/>
        <v>-5194.8051948051952</v>
      </c>
      <c r="M2119" s="25"/>
      <c r="N2119" s="97"/>
    </row>
    <row r="2120" spans="1:14" s="10" customFormat="1" ht="14.25" customHeight="1">
      <c r="A2120" s="86">
        <v>42401</v>
      </c>
      <c r="B2120" s="62" t="s">
        <v>1439</v>
      </c>
      <c r="C2120" s="76">
        <f t="shared" si="341"/>
        <v>1081.081081081081</v>
      </c>
      <c r="D2120" s="77" t="s">
        <v>11</v>
      </c>
      <c r="E2120" s="65">
        <v>185</v>
      </c>
      <c r="F2120" s="65">
        <v>187</v>
      </c>
      <c r="G2120" s="65">
        <v>189</v>
      </c>
      <c r="H2120" s="65">
        <v>0</v>
      </c>
      <c r="I2120" s="66">
        <f>+(F2120-E2120)*C2120</f>
        <v>2162.1621621621621</v>
      </c>
      <c r="J2120" s="66">
        <f>+(G2120-F2120)*C2120</f>
        <v>2162.1621621621621</v>
      </c>
      <c r="K2120" s="66">
        <v>0</v>
      </c>
      <c r="L2120" s="39">
        <f>SUM(I2120:K2120)</f>
        <v>4324.3243243243242</v>
      </c>
      <c r="M2120" s="25"/>
      <c r="N2120" s="97"/>
    </row>
    <row r="2121" spans="1:14" s="10" customFormat="1" ht="14.25" customHeight="1">
      <c r="A2121" s="86">
        <v>42401</v>
      </c>
      <c r="B2121" s="62" t="s">
        <v>1440</v>
      </c>
      <c r="C2121" s="76">
        <f t="shared" si="341"/>
        <v>2197.802197802198</v>
      </c>
      <c r="D2121" s="77" t="s">
        <v>12</v>
      </c>
      <c r="E2121" s="65">
        <v>91</v>
      </c>
      <c r="F2121" s="65">
        <v>90.1</v>
      </c>
      <c r="G2121" s="65">
        <v>0</v>
      </c>
      <c r="H2121" s="65">
        <v>0</v>
      </c>
      <c r="I2121" s="66">
        <f>-(F2121-E2121)*C2121</f>
        <v>1978.0219780219907</v>
      </c>
      <c r="J2121" s="66">
        <v>0</v>
      </c>
      <c r="K2121" s="66">
        <v>0</v>
      </c>
      <c r="L2121" s="66">
        <f t="shared" ref="L2121:L2124" si="396">(I2121+J2121+K2121)</f>
        <v>1978.0219780219907</v>
      </c>
      <c r="M2121" s="25"/>
      <c r="N2121" s="97"/>
    </row>
    <row r="2122" spans="1:14" s="10" customFormat="1" ht="14.25" customHeight="1">
      <c r="A2122" s="86">
        <v>42401</v>
      </c>
      <c r="B2122" s="62" t="s">
        <v>1441</v>
      </c>
      <c r="C2122" s="76">
        <f t="shared" si="341"/>
        <v>1904.7619047619048</v>
      </c>
      <c r="D2122" s="77" t="s">
        <v>11</v>
      </c>
      <c r="E2122" s="65">
        <v>105</v>
      </c>
      <c r="F2122" s="65">
        <v>105.95</v>
      </c>
      <c r="G2122" s="65">
        <v>0</v>
      </c>
      <c r="H2122" s="65">
        <v>0</v>
      </c>
      <c r="I2122" s="39">
        <f t="shared" ref="I2122:I2123" si="397">(F2122-E2122)*C2122</f>
        <v>1809.5238095238151</v>
      </c>
      <c r="J2122" s="66">
        <v>0</v>
      </c>
      <c r="K2122" s="66">
        <f t="shared" ref="K2122:K2123" si="398">(H2122-G2122)*C2122</f>
        <v>0</v>
      </c>
      <c r="L2122" s="39">
        <f t="shared" si="396"/>
        <v>1809.5238095238151</v>
      </c>
      <c r="M2122" s="25"/>
      <c r="N2122" s="97"/>
    </row>
    <row r="2123" spans="1:14" s="10" customFormat="1" ht="14.25" customHeight="1">
      <c r="A2123" s="86">
        <v>42401</v>
      </c>
      <c r="B2123" s="62" t="s">
        <v>83</v>
      </c>
      <c r="C2123" s="76">
        <f t="shared" si="341"/>
        <v>2941.1764705882351</v>
      </c>
      <c r="D2123" s="77" t="s">
        <v>11</v>
      </c>
      <c r="E2123" s="65">
        <v>68</v>
      </c>
      <c r="F2123" s="65">
        <v>68.599999999999994</v>
      </c>
      <c r="G2123" s="65">
        <v>0</v>
      </c>
      <c r="H2123" s="65">
        <v>0</v>
      </c>
      <c r="I2123" s="39">
        <f t="shared" si="397"/>
        <v>1764.7058823529244</v>
      </c>
      <c r="J2123" s="66">
        <v>0</v>
      </c>
      <c r="K2123" s="66">
        <f t="shared" si="398"/>
        <v>0</v>
      </c>
      <c r="L2123" s="39">
        <f t="shared" si="396"/>
        <v>1764.7058823529244</v>
      </c>
      <c r="M2123" s="25"/>
      <c r="N2123" s="97"/>
    </row>
    <row r="2124" spans="1:14" s="10" customFormat="1" ht="14.25" customHeight="1">
      <c r="A2124" s="86">
        <v>42401</v>
      </c>
      <c r="B2124" s="62" t="s">
        <v>1366</v>
      </c>
      <c r="C2124" s="76">
        <f t="shared" si="341"/>
        <v>1754.3859649122808</v>
      </c>
      <c r="D2124" s="77" t="s">
        <v>12</v>
      </c>
      <c r="E2124" s="65">
        <v>114</v>
      </c>
      <c r="F2124" s="65">
        <v>113.6</v>
      </c>
      <c r="G2124" s="65">
        <v>0</v>
      </c>
      <c r="H2124" s="65">
        <v>0</v>
      </c>
      <c r="I2124" s="66">
        <f>-(F2124-E2124)*C2124</f>
        <v>701.75438596492234</v>
      </c>
      <c r="J2124" s="66">
        <v>0</v>
      </c>
      <c r="K2124" s="66">
        <v>0</v>
      </c>
      <c r="L2124" s="66">
        <f t="shared" si="396"/>
        <v>701.75438596492234</v>
      </c>
      <c r="M2124" s="25"/>
      <c r="N2124" s="97"/>
    </row>
    <row r="2125" spans="1:14" s="10" customFormat="1" ht="14.25" customHeight="1">
      <c r="A2125" s="47">
        <v>42398</v>
      </c>
      <c r="B2125" s="48" t="s">
        <v>292</v>
      </c>
      <c r="C2125" s="49">
        <f t="shared" ref="C2125:C2131" si="399">500000/E2125</f>
        <v>714.28571428571433</v>
      </c>
      <c r="D2125" s="48" t="s">
        <v>188</v>
      </c>
      <c r="E2125" s="50">
        <v>700</v>
      </c>
      <c r="F2125" s="50">
        <v>705</v>
      </c>
      <c r="G2125" s="50">
        <v>712</v>
      </c>
      <c r="H2125" s="50">
        <v>717</v>
      </c>
      <c r="I2125" s="51">
        <f t="shared" ref="I2125:I2131" si="400">(IF(D2125="SHORT",E2125-F2125,IF(D2125="LONG",F2125-E2125)))*C2125</f>
        <v>3571.4285714285716</v>
      </c>
      <c r="J2125" s="51">
        <f t="shared" ref="J2125:J2131" si="401">(IF(D2125="SHORT",IF(G2125="",0,F2125-G2125),IF(D2125="LONG",IF(G2125="",0,G2125-F2125))))*C2125</f>
        <v>5000</v>
      </c>
      <c r="K2125" s="51">
        <f t="shared" ref="K2125:K2131" si="402">(IF(D2125="SHORT",IF(H2125="",0,G2125-H2125),IF(D2125="LONG",IF(H2125="",0,(H2125-G2125)))))*C2125</f>
        <v>3571.4285714285716</v>
      </c>
      <c r="L2125" s="39">
        <f t="shared" ref="L2125:L2131" si="403">SUM(I2125,J2125,K2125)</f>
        <v>12142.857142857145</v>
      </c>
      <c r="M2125" s="92"/>
      <c r="N2125" s="97"/>
    </row>
    <row r="2126" spans="1:14" s="10" customFormat="1" ht="14.25" customHeight="1">
      <c r="A2126" s="47">
        <v>42398</v>
      </c>
      <c r="B2126" s="48" t="s">
        <v>741</v>
      </c>
      <c r="C2126" s="49">
        <f t="shared" si="399"/>
        <v>497.5124378109453</v>
      </c>
      <c r="D2126" s="48" t="s">
        <v>188</v>
      </c>
      <c r="E2126" s="50">
        <v>1005</v>
      </c>
      <c r="F2126" s="50">
        <v>1015</v>
      </c>
      <c r="G2126" s="50">
        <v>1025</v>
      </c>
      <c r="H2126" s="50"/>
      <c r="I2126" s="51">
        <f t="shared" si="400"/>
        <v>4975.1243781094527</v>
      </c>
      <c r="J2126" s="51">
        <f t="shared" si="401"/>
        <v>4975.1243781094527</v>
      </c>
      <c r="K2126" s="51">
        <f t="shared" si="402"/>
        <v>0</v>
      </c>
      <c r="L2126" s="39">
        <f t="shared" si="403"/>
        <v>9950.2487562189053</v>
      </c>
      <c r="M2126" s="92"/>
      <c r="N2126" s="97"/>
    </row>
    <row r="2127" spans="1:14" s="10" customFormat="1" ht="14.25" customHeight="1">
      <c r="A2127" s="47">
        <v>42398</v>
      </c>
      <c r="B2127" s="98" t="s">
        <v>201</v>
      </c>
      <c r="C2127" s="49">
        <f t="shared" si="399"/>
        <v>241.54589371980677</v>
      </c>
      <c r="D2127" s="98" t="s">
        <v>188</v>
      </c>
      <c r="E2127" s="51">
        <v>2070</v>
      </c>
      <c r="F2127" s="51">
        <v>2080</v>
      </c>
      <c r="G2127" s="51">
        <v>2095</v>
      </c>
      <c r="H2127" s="50"/>
      <c r="I2127" s="51">
        <f t="shared" si="400"/>
        <v>2415.4589371980678</v>
      </c>
      <c r="J2127" s="51">
        <f t="shared" si="401"/>
        <v>3623.1884057971015</v>
      </c>
      <c r="K2127" s="51">
        <f t="shared" si="402"/>
        <v>0</v>
      </c>
      <c r="L2127" s="39">
        <f t="shared" si="403"/>
        <v>6038.6473429951693</v>
      </c>
      <c r="M2127" s="92"/>
      <c r="N2127" s="97"/>
    </row>
    <row r="2128" spans="1:14" s="10" customFormat="1" ht="14.25" customHeight="1">
      <c r="A2128" s="47">
        <v>42398</v>
      </c>
      <c r="B2128" s="98" t="s">
        <v>414</v>
      </c>
      <c r="C2128" s="49">
        <f t="shared" si="399"/>
        <v>1408.4507042253522</v>
      </c>
      <c r="D2128" s="98" t="s">
        <v>188</v>
      </c>
      <c r="E2128" s="51">
        <v>355</v>
      </c>
      <c r="F2128" s="51">
        <v>356.5</v>
      </c>
      <c r="G2128" s="51"/>
      <c r="H2128" s="50"/>
      <c r="I2128" s="51">
        <f t="shared" si="400"/>
        <v>2112.6760563380285</v>
      </c>
      <c r="J2128" s="51">
        <f t="shared" si="401"/>
        <v>0</v>
      </c>
      <c r="K2128" s="51">
        <f t="shared" si="402"/>
        <v>0</v>
      </c>
      <c r="L2128" s="39">
        <f t="shared" si="403"/>
        <v>2112.6760563380285</v>
      </c>
      <c r="M2128" s="92"/>
      <c r="N2128" s="97"/>
    </row>
    <row r="2129" spans="1:14" s="10" customFormat="1" ht="14.25" customHeight="1">
      <c r="A2129" s="47">
        <v>42397</v>
      </c>
      <c r="B2129" s="48" t="s">
        <v>1357</v>
      </c>
      <c r="C2129" s="49">
        <f t="shared" si="399"/>
        <v>28.935185185185187</v>
      </c>
      <c r="D2129" s="48" t="s">
        <v>203</v>
      </c>
      <c r="E2129" s="50">
        <v>17280</v>
      </c>
      <c r="F2129" s="50">
        <v>17230</v>
      </c>
      <c r="G2129" s="50">
        <v>17180</v>
      </c>
      <c r="H2129" s="50">
        <v>17100</v>
      </c>
      <c r="I2129" s="51">
        <f t="shared" si="400"/>
        <v>1446.7592592592594</v>
      </c>
      <c r="J2129" s="51">
        <f t="shared" si="401"/>
        <v>1446.7592592592594</v>
      </c>
      <c r="K2129" s="51">
        <f t="shared" si="402"/>
        <v>2314.8148148148148</v>
      </c>
      <c r="L2129" s="39">
        <f t="shared" si="403"/>
        <v>5208.3333333333339</v>
      </c>
      <c r="M2129" s="92"/>
      <c r="N2129" s="97"/>
    </row>
    <row r="2130" spans="1:14" s="10" customFormat="1" ht="14.25" customHeight="1">
      <c r="A2130" s="47">
        <v>42397</v>
      </c>
      <c r="B2130" s="98" t="s">
        <v>129</v>
      </c>
      <c r="C2130" s="49">
        <f t="shared" si="399"/>
        <v>603.86473429951695</v>
      </c>
      <c r="D2130" s="98" t="s">
        <v>188</v>
      </c>
      <c r="E2130" s="51">
        <v>828</v>
      </c>
      <c r="F2130" s="51">
        <v>835</v>
      </c>
      <c r="G2130" s="51">
        <v>836.8</v>
      </c>
      <c r="H2130" s="50"/>
      <c r="I2130" s="51">
        <f t="shared" si="400"/>
        <v>4227.0531400966183</v>
      </c>
      <c r="J2130" s="51">
        <f t="shared" si="401"/>
        <v>1086.956521739103</v>
      </c>
      <c r="K2130" s="51">
        <f t="shared" si="402"/>
        <v>0</v>
      </c>
      <c r="L2130" s="39">
        <f t="shared" si="403"/>
        <v>5314.0096618357211</v>
      </c>
      <c r="M2130" s="92"/>
      <c r="N2130" s="97"/>
    </row>
    <row r="2131" spans="1:14" s="10" customFormat="1" ht="14.25" customHeight="1">
      <c r="A2131" s="47">
        <v>42397</v>
      </c>
      <c r="B2131" s="98" t="s">
        <v>1358</v>
      </c>
      <c r="C2131" s="49">
        <f t="shared" si="399"/>
        <v>1562.5</v>
      </c>
      <c r="D2131" s="98" t="s">
        <v>188</v>
      </c>
      <c r="E2131" s="51">
        <v>320</v>
      </c>
      <c r="F2131" s="51">
        <v>314</v>
      </c>
      <c r="G2131" s="51"/>
      <c r="H2131" s="50"/>
      <c r="I2131" s="51">
        <f t="shared" si="400"/>
        <v>-9375</v>
      </c>
      <c r="J2131" s="51">
        <f t="shared" si="401"/>
        <v>0</v>
      </c>
      <c r="K2131" s="51">
        <f t="shared" si="402"/>
        <v>0</v>
      </c>
      <c r="L2131" s="39">
        <f t="shared" si="403"/>
        <v>-9375</v>
      </c>
      <c r="M2131" s="92"/>
      <c r="N2131" s="97"/>
    </row>
    <row r="2132" spans="1:14" s="10" customFormat="1" ht="14.25" customHeight="1">
      <c r="A2132" s="99">
        <v>42396</v>
      </c>
      <c r="B2132" s="100" t="s">
        <v>174</v>
      </c>
      <c r="C2132" s="101">
        <f>(200000/E2132)</f>
        <v>2531.6455696202534</v>
      </c>
      <c r="D2132" s="102" t="s">
        <v>12</v>
      </c>
      <c r="E2132" s="103">
        <v>79</v>
      </c>
      <c r="F2132" s="103">
        <v>78.3</v>
      </c>
      <c r="G2132" s="103">
        <v>77.599999999999994</v>
      </c>
      <c r="H2132" s="103">
        <v>76.900000000000006</v>
      </c>
      <c r="I2132" s="43">
        <f>(E2132-F2132)*C2132</f>
        <v>1772.1518987341844</v>
      </c>
      <c r="J2132" s="43">
        <f>(F2132-G2132)*C2132</f>
        <v>1772.1518987341844</v>
      </c>
      <c r="K2132" s="43">
        <f>(G2132-H2132)*C2132</f>
        <v>1772.1518987341485</v>
      </c>
      <c r="L2132" s="43">
        <f>(I2132+J2132+K2132)</f>
        <v>5316.4556962025172</v>
      </c>
      <c r="M2132" s="92"/>
      <c r="N2132" s="97"/>
    </row>
    <row r="2133" spans="1:14" s="10" customFormat="1" ht="14.25" customHeight="1">
      <c r="A2133" s="99">
        <v>42396</v>
      </c>
      <c r="B2133" s="100" t="s">
        <v>139</v>
      </c>
      <c r="C2133" s="101">
        <f t="shared" ref="C2133:C2257" si="404">(200000/E2133)</f>
        <v>1739.1304347826087</v>
      </c>
      <c r="D2133" s="102" t="s">
        <v>11</v>
      </c>
      <c r="E2133" s="103">
        <v>115</v>
      </c>
      <c r="F2133" s="103">
        <v>116</v>
      </c>
      <c r="G2133" s="103">
        <v>117</v>
      </c>
      <c r="H2133" s="103">
        <v>118</v>
      </c>
      <c r="I2133" s="43">
        <f>(F2133-E2133)*C2133</f>
        <v>1739.1304347826087</v>
      </c>
      <c r="J2133" s="43">
        <f>(G2133-F2133)*C2133</f>
        <v>1739.1304347826087</v>
      </c>
      <c r="K2133" s="43">
        <f>(H2133-G2133)*C2133</f>
        <v>1739.1304347826087</v>
      </c>
      <c r="L2133" s="43">
        <f t="shared" ref="L2133:L2134" si="405">(I2133+J2133+K2133)</f>
        <v>5217.391304347826</v>
      </c>
      <c r="M2133" s="92"/>
      <c r="N2133" s="97"/>
    </row>
    <row r="2134" spans="1:14" s="10" customFormat="1" ht="14.25" customHeight="1">
      <c r="A2134" s="99">
        <v>42396</v>
      </c>
      <c r="B2134" s="100" t="s">
        <v>311</v>
      </c>
      <c r="C2134" s="101">
        <f t="shared" si="404"/>
        <v>478.46889952153111</v>
      </c>
      <c r="D2134" s="102" t="s">
        <v>12</v>
      </c>
      <c r="E2134" s="103">
        <v>418</v>
      </c>
      <c r="F2134" s="103">
        <v>414</v>
      </c>
      <c r="G2134" s="103">
        <v>410</v>
      </c>
      <c r="H2134" s="103">
        <v>0</v>
      </c>
      <c r="I2134" s="104">
        <f>(E2134-F2134)*C2134</f>
        <v>1913.8755980861245</v>
      </c>
      <c r="J2134" s="104">
        <f>(F2134-G2134)*C2134</f>
        <v>1913.8755980861245</v>
      </c>
      <c r="K2134" s="104">
        <v>0</v>
      </c>
      <c r="L2134" s="104">
        <f t="shared" si="405"/>
        <v>3827.7511961722489</v>
      </c>
      <c r="M2134" s="92"/>
      <c r="N2134" s="97"/>
    </row>
    <row r="2135" spans="1:14" s="10" customFormat="1" ht="14.25" customHeight="1">
      <c r="A2135" s="99">
        <v>42396</v>
      </c>
      <c r="B2135" s="100" t="s">
        <v>139</v>
      </c>
      <c r="C2135" s="101">
        <f t="shared" si="404"/>
        <v>1666.6666666666667</v>
      </c>
      <c r="D2135" s="102" t="s">
        <v>11</v>
      </c>
      <c r="E2135" s="103">
        <v>120</v>
      </c>
      <c r="F2135" s="103">
        <v>121</v>
      </c>
      <c r="G2135" s="103">
        <v>122</v>
      </c>
      <c r="H2135" s="103">
        <v>0</v>
      </c>
      <c r="I2135" s="43">
        <f>+(F2135-E2135)*C2135</f>
        <v>1666.6666666666667</v>
      </c>
      <c r="J2135" s="43">
        <f>+(G2135-F2135)*C2135</f>
        <v>1666.6666666666667</v>
      </c>
      <c r="K2135" s="43">
        <v>0</v>
      </c>
      <c r="L2135" s="43">
        <f>SUM(I2135:K2135)</f>
        <v>3333.3333333333335</v>
      </c>
      <c r="M2135" s="92"/>
      <c r="N2135" s="97"/>
    </row>
    <row r="2136" spans="1:14" s="10" customFormat="1" ht="14.25" customHeight="1">
      <c r="A2136" s="99">
        <v>42396</v>
      </c>
      <c r="B2136" s="100" t="s">
        <v>164</v>
      </c>
      <c r="C2136" s="101">
        <f t="shared" si="404"/>
        <v>1724.1379310344828</v>
      </c>
      <c r="D2136" s="102" t="s">
        <v>11</v>
      </c>
      <c r="E2136" s="103">
        <v>116</v>
      </c>
      <c r="F2136" s="103">
        <v>117</v>
      </c>
      <c r="G2136" s="103"/>
      <c r="H2136" s="103"/>
      <c r="I2136" s="43">
        <f>(F2136-E2136)*C2136</f>
        <v>1724.1379310344828</v>
      </c>
      <c r="J2136" s="43">
        <v>0</v>
      </c>
      <c r="K2136" s="43">
        <f>(H2136-G2136)*C2136</f>
        <v>0</v>
      </c>
      <c r="L2136" s="43">
        <f t="shared" ref="L2136:L2139" si="406">(I2136+J2136+K2136)</f>
        <v>1724.1379310344828</v>
      </c>
      <c r="M2136" s="92"/>
      <c r="N2136" s="97"/>
    </row>
    <row r="2137" spans="1:14" s="10" customFormat="1" ht="14.25" customHeight="1">
      <c r="A2137" s="99">
        <v>42396</v>
      </c>
      <c r="B2137" s="100" t="s">
        <v>174</v>
      </c>
      <c r="C2137" s="101">
        <f t="shared" si="404"/>
        <v>2631.5789473684213</v>
      </c>
      <c r="D2137" s="102" t="s">
        <v>12</v>
      </c>
      <c r="E2137" s="103">
        <v>76</v>
      </c>
      <c r="F2137" s="103">
        <v>75.5</v>
      </c>
      <c r="G2137" s="103"/>
      <c r="H2137" s="103"/>
      <c r="I2137" s="43">
        <f>-(F2137-E2137)*C2137</f>
        <v>1315.7894736842106</v>
      </c>
      <c r="J2137" s="43">
        <v>0</v>
      </c>
      <c r="K2137" s="43">
        <v>0</v>
      </c>
      <c r="L2137" s="43">
        <f t="shared" si="406"/>
        <v>1315.7894736842106</v>
      </c>
      <c r="M2137" s="92"/>
      <c r="N2137" s="97"/>
    </row>
    <row r="2138" spans="1:14" s="10" customFormat="1" ht="14.25" customHeight="1">
      <c r="A2138" s="99">
        <v>42396</v>
      </c>
      <c r="B2138" s="100" t="s">
        <v>166</v>
      </c>
      <c r="C2138" s="101">
        <f t="shared" si="404"/>
        <v>892.85714285714289</v>
      </c>
      <c r="D2138" s="102" t="s">
        <v>11</v>
      </c>
      <c r="E2138" s="103">
        <v>224</v>
      </c>
      <c r="F2138" s="103">
        <v>218</v>
      </c>
      <c r="G2138" s="103"/>
      <c r="H2138" s="103"/>
      <c r="I2138" s="43">
        <f>(F2138-E2138)*C2138</f>
        <v>-5357.1428571428569</v>
      </c>
      <c r="J2138" s="43">
        <v>0</v>
      </c>
      <c r="K2138" s="43">
        <f>(H2138-G2138)*C2138</f>
        <v>0</v>
      </c>
      <c r="L2138" s="43">
        <f t="shared" si="406"/>
        <v>-5357.1428571428569</v>
      </c>
      <c r="M2138" s="92"/>
      <c r="N2138" s="97"/>
    </row>
    <row r="2139" spans="1:14" s="10" customFormat="1" ht="14.25" customHeight="1">
      <c r="A2139" s="99">
        <v>42394</v>
      </c>
      <c r="B2139" s="100" t="s">
        <v>298</v>
      </c>
      <c r="C2139" s="101">
        <f t="shared" si="404"/>
        <v>1562.5</v>
      </c>
      <c r="D2139" s="102" t="s">
        <v>12</v>
      </c>
      <c r="E2139" s="103">
        <v>128</v>
      </c>
      <c r="F2139" s="103">
        <v>127</v>
      </c>
      <c r="G2139" s="103">
        <v>126</v>
      </c>
      <c r="H2139" s="103">
        <v>125</v>
      </c>
      <c r="I2139" s="43">
        <f>(E2139-F2139)*C2139</f>
        <v>1562.5</v>
      </c>
      <c r="J2139" s="43">
        <f>(F2139-G2139)*C2139</f>
        <v>1562.5</v>
      </c>
      <c r="K2139" s="43">
        <f>(G2139-H2139)*C2139</f>
        <v>1562.5</v>
      </c>
      <c r="L2139" s="43">
        <f t="shared" si="406"/>
        <v>4687.5</v>
      </c>
      <c r="M2139" s="92"/>
      <c r="N2139" s="97"/>
    </row>
    <row r="2140" spans="1:14" s="10" customFormat="1" ht="14.25" customHeight="1">
      <c r="A2140" s="99">
        <v>42394</v>
      </c>
      <c r="B2140" s="100" t="s">
        <v>1319</v>
      </c>
      <c r="C2140" s="101">
        <f t="shared" si="404"/>
        <v>961.53846153846155</v>
      </c>
      <c r="D2140" s="102" t="s">
        <v>11</v>
      </c>
      <c r="E2140" s="103">
        <v>208</v>
      </c>
      <c r="F2140" s="103">
        <v>210</v>
      </c>
      <c r="G2140" s="103">
        <v>212</v>
      </c>
      <c r="H2140" s="103">
        <v>0</v>
      </c>
      <c r="I2140" s="43">
        <f>+(F2140-E2140)*C2140</f>
        <v>1923.0769230769231</v>
      </c>
      <c r="J2140" s="43">
        <f>+(G2140-F2140)*C2140</f>
        <v>1923.0769230769231</v>
      </c>
      <c r="K2140" s="43">
        <v>0</v>
      </c>
      <c r="L2140" s="43">
        <f>SUM(I2140:K2140)</f>
        <v>3846.1538461538462</v>
      </c>
      <c r="M2140" s="92"/>
      <c r="N2140" s="97"/>
    </row>
    <row r="2141" spans="1:14" s="10" customFormat="1" ht="14.25" customHeight="1">
      <c r="A2141" s="99">
        <v>42394</v>
      </c>
      <c r="B2141" s="100" t="s">
        <v>166</v>
      </c>
      <c r="C2141" s="101">
        <f t="shared" si="404"/>
        <v>925.92592592592598</v>
      </c>
      <c r="D2141" s="102" t="s">
        <v>11</v>
      </c>
      <c r="E2141" s="103">
        <v>216</v>
      </c>
      <c r="F2141" s="103">
        <v>217.9</v>
      </c>
      <c r="G2141" s="103">
        <v>0</v>
      </c>
      <c r="H2141" s="103">
        <v>0</v>
      </c>
      <c r="I2141" s="43">
        <f t="shared" ref="I2141:I2142" si="407">(F2141-E2141)*C2141</f>
        <v>1759.2592592592646</v>
      </c>
      <c r="J2141" s="43">
        <v>0</v>
      </c>
      <c r="K2141" s="43">
        <f t="shared" ref="K2141:K2142" si="408">(H2141-G2141)*C2141</f>
        <v>0</v>
      </c>
      <c r="L2141" s="43">
        <f t="shared" ref="L2141:L2146" si="409">(I2141+J2141+K2141)</f>
        <v>1759.2592592592646</v>
      </c>
      <c r="M2141" s="92"/>
      <c r="N2141" s="97"/>
    </row>
    <row r="2142" spans="1:14" s="10" customFormat="1" ht="14.25" customHeight="1">
      <c r="A2142" s="99">
        <v>42394</v>
      </c>
      <c r="B2142" s="100" t="s">
        <v>164</v>
      </c>
      <c r="C2142" s="101">
        <f t="shared" si="404"/>
        <v>1746.7248908296942</v>
      </c>
      <c r="D2142" s="102" t="s">
        <v>11</v>
      </c>
      <c r="E2142" s="103">
        <v>114.5</v>
      </c>
      <c r="F2142" s="103">
        <v>115.5</v>
      </c>
      <c r="G2142" s="103">
        <v>0</v>
      </c>
      <c r="H2142" s="103">
        <v>0</v>
      </c>
      <c r="I2142" s="43">
        <f t="shared" si="407"/>
        <v>1746.7248908296942</v>
      </c>
      <c r="J2142" s="43">
        <v>0</v>
      </c>
      <c r="K2142" s="43">
        <f t="shared" si="408"/>
        <v>0</v>
      </c>
      <c r="L2142" s="43">
        <f t="shared" si="409"/>
        <v>1746.7248908296942</v>
      </c>
      <c r="M2142" s="92"/>
      <c r="N2142" s="97"/>
    </row>
    <row r="2143" spans="1:14" s="10" customFormat="1" ht="14.25" customHeight="1">
      <c r="A2143" s="99">
        <v>42394</v>
      </c>
      <c r="B2143" s="100" t="s">
        <v>1320</v>
      </c>
      <c r="C2143" s="101">
        <f t="shared" si="404"/>
        <v>3418.8034188034189</v>
      </c>
      <c r="D2143" s="102" t="s">
        <v>12</v>
      </c>
      <c r="E2143" s="103">
        <v>58.5</v>
      </c>
      <c r="F2143" s="103">
        <v>58.25</v>
      </c>
      <c r="G2143" s="103">
        <v>0</v>
      </c>
      <c r="H2143" s="103">
        <v>0</v>
      </c>
      <c r="I2143" s="43">
        <f>-(F2143-E2143)*C2143</f>
        <v>854.70085470085473</v>
      </c>
      <c r="J2143" s="43">
        <v>0</v>
      </c>
      <c r="K2143" s="43">
        <v>0</v>
      </c>
      <c r="L2143" s="43">
        <f t="shared" si="409"/>
        <v>854.70085470085473</v>
      </c>
      <c r="M2143" s="92"/>
      <c r="N2143" s="97"/>
    </row>
    <row r="2144" spans="1:14" s="10" customFormat="1" ht="14.25" customHeight="1">
      <c r="A2144" s="99">
        <v>42394</v>
      </c>
      <c r="B2144" s="100" t="s">
        <v>1321</v>
      </c>
      <c r="C2144" s="101">
        <f t="shared" si="404"/>
        <v>2506.2656641604012</v>
      </c>
      <c r="D2144" s="102" t="s">
        <v>11</v>
      </c>
      <c r="E2144" s="103">
        <v>79.8</v>
      </c>
      <c r="F2144" s="103">
        <v>78.400000000000006</v>
      </c>
      <c r="G2144" s="103">
        <v>0</v>
      </c>
      <c r="H2144" s="103">
        <v>0</v>
      </c>
      <c r="I2144" s="43">
        <f t="shared" ref="I2144:I2146" si="410">(F2144-E2144)*C2144</f>
        <v>-3508.7719298245402</v>
      </c>
      <c r="J2144" s="43">
        <v>0</v>
      </c>
      <c r="K2144" s="43">
        <f t="shared" ref="K2144:K2146" si="411">(H2144-G2144)*C2144</f>
        <v>0</v>
      </c>
      <c r="L2144" s="43">
        <f t="shared" si="409"/>
        <v>-3508.7719298245402</v>
      </c>
      <c r="M2144" s="92"/>
      <c r="N2144" s="97"/>
    </row>
    <row r="2145" spans="1:14" s="10" customFormat="1" ht="14.25" customHeight="1">
      <c r="A2145" s="99">
        <v>42394</v>
      </c>
      <c r="B2145" s="100" t="s">
        <v>294</v>
      </c>
      <c r="C2145" s="101">
        <f t="shared" si="404"/>
        <v>1785.7142857142858</v>
      </c>
      <c r="D2145" s="102" t="s">
        <v>11</v>
      </c>
      <c r="E2145" s="103">
        <v>112</v>
      </c>
      <c r="F2145" s="103">
        <v>109</v>
      </c>
      <c r="G2145" s="103">
        <v>0</v>
      </c>
      <c r="H2145" s="103">
        <v>0</v>
      </c>
      <c r="I2145" s="43">
        <f t="shared" si="410"/>
        <v>-5357.1428571428569</v>
      </c>
      <c r="J2145" s="43">
        <v>0</v>
      </c>
      <c r="K2145" s="43">
        <f t="shared" si="411"/>
        <v>0</v>
      </c>
      <c r="L2145" s="43">
        <f t="shared" si="409"/>
        <v>-5357.1428571428569</v>
      </c>
      <c r="M2145" s="92"/>
      <c r="N2145" s="97"/>
    </row>
    <row r="2146" spans="1:14" s="10" customFormat="1" ht="14.25" customHeight="1">
      <c r="A2146" s="99">
        <v>42391</v>
      </c>
      <c r="B2146" s="100" t="s">
        <v>1322</v>
      </c>
      <c r="C2146" s="101">
        <f t="shared" si="404"/>
        <v>3921.5686274509803</v>
      </c>
      <c r="D2146" s="102" t="s">
        <v>11</v>
      </c>
      <c r="E2146" s="103">
        <v>51</v>
      </c>
      <c r="F2146" s="103">
        <v>51.5</v>
      </c>
      <c r="G2146" s="103">
        <v>52</v>
      </c>
      <c r="H2146" s="103">
        <v>52.5</v>
      </c>
      <c r="I2146" s="43">
        <f t="shared" si="410"/>
        <v>1960.7843137254902</v>
      </c>
      <c r="J2146" s="43">
        <f>(G2146-F2146)*C2146</f>
        <v>1960.7843137254902</v>
      </c>
      <c r="K2146" s="43">
        <f t="shared" si="411"/>
        <v>1960.7843137254902</v>
      </c>
      <c r="L2146" s="43">
        <f t="shared" si="409"/>
        <v>5882.3529411764703</v>
      </c>
      <c r="M2146" s="92"/>
      <c r="N2146" s="97"/>
    </row>
    <row r="2147" spans="1:14" s="10" customFormat="1" ht="14.25" customHeight="1">
      <c r="A2147" s="99">
        <v>42391</v>
      </c>
      <c r="B2147" s="100" t="s">
        <v>298</v>
      </c>
      <c r="C2147" s="101">
        <f t="shared" si="404"/>
        <v>1459.8540145985401</v>
      </c>
      <c r="D2147" s="102" t="s">
        <v>11</v>
      </c>
      <c r="E2147" s="103">
        <v>137</v>
      </c>
      <c r="F2147" s="103">
        <v>138.5</v>
      </c>
      <c r="G2147" s="103">
        <v>140</v>
      </c>
      <c r="H2147" s="103">
        <v>0</v>
      </c>
      <c r="I2147" s="43">
        <f t="shared" ref="I2147:I2148" si="412">+(F2147-E2147)*C2147</f>
        <v>2189.7810218978102</v>
      </c>
      <c r="J2147" s="43">
        <f t="shared" ref="J2147:J2148" si="413">+(G2147-F2147)*C2147</f>
        <v>2189.7810218978102</v>
      </c>
      <c r="K2147" s="43">
        <v>0</v>
      </c>
      <c r="L2147" s="43">
        <f t="shared" ref="L2147:L2148" si="414">SUM(I2147:K2147)</f>
        <v>4379.5620437956204</v>
      </c>
      <c r="M2147" s="92"/>
      <c r="N2147" s="97"/>
    </row>
    <row r="2148" spans="1:14" s="10" customFormat="1" ht="14.25" customHeight="1">
      <c r="A2148" s="99">
        <v>42391</v>
      </c>
      <c r="B2148" s="100" t="s">
        <v>164</v>
      </c>
      <c r="C2148" s="101">
        <f t="shared" si="404"/>
        <v>1851.851851851852</v>
      </c>
      <c r="D2148" s="102" t="s">
        <v>11</v>
      </c>
      <c r="E2148" s="103">
        <v>108</v>
      </c>
      <c r="F2148" s="103">
        <v>108.9</v>
      </c>
      <c r="G2148" s="103">
        <v>110</v>
      </c>
      <c r="H2148" s="103">
        <v>0</v>
      </c>
      <c r="I2148" s="43">
        <f t="shared" si="412"/>
        <v>1666.6666666666772</v>
      </c>
      <c r="J2148" s="43">
        <f t="shared" si="413"/>
        <v>2037.0370370370267</v>
      </c>
      <c r="K2148" s="43">
        <v>0</v>
      </c>
      <c r="L2148" s="43">
        <f t="shared" si="414"/>
        <v>3703.7037037037039</v>
      </c>
      <c r="M2148" s="92"/>
      <c r="N2148" s="97"/>
    </row>
    <row r="2149" spans="1:14" s="10" customFormat="1" ht="14.25" customHeight="1">
      <c r="A2149" s="99">
        <v>42391</v>
      </c>
      <c r="B2149" s="100" t="s">
        <v>165</v>
      </c>
      <c r="C2149" s="101">
        <f t="shared" si="404"/>
        <v>1515.1515151515152</v>
      </c>
      <c r="D2149" s="102" t="s">
        <v>11</v>
      </c>
      <c r="E2149" s="103">
        <v>132</v>
      </c>
      <c r="F2149" s="103">
        <v>133</v>
      </c>
      <c r="G2149" s="103">
        <v>0</v>
      </c>
      <c r="H2149" s="103">
        <v>0</v>
      </c>
      <c r="I2149" s="43">
        <f t="shared" ref="I2149:I2150" si="415">(F2149-E2149)*C2149</f>
        <v>1515.1515151515152</v>
      </c>
      <c r="J2149" s="43">
        <v>0</v>
      </c>
      <c r="K2149" s="43">
        <f t="shared" ref="K2149:K2150" si="416">(H2149-G2149)*C2149</f>
        <v>0</v>
      </c>
      <c r="L2149" s="43">
        <f t="shared" ref="L2149:L2153" si="417">(I2149+J2149+K2149)</f>
        <v>1515.1515151515152</v>
      </c>
      <c r="M2149" s="92"/>
      <c r="N2149" s="97"/>
    </row>
    <row r="2150" spans="1:14" s="10" customFormat="1" ht="14.25" customHeight="1">
      <c r="A2150" s="99">
        <v>42391</v>
      </c>
      <c r="B2150" s="100" t="s">
        <v>294</v>
      </c>
      <c r="C2150" s="101">
        <f t="shared" si="404"/>
        <v>1860.4651162790697</v>
      </c>
      <c r="D2150" s="102" t="s">
        <v>11</v>
      </c>
      <c r="E2150" s="103">
        <v>107.5</v>
      </c>
      <c r="F2150" s="103">
        <v>107.65</v>
      </c>
      <c r="G2150" s="103">
        <v>0</v>
      </c>
      <c r="H2150" s="103">
        <v>0</v>
      </c>
      <c r="I2150" s="43">
        <f t="shared" si="415"/>
        <v>279.06976744187102</v>
      </c>
      <c r="J2150" s="43">
        <v>0</v>
      </c>
      <c r="K2150" s="43">
        <f t="shared" si="416"/>
        <v>0</v>
      </c>
      <c r="L2150" s="43">
        <f t="shared" si="417"/>
        <v>279.06976744187102</v>
      </c>
      <c r="M2150" s="92"/>
      <c r="N2150" s="97"/>
    </row>
    <row r="2151" spans="1:14" s="10" customFormat="1" ht="14.25" customHeight="1">
      <c r="A2151" s="99">
        <v>42390</v>
      </c>
      <c r="B2151" s="100" t="s">
        <v>294</v>
      </c>
      <c r="C2151" s="101">
        <f t="shared" si="404"/>
        <v>1886.7924528301887</v>
      </c>
      <c r="D2151" s="102" t="s">
        <v>12</v>
      </c>
      <c r="E2151" s="103">
        <v>106</v>
      </c>
      <c r="F2151" s="103">
        <v>105</v>
      </c>
      <c r="G2151" s="103">
        <v>104</v>
      </c>
      <c r="H2151" s="103">
        <v>103</v>
      </c>
      <c r="I2151" s="43">
        <f t="shared" ref="I2151:I2152" si="418">(E2151-F2151)*C2151</f>
        <v>1886.7924528301887</v>
      </c>
      <c r="J2151" s="43">
        <f t="shared" ref="J2151:J2152" si="419">(F2151-G2151)*C2151</f>
        <v>1886.7924528301887</v>
      </c>
      <c r="K2151" s="43">
        <f t="shared" ref="K2151:K2152" si="420">(G2151-H2151)*C2151</f>
        <v>1886.7924528301887</v>
      </c>
      <c r="L2151" s="43">
        <f t="shared" si="417"/>
        <v>5660.3773584905666</v>
      </c>
      <c r="M2151" s="92"/>
      <c r="N2151" s="97"/>
    </row>
    <row r="2152" spans="1:14" s="10" customFormat="1" ht="14.25" customHeight="1">
      <c r="A2152" s="99">
        <v>42390</v>
      </c>
      <c r="B2152" s="100" t="s">
        <v>298</v>
      </c>
      <c r="C2152" s="101">
        <f t="shared" si="404"/>
        <v>1680.672268907563</v>
      </c>
      <c r="D2152" s="102" t="s">
        <v>12</v>
      </c>
      <c r="E2152" s="103">
        <v>119</v>
      </c>
      <c r="F2152" s="103">
        <v>118</v>
      </c>
      <c r="G2152" s="103">
        <v>117</v>
      </c>
      <c r="H2152" s="103">
        <v>116</v>
      </c>
      <c r="I2152" s="43">
        <f t="shared" si="418"/>
        <v>1680.672268907563</v>
      </c>
      <c r="J2152" s="43">
        <f t="shared" si="419"/>
        <v>1680.672268907563</v>
      </c>
      <c r="K2152" s="43">
        <f t="shared" si="420"/>
        <v>1680.672268907563</v>
      </c>
      <c r="L2152" s="43">
        <f t="shared" si="417"/>
        <v>5042.0168067226887</v>
      </c>
      <c r="M2152" s="92"/>
      <c r="N2152" s="97"/>
    </row>
    <row r="2153" spans="1:14" s="10" customFormat="1" ht="14.25" customHeight="1">
      <c r="A2153" s="99">
        <v>42390</v>
      </c>
      <c r="B2153" s="100" t="s">
        <v>165</v>
      </c>
      <c r="C2153" s="101">
        <f t="shared" si="404"/>
        <v>1666.6666666666667</v>
      </c>
      <c r="D2153" s="102" t="s">
        <v>11</v>
      </c>
      <c r="E2153" s="103">
        <v>120</v>
      </c>
      <c r="F2153" s="103">
        <v>121</v>
      </c>
      <c r="G2153" s="103">
        <v>122</v>
      </c>
      <c r="H2153" s="103">
        <v>123</v>
      </c>
      <c r="I2153" s="43">
        <f>(F2153-E2153)*C2153</f>
        <v>1666.6666666666667</v>
      </c>
      <c r="J2153" s="43">
        <f>(G2153-F2153)*C2153</f>
        <v>1666.6666666666667</v>
      </c>
      <c r="K2153" s="43">
        <f>(H2153-G2153)*C2153</f>
        <v>1666.6666666666667</v>
      </c>
      <c r="L2153" s="43">
        <f t="shared" si="417"/>
        <v>5000</v>
      </c>
      <c r="M2153" s="92"/>
      <c r="N2153" s="97"/>
    </row>
    <row r="2154" spans="1:14" s="10" customFormat="1" ht="14.25" customHeight="1">
      <c r="A2154" s="99">
        <v>42390</v>
      </c>
      <c r="B2154" s="100" t="s">
        <v>1321</v>
      </c>
      <c r="C2154" s="101">
        <f t="shared" si="404"/>
        <v>3007.5187969924814</v>
      </c>
      <c r="D2154" s="102" t="s">
        <v>11</v>
      </c>
      <c r="E2154" s="103">
        <v>66.5</v>
      </c>
      <c r="F2154" s="103">
        <v>67</v>
      </c>
      <c r="G2154" s="103">
        <v>67.5</v>
      </c>
      <c r="H2154" s="103">
        <v>0</v>
      </c>
      <c r="I2154" s="43">
        <f>+(F2154-E2154)*C2154</f>
        <v>1503.7593984962407</v>
      </c>
      <c r="J2154" s="43">
        <f>+(G2154-F2154)*C2154</f>
        <v>1503.7593984962407</v>
      </c>
      <c r="K2154" s="43">
        <v>0</v>
      </c>
      <c r="L2154" s="43">
        <f>SUM(I2154:K2154)</f>
        <v>3007.5187969924814</v>
      </c>
      <c r="M2154" s="92"/>
      <c r="N2154" s="97"/>
    </row>
    <row r="2155" spans="1:14" s="10" customFormat="1" ht="14.25" customHeight="1">
      <c r="A2155" s="99">
        <v>42390</v>
      </c>
      <c r="B2155" s="100" t="s">
        <v>298</v>
      </c>
      <c r="C2155" s="101">
        <f t="shared" si="404"/>
        <v>1754.3859649122808</v>
      </c>
      <c r="D2155" s="102" t="s">
        <v>12</v>
      </c>
      <c r="E2155" s="103">
        <v>114</v>
      </c>
      <c r="F2155" s="103">
        <v>113</v>
      </c>
      <c r="G2155" s="103">
        <v>0</v>
      </c>
      <c r="H2155" s="103">
        <v>0</v>
      </c>
      <c r="I2155" s="43">
        <f>-(F2155-E2155)*C2155</f>
        <v>1754.3859649122808</v>
      </c>
      <c r="J2155" s="43">
        <v>0</v>
      </c>
      <c r="K2155" s="43">
        <v>0</v>
      </c>
      <c r="L2155" s="43">
        <f t="shared" ref="L2155:L2163" si="421">(I2155+J2155+K2155)</f>
        <v>1754.3859649122808</v>
      </c>
      <c r="M2155" s="92"/>
      <c r="N2155" s="97"/>
    </row>
    <row r="2156" spans="1:14" s="10" customFormat="1" ht="14.25" customHeight="1">
      <c r="A2156" s="99">
        <v>42389</v>
      </c>
      <c r="B2156" s="100" t="s">
        <v>298</v>
      </c>
      <c r="C2156" s="101">
        <f t="shared" si="404"/>
        <v>1550.3875968992247</v>
      </c>
      <c r="D2156" s="102" t="s">
        <v>12</v>
      </c>
      <c r="E2156" s="103">
        <v>129</v>
      </c>
      <c r="F2156" s="103">
        <v>128</v>
      </c>
      <c r="G2156" s="103">
        <v>127</v>
      </c>
      <c r="H2156" s="103">
        <v>126</v>
      </c>
      <c r="I2156" s="43">
        <f t="shared" ref="I2156:I2157" si="422">(E2156-F2156)*C2156</f>
        <v>1550.3875968992247</v>
      </c>
      <c r="J2156" s="43">
        <f t="shared" ref="J2156:J2157" si="423">(F2156-G2156)*C2156</f>
        <v>1550.3875968992247</v>
      </c>
      <c r="K2156" s="43">
        <f t="shared" ref="K2156:K2157" si="424">(G2156-H2156)*C2156</f>
        <v>1550.3875968992247</v>
      </c>
      <c r="L2156" s="43">
        <f t="shared" si="421"/>
        <v>4651.1627906976737</v>
      </c>
      <c r="M2156" s="92"/>
      <c r="N2156" s="97"/>
    </row>
    <row r="2157" spans="1:14" s="10" customFormat="1" ht="14.25" customHeight="1">
      <c r="A2157" s="99">
        <v>42389</v>
      </c>
      <c r="B2157" s="100" t="s">
        <v>59</v>
      </c>
      <c r="C2157" s="101">
        <f t="shared" si="404"/>
        <v>1492.5373134328358</v>
      </c>
      <c r="D2157" s="102" t="s">
        <v>12</v>
      </c>
      <c r="E2157" s="103">
        <v>134</v>
      </c>
      <c r="F2157" s="103">
        <v>133</v>
      </c>
      <c r="G2157" s="103">
        <v>132</v>
      </c>
      <c r="H2157" s="103">
        <v>131</v>
      </c>
      <c r="I2157" s="43">
        <f t="shared" si="422"/>
        <v>1492.5373134328358</v>
      </c>
      <c r="J2157" s="43">
        <f t="shared" si="423"/>
        <v>1492.5373134328358</v>
      </c>
      <c r="K2157" s="43">
        <f t="shared" si="424"/>
        <v>1492.5373134328358</v>
      </c>
      <c r="L2157" s="43">
        <f t="shared" si="421"/>
        <v>4477.6119402985078</v>
      </c>
      <c r="M2157" s="92"/>
      <c r="N2157" s="97"/>
    </row>
    <row r="2158" spans="1:14" s="10" customFormat="1" ht="14.25" customHeight="1">
      <c r="A2158" s="99">
        <v>42389</v>
      </c>
      <c r="B2158" s="100" t="s">
        <v>172</v>
      </c>
      <c r="C2158" s="101">
        <f t="shared" si="404"/>
        <v>3333.3333333333335</v>
      </c>
      <c r="D2158" s="102" t="s">
        <v>12</v>
      </c>
      <c r="E2158" s="103">
        <v>60</v>
      </c>
      <c r="F2158" s="103">
        <v>59.5</v>
      </c>
      <c r="G2158" s="103">
        <v>0</v>
      </c>
      <c r="H2158" s="103">
        <v>0</v>
      </c>
      <c r="I2158" s="43">
        <f t="shared" ref="I2158:I2161" si="425">-(F2158-E2158)*C2158</f>
        <v>1666.6666666666667</v>
      </c>
      <c r="J2158" s="43">
        <v>0</v>
      </c>
      <c r="K2158" s="43">
        <v>0</v>
      </c>
      <c r="L2158" s="43">
        <f t="shared" si="421"/>
        <v>1666.6666666666667</v>
      </c>
      <c r="M2158" s="92"/>
      <c r="N2158" s="97"/>
    </row>
    <row r="2159" spans="1:14" s="10" customFormat="1" ht="14.25" customHeight="1">
      <c r="A2159" s="99">
        <v>42389</v>
      </c>
      <c r="B2159" s="100" t="s">
        <v>1323</v>
      </c>
      <c r="C2159" s="101">
        <f t="shared" si="404"/>
        <v>2040.8163265306123</v>
      </c>
      <c r="D2159" s="102" t="s">
        <v>12</v>
      </c>
      <c r="E2159" s="103">
        <v>98</v>
      </c>
      <c r="F2159" s="103">
        <v>97.5</v>
      </c>
      <c r="G2159" s="103">
        <v>0</v>
      </c>
      <c r="H2159" s="103">
        <v>0</v>
      </c>
      <c r="I2159" s="43">
        <f t="shared" si="425"/>
        <v>1020.4081632653061</v>
      </c>
      <c r="J2159" s="43">
        <v>0</v>
      </c>
      <c r="K2159" s="43">
        <v>0</v>
      </c>
      <c r="L2159" s="43">
        <f t="shared" si="421"/>
        <v>1020.4081632653061</v>
      </c>
      <c r="M2159" s="92"/>
      <c r="N2159" s="97"/>
    </row>
    <row r="2160" spans="1:14" s="10" customFormat="1" ht="14.25" customHeight="1">
      <c r="A2160" s="99">
        <v>42389</v>
      </c>
      <c r="B2160" s="100" t="s">
        <v>298</v>
      </c>
      <c r="C2160" s="101">
        <f t="shared" si="404"/>
        <v>1639.344262295082</v>
      </c>
      <c r="D2160" s="102" t="s">
        <v>12</v>
      </c>
      <c r="E2160" s="103">
        <v>122</v>
      </c>
      <c r="F2160" s="103">
        <v>121.6</v>
      </c>
      <c r="G2160" s="103">
        <v>0</v>
      </c>
      <c r="H2160" s="103">
        <v>0</v>
      </c>
      <c r="I2160" s="43">
        <f t="shared" si="425"/>
        <v>655.73770491804214</v>
      </c>
      <c r="J2160" s="43">
        <v>0</v>
      </c>
      <c r="K2160" s="43">
        <v>0</v>
      </c>
      <c r="L2160" s="43">
        <f t="shared" si="421"/>
        <v>655.73770491804214</v>
      </c>
      <c r="M2160" s="92"/>
      <c r="N2160" s="97"/>
    </row>
    <row r="2161" spans="1:14" s="10" customFormat="1" ht="14.25" customHeight="1">
      <c r="A2161" s="99">
        <v>42389</v>
      </c>
      <c r="B2161" s="100" t="s">
        <v>173</v>
      </c>
      <c r="C2161" s="101">
        <f t="shared" si="404"/>
        <v>1503.7593984962407</v>
      </c>
      <c r="D2161" s="102" t="s">
        <v>12</v>
      </c>
      <c r="E2161" s="103">
        <v>133</v>
      </c>
      <c r="F2161" s="103">
        <v>132.80000000000001</v>
      </c>
      <c r="G2161" s="103">
        <v>0</v>
      </c>
      <c r="H2161" s="103">
        <v>0</v>
      </c>
      <c r="I2161" s="43">
        <f t="shared" si="425"/>
        <v>300.75187969923104</v>
      </c>
      <c r="J2161" s="43">
        <v>0</v>
      </c>
      <c r="K2161" s="43">
        <v>0</v>
      </c>
      <c r="L2161" s="43">
        <f t="shared" si="421"/>
        <v>300.75187969923104</v>
      </c>
      <c r="M2161" s="92"/>
      <c r="N2161" s="97"/>
    </row>
    <row r="2162" spans="1:14" s="10" customFormat="1" ht="14.25" customHeight="1">
      <c r="A2162" s="99">
        <v>42388</v>
      </c>
      <c r="B2162" s="100" t="s">
        <v>298</v>
      </c>
      <c r="C2162" s="101">
        <f t="shared" si="404"/>
        <v>1515.1515151515152</v>
      </c>
      <c r="D2162" s="102" t="s">
        <v>12</v>
      </c>
      <c r="E2162" s="103">
        <v>132</v>
      </c>
      <c r="F2162" s="103">
        <v>131</v>
      </c>
      <c r="G2162" s="103">
        <v>130</v>
      </c>
      <c r="H2162" s="103">
        <v>129</v>
      </c>
      <c r="I2162" s="43">
        <f t="shared" ref="I2162:I2163" si="426">(E2162-F2162)*C2162</f>
        <v>1515.1515151515152</v>
      </c>
      <c r="J2162" s="43">
        <f t="shared" ref="J2162:J2163" si="427">(F2162-G2162)*C2162</f>
        <v>1515.1515151515152</v>
      </c>
      <c r="K2162" s="43">
        <f>(G2162-H2162)*C2162</f>
        <v>1515.1515151515152</v>
      </c>
      <c r="L2162" s="43">
        <f t="shared" si="421"/>
        <v>4545.454545454546</v>
      </c>
      <c r="M2162" s="92"/>
      <c r="N2162" s="97"/>
    </row>
    <row r="2163" spans="1:14" s="10" customFormat="1" ht="14.25" customHeight="1">
      <c r="A2163" s="99">
        <v>42388</v>
      </c>
      <c r="B2163" s="100" t="s">
        <v>174</v>
      </c>
      <c r="C2163" s="101">
        <f t="shared" si="404"/>
        <v>1970.4433497536945</v>
      </c>
      <c r="D2163" s="102" t="s">
        <v>12</v>
      </c>
      <c r="E2163" s="103">
        <v>101.5</v>
      </c>
      <c r="F2163" s="103">
        <v>100.6</v>
      </c>
      <c r="G2163" s="103">
        <v>99.5</v>
      </c>
      <c r="H2163" s="103">
        <v>0</v>
      </c>
      <c r="I2163" s="104">
        <f t="shared" si="426"/>
        <v>1773.3990147783363</v>
      </c>
      <c r="J2163" s="104">
        <f t="shared" si="427"/>
        <v>2167.4876847290529</v>
      </c>
      <c r="K2163" s="104">
        <v>0</v>
      </c>
      <c r="L2163" s="104">
        <f t="shared" si="421"/>
        <v>3940.8866995073895</v>
      </c>
      <c r="M2163" s="92"/>
      <c r="N2163" s="97"/>
    </row>
    <row r="2164" spans="1:14" s="10" customFormat="1" ht="14.25" customHeight="1">
      <c r="A2164" s="99">
        <v>42388</v>
      </c>
      <c r="B2164" s="100" t="s">
        <v>1324</v>
      </c>
      <c r="C2164" s="101">
        <f t="shared" si="404"/>
        <v>1941.7475728155339</v>
      </c>
      <c r="D2164" s="102" t="s">
        <v>11</v>
      </c>
      <c r="E2164" s="103">
        <v>103</v>
      </c>
      <c r="F2164" s="103">
        <v>104</v>
      </c>
      <c r="G2164" s="103">
        <v>105</v>
      </c>
      <c r="H2164" s="103">
        <v>0</v>
      </c>
      <c r="I2164" s="43">
        <f t="shared" ref="I2164:I2165" si="428">+(F2164-E2164)*C2164</f>
        <v>1941.7475728155339</v>
      </c>
      <c r="J2164" s="43">
        <f t="shared" ref="J2164:J2165" si="429">+(G2164-F2164)*C2164</f>
        <v>1941.7475728155339</v>
      </c>
      <c r="K2164" s="43">
        <v>0</v>
      </c>
      <c r="L2164" s="43">
        <f t="shared" ref="L2164:L2165" si="430">SUM(I2164:K2164)</f>
        <v>3883.4951456310678</v>
      </c>
      <c r="M2164" s="92"/>
      <c r="N2164" s="97"/>
    </row>
    <row r="2165" spans="1:14" s="10" customFormat="1" ht="14.25" customHeight="1">
      <c r="A2165" s="99">
        <v>42388</v>
      </c>
      <c r="B2165" s="100" t="s">
        <v>57</v>
      </c>
      <c r="C2165" s="101">
        <f t="shared" si="404"/>
        <v>1282.051282051282</v>
      </c>
      <c r="D2165" s="102" t="s">
        <v>11</v>
      </c>
      <c r="E2165" s="103">
        <v>156</v>
      </c>
      <c r="F2165" s="103">
        <v>157.5</v>
      </c>
      <c r="G2165" s="103">
        <v>159</v>
      </c>
      <c r="H2165" s="103">
        <v>0</v>
      </c>
      <c r="I2165" s="43">
        <f t="shared" si="428"/>
        <v>1923.0769230769229</v>
      </c>
      <c r="J2165" s="43">
        <f t="shared" si="429"/>
        <v>1923.0769230769229</v>
      </c>
      <c r="K2165" s="43">
        <v>0</v>
      </c>
      <c r="L2165" s="43">
        <f t="shared" si="430"/>
        <v>3846.1538461538457</v>
      </c>
      <c r="M2165" s="92"/>
      <c r="N2165" s="97"/>
    </row>
    <row r="2166" spans="1:14" s="10" customFormat="1" ht="14.25" customHeight="1">
      <c r="A2166" s="99">
        <v>42388</v>
      </c>
      <c r="B2166" s="100" t="s">
        <v>1323</v>
      </c>
      <c r="C2166" s="101">
        <f t="shared" si="404"/>
        <v>2000</v>
      </c>
      <c r="D2166" s="102" t="s">
        <v>11</v>
      </c>
      <c r="E2166" s="103">
        <v>100</v>
      </c>
      <c r="F2166" s="103">
        <v>100.9</v>
      </c>
      <c r="G2166" s="103">
        <v>0</v>
      </c>
      <c r="H2166" s="103">
        <v>0</v>
      </c>
      <c r="I2166" s="43">
        <f>(F2166-E2166)*C2166</f>
        <v>1800.0000000000114</v>
      </c>
      <c r="J2166" s="43">
        <v>0</v>
      </c>
      <c r="K2166" s="43">
        <f>(H2166-G2166)*C2166</f>
        <v>0</v>
      </c>
      <c r="L2166" s="43">
        <f t="shared" ref="L2166:L2168" si="431">(I2166+J2166+K2166)</f>
        <v>1800.0000000000114</v>
      </c>
      <c r="M2166" s="92"/>
      <c r="N2166" s="97"/>
    </row>
    <row r="2167" spans="1:14" s="10" customFormat="1" ht="14.25" customHeight="1">
      <c r="A2167" s="99">
        <v>42387</v>
      </c>
      <c r="B2167" s="100" t="s">
        <v>162</v>
      </c>
      <c r="C2167" s="101">
        <f t="shared" si="404"/>
        <v>2030.4568527918782</v>
      </c>
      <c r="D2167" s="102" t="s">
        <v>12</v>
      </c>
      <c r="E2167" s="103">
        <v>98.5</v>
      </c>
      <c r="F2167" s="103">
        <v>97.5</v>
      </c>
      <c r="G2167" s="103">
        <v>96.5</v>
      </c>
      <c r="H2167" s="103">
        <v>95.5</v>
      </c>
      <c r="I2167" s="43">
        <f t="shared" ref="I2167:I2168" si="432">(E2167-F2167)*C2167</f>
        <v>2030.4568527918782</v>
      </c>
      <c r="J2167" s="43">
        <f t="shared" ref="J2167:J2168" si="433">(F2167-G2167)*C2167</f>
        <v>2030.4568527918782</v>
      </c>
      <c r="K2167" s="43">
        <f>(G2167-H2167)*C2167</f>
        <v>2030.4568527918782</v>
      </c>
      <c r="L2167" s="43">
        <f t="shared" si="431"/>
        <v>6091.3705583756346</v>
      </c>
      <c r="M2167" s="92"/>
      <c r="N2167" s="97"/>
    </row>
    <row r="2168" spans="1:14" s="10" customFormat="1" ht="14.25" customHeight="1">
      <c r="A2168" s="99">
        <v>42387</v>
      </c>
      <c r="B2168" s="100" t="s">
        <v>162</v>
      </c>
      <c r="C2168" s="101">
        <f t="shared" si="404"/>
        <v>2150.5376344086021</v>
      </c>
      <c r="D2168" s="102" t="s">
        <v>12</v>
      </c>
      <c r="E2168" s="103">
        <v>93</v>
      </c>
      <c r="F2168" s="103">
        <v>92</v>
      </c>
      <c r="G2168" s="103">
        <v>91</v>
      </c>
      <c r="H2168" s="103">
        <v>0</v>
      </c>
      <c r="I2168" s="104">
        <f t="shared" si="432"/>
        <v>2150.5376344086021</v>
      </c>
      <c r="J2168" s="104">
        <f t="shared" si="433"/>
        <v>2150.5376344086021</v>
      </c>
      <c r="K2168" s="104">
        <v>0</v>
      </c>
      <c r="L2168" s="104">
        <f t="shared" si="431"/>
        <v>4301.0752688172042</v>
      </c>
      <c r="M2168" s="92"/>
      <c r="N2168" s="97"/>
    </row>
    <row r="2169" spans="1:14" s="10" customFormat="1" ht="14.25" customHeight="1">
      <c r="A2169" s="99">
        <v>42387</v>
      </c>
      <c r="B2169" s="100" t="s">
        <v>1325</v>
      </c>
      <c r="C2169" s="101">
        <f t="shared" si="404"/>
        <v>3418.8034188034189</v>
      </c>
      <c r="D2169" s="102" t="s">
        <v>11</v>
      </c>
      <c r="E2169" s="103">
        <v>58.5</v>
      </c>
      <c r="F2169" s="103">
        <v>59</v>
      </c>
      <c r="G2169" s="103">
        <v>59.5</v>
      </c>
      <c r="H2169" s="103">
        <v>0</v>
      </c>
      <c r="I2169" s="43">
        <f>+(F2169-E2169)*C2169</f>
        <v>1709.4017094017095</v>
      </c>
      <c r="J2169" s="43">
        <f>+(G2169-F2169)*C2169</f>
        <v>1709.4017094017095</v>
      </c>
      <c r="K2169" s="43">
        <v>0</v>
      </c>
      <c r="L2169" s="43">
        <f>SUM(I2169:K2169)</f>
        <v>3418.8034188034189</v>
      </c>
      <c r="M2169" s="92"/>
      <c r="N2169" s="97"/>
    </row>
    <row r="2170" spans="1:14" s="10" customFormat="1" ht="14.25" customHeight="1">
      <c r="A2170" s="99">
        <v>42387</v>
      </c>
      <c r="B2170" s="100" t="s">
        <v>1326</v>
      </c>
      <c r="C2170" s="101">
        <f t="shared" si="404"/>
        <v>1038.9610389610389</v>
      </c>
      <c r="D2170" s="102" t="s">
        <v>12</v>
      </c>
      <c r="E2170" s="103">
        <v>192.5</v>
      </c>
      <c r="F2170" s="103">
        <v>190.5</v>
      </c>
      <c r="G2170" s="103">
        <v>0</v>
      </c>
      <c r="H2170" s="103">
        <v>0</v>
      </c>
      <c r="I2170" s="43">
        <f>-(F2170-E2170)*C2170</f>
        <v>2077.9220779220777</v>
      </c>
      <c r="J2170" s="43">
        <v>0</v>
      </c>
      <c r="K2170" s="43">
        <v>0</v>
      </c>
      <c r="L2170" s="43">
        <f t="shared" ref="L2170:L2179" si="434">(I2170+J2170+K2170)</f>
        <v>2077.9220779220777</v>
      </c>
      <c r="M2170" s="92"/>
      <c r="N2170" s="97"/>
    </row>
    <row r="2171" spans="1:14" s="10" customFormat="1" ht="14.25" customHeight="1">
      <c r="A2171" s="99">
        <v>42384</v>
      </c>
      <c r="B2171" s="100" t="s">
        <v>1327</v>
      </c>
      <c r="C2171" s="101">
        <f t="shared" si="404"/>
        <v>3820.4393505253101</v>
      </c>
      <c r="D2171" s="102" t="s">
        <v>12</v>
      </c>
      <c r="E2171" s="103">
        <v>52.35</v>
      </c>
      <c r="F2171" s="103">
        <v>51.85</v>
      </c>
      <c r="G2171" s="103">
        <v>51.35</v>
      </c>
      <c r="H2171" s="103">
        <v>50.85</v>
      </c>
      <c r="I2171" s="43">
        <f t="shared" ref="I2171:I2173" si="435">(E2171-F2171)*C2171</f>
        <v>1910.2196752626551</v>
      </c>
      <c r="J2171" s="43">
        <f t="shared" ref="J2171:J2173" si="436">(F2171-G2171)*C2171</f>
        <v>1910.2196752626551</v>
      </c>
      <c r="K2171" s="43">
        <f t="shared" ref="K2171:K2172" si="437">(G2171-H2171)*C2171</f>
        <v>1910.2196752626551</v>
      </c>
      <c r="L2171" s="43">
        <f t="shared" si="434"/>
        <v>5730.6590257879652</v>
      </c>
      <c r="M2171" s="92"/>
      <c r="N2171" s="97"/>
    </row>
    <row r="2172" spans="1:14" s="10" customFormat="1" ht="14.25" customHeight="1">
      <c r="A2172" s="99">
        <v>42384</v>
      </c>
      <c r="B2172" s="100" t="s">
        <v>162</v>
      </c>
      <c r="C2172" s="101">
        <f t="shared" si="404"/>
        <v>1851.851851851852</v>
      </c>
      <c r="D2172" s="102" t="s">
        <v>12</v>
      </c>
      <c r="E2172" s="103">
        <v>108</v>
      </c>
      <c r="F2172" s="103">
        <v>107</v>
      </c>
      <c r="G2172" s="103">
        <v>106</v>
      </c>
      <c r="H2172" s="103">
        <v>105</v>
      </c>
      <c r="I2172" s="43">
        <f t="shared" si="435"/>
        <v>1851.851851851852</v>
      </c>
      <c r="J2172" s="43">
        <f t="shared" si="436"/>
        <v>1851.851851851852</v>
      </c>
      <c r="K2172" s="43">
        <f t="shared" si="437"/>
        <v>1851.851851851852</v>
      </c>
      <c r="L2172" s="43">
        <f t="shared" si="434"/>
        <v>5555.5555555555557</v>
      </c>
      <c r="M2172" s="92"/>
      <c r="N2172" s="97"/>
    </row>
    <row r="2173" spans="1:14" s="10" customFormat="1" ht="14.25" customHeight="1">
      <c r="A2173" s="99">
        <v>42384</v>
      </c>
      <c r="B2173" s="100" t="s">
        <v>83</v>
      </c>
      <c r="C2173" s="101">
        <f t="shared" si="404"/>
        <v>3100.7751937984494</v>
      </c>
      <c r="D2173" s="102" t="s">
        <v>12</v>
      </c>
      <c r="E2173" s="103">
        <v>64.5</v>
      </c>
      <c r="F2173" s="103">
        <v>64</v>
      </c>
      <c r="G2173" s="103">
        <v>63.5</v>
      </c>
      <c r="H2173" s="103">
        <v>0</v>
      </c>
      <c r="I2173" s="104">
        <f t="shared" si="435"/>
        <v>1550.3875968992247</v>
      </c>
      <c r="J2173" s="104">
        <f t="shared" si="436"/>
        <v>1550.3875968992247</v>
      </c>
      <c r="K2173" s="104">
        <v>0</v>
      </c>
      <c r="L2173" s="104">
        <f t="shared" si="434"/>
        <v>3100.7751937984494</v>
      </c>
      <c r="M2173" s="92"/>
      <c r="N2173" s="97"/>
    </row>
    <row r="2174" spans="1:14" s="10" customFormat="1" ht="14.25" customHeight="1">
      <c r="A2174" s="99">
        <v>42384</v>
      </c>
      <c r="B2174" s="100" t="s">
        <v>83</v>
      </c>
      <c r="C2174" s="101">
        <f t="shared" si="404"/>
        <v>2857.1428571428573</v>
      </c>
      <c r="D2174" s="102" t="s">
        <v>12</v>
      </c>
      <c r="E2174" s="103">
        <v>70</v>
      </c>
      <c r="F2174" s="103">
        <v>69.3</v>
      </c>
      <c r="G2174" s="103">
        <v>0</v>
      </c>
      <c r="H2174" s="103">
        <v>0</v>
      </c>
      <c r="I2174" s="43">
        <f>-(F2174-E2174)*C2174</f>
        <v>2000.0000000000082</v>
      </c>
      <c r="J2174" s="43">
        <v>0</v>
      </c>
      <c r="K2174" s="43">
        <v>0</v>
      </c>
      <c r="L2174" s="43">
        <f t="shared" si="434"/>
        <v>2000.0000000000082</v>
      </c>
      <c r="M2174" s="92"/>
      <c r="N2174" s="97"/>
    </row>
    <row r="2175" spans="1:14" s="10" customFormat="1" ht="14.25" customHeight="1">
      <c r="A2175" s="99">
        <v>42384</v>
      </c>
      <c r="B2175" s="100" t="s">
        <v>154</v>
      </c>
      <c r="C2175" s="101">
        <f t="shared" si="404"/>
        <v>1923.0769230769231</v>
      </c>
      <c r="D2175" s="102" t="s">
        <v>11</v>
      </c>
      <c r="E2175" s="103">
        <v>104</v>
      </c>
      <c r="F2175" s="103">
        <v>105</v>
      </c>
      <c r="G2175" s="103">
        <v>0</v>
      </c>
      <c r="H2175" s="103">
        <v>0</v>
      </c>
      <c r="I2175" s="43">
        <f>(F2175-E2175)*C2175</f>
        <v>1923.0769230769231</v>
      </c>
      <c r="J2175" s="43">
        <v>0</v>
      </c>
      <c r="K2175" s="43">
        <f>(H2175-G2175)*C2175</f>
        <v>0</v>
      </c>
      <c r="L2175" s="43">
        <f t="shared" si="434"/>
        <v>1923.0769230769231</v>
      </c>
      <c r="M2175" s="92"/>
      <c r="N2175" s="97"/>
    </row>
    <row r="2176" spans="1:14" s="10" customFormat="1" ht="14.25" customHeight="1">
      <c r="A2176" s="99">
        <v>42384</v>
      </c>
      <c r="B2176" s="100" t="s">
        <v>176</v>
      </c>
      <c r="C2176" s="101">
        <f t="shared" si="404"/>
        <v>1562.5</v>
      </c>
      <c r="D2176" s="102" t="s">
        <v>12</v>
      </c>
      <c r="E2176" s="103">
        <v>128</v>
      </c>
      <c r="F2176" s="103">
        <v>127.5</v>
      </c>
      <c r="G2176" s="103">
        <v>0</v>
      </c>
      <c r="H2176" s="103">
        <v>0</v>
      </c>
      <c r="I2176" s="43">
        <f>-(F2176-E2176)*C2176</f>
        <v>781.25</v>
      </c>
      <c r="J2176" s="43">
        <v>0</v>
      </c>
      <c r="K2176" s="43">
        <v>0</v>
      </c>
      <c r="L2176" s="43">
        <f t="shared" si="434"/>
        <v>781.25</v>
      </c>
      <c r="M2176" s="92"/>
      <c r="N2176" s="97"/>
    </row>
    <row r="2177" spans="1:14" s="10" customFormat="1" ht="14.25" customHeight="1">
      <c r="A2177" s="99">
        <v>42383</v>
      </c>
      <c r="B2177" s="100" t="s">
        <v>154</v>
      </c>
      <c r="C2177" s="101">
        <f t="shared" si="404"/>
        <v>2000</v>
      </c>
      <c r="D2177" s="102" t="s">
        <v>11</v>
      </c>
      <c r="E2177" s="103">
        <v>100</v>
      </c>
      <c r="F2177" s="103">
        <v>101</v>
      </c>
      <c r="G2177" s="103">
        <v>102</v>
      </c>
      <c r="H2177" s="103">
        <v>103</v>
      </c>
      <c r="I2177" s="43">
        <f t="shared" ref="I2177:I2179" si="438">(F2177-E2177)*C2177</f>
        <v>2000</v>
      </c>
      <c r="J2177" s="43">
        <f t="shared" ref="J2177:J2179" si="439">(G2177-F2177)*C2177</f>
        <v>2000</v>
      </c>
      <c r="K2177" s="43">
        <f t="shared" ref="K2177:K2179" si="440">(H2177-G2177)*C2177</f>
        <v>2000</v>
      </c>
      <c r="L2177" s="43">
        <f t="shared" si="434"/>
        <v>6000</v>
      </c>
      <c r="M2177" s="92"/>
      <c r="N2177" s="97"/>
    </row>
    <row r="2178" spans="1:14" s="10" customFormat="1" ht="14.25" customHeight="1">
      <c r="A2178" s="99">
        <v>42383</v>
      </c>
      <c r="B2178" s="100" t="s">
        <v>83</v>
      </c>
      <c r="C2178" s="101">
        <f t="shared" si="404"/>
        <v>2702.7027027027025</v>
      </c>
      <c r="D2178" s="102" t="s">
        <v>11</v>
      </c>
      <c r="E2178" s="103">
        <v>74</v>
      </c>
      <c r="F2178" s="103">
        <v>74.7</v>
      </c>
      <c r="G2178" s="103">
        <v>75.400000000000006</v>
      </c>
      <c r="H2178" s="103">
        <v>76.099999999999994</v>
      </c>
      <c r="I2178" s="43">
        <f t="shared" si="438"/>
        <v>1891.8918918918994</v>
      </c>
      <c r="J2178" s="43">
        <f t="shared" si="439"/>
        <v>1891.8918918918994</v>
      </c>
      <c r="K2178" s="43">
        <f t="shared" si="440"/>
        <v>1891.891891891861</v>
      </c>
      <c r="L2178" s="43">
        <f t="shared" si="434"/>
        <v>5675.6756756756595</v>
      </c>
      <c r="M2178" s="92"/>
      <c r="N2178" s="97"/>
    </row>
    <row r="2179" spans="1:14" s="10" customFormat="1" ht="14.25" customHeight="1">
      <c r="A2179" s="99">
        <v>42383</v>
      </c>
      <c r="B2179" s="100" t="s">
        <v>1328</v>
      </c>
      <c r="C2179" s="101">
        <f t="shared" si="404"/>
        <v>2941.1764705882351</v>
      </c>
      <c r="D2179" s="102" t="s">
        <v>11</v>
      </c>
      <c r="E2179" s="103">
        <v>68</v>
      </c>
      <c r="F2179" s="103">
        <v>68.5</v>
      </c>
      <c r="G2179" s="103">
        <v>69</v>
      </c>
      <c r="H2179" s="103">
        <v>69.5</v>
      </c>
      <c r="I2179" s="43">
        <f t="shared" si="438"/>
        <v>1470.5882352941176</v>
      </c>
      <c r="J2179" s="43">
        <f t="shared" si="439"/>
        <v>1470.5882352941176</v>
      </c>
      <c r="K2179" s="43">
        <f t="shared" si="440"/>
        <v>1470.5882352941176</v>
      </c>
      <c r="L2179" s="43">
        <f t="shared" si="434"/>
        <v>4411.7647058823532</v>
      </c>
      <c r="M2179" s="92"/>
      <c r="N2179" s="97"/>
    </row>
    <row r="2180" spans="1:14" s="10" customFormat="1" ht="14.25" customHeight="1">
      <c r="A2180" s="99">
        <v>42383</v>
      </c>
      <c r="B2180" s="100" t="s">
        <v>154</v>
      </c>
      <c r="C2180" s="101">
        <f t="shared" si="404"/>
        <v>1941.7475728155339</v>
      </c>
      <c r="D2180" s="102" t="s">
        <v>11</v>
      </c>
      <c r="E2180" s="103">
        <v>103</v>
      </c>
      <c r="F2180" s="103">
        <v>104</v>
      </c>
      <c r="G2180" s="103">
        <v>105</v>
      </c>
      <c r="H2180" s="103">
        <v>0</v>
      </c>
      <c r="I2180" s="43">
        <f>+(F2180-E2180)*C2180</f>
        <v>1941.7475728155339</v>
      </c>
      <c r="J2180" s="43">
        <f>+(G2180-F2180)*C2180</f>
        <v>1941.7475728155339</v>
      </c>
      <c r="K2180" s="43">
        <v>0</v>
      </c>
      <c r="L2180" s="43">
        <f>SUM(I2180:K2180)</f>
        <v>3883.4951456310678</v>
      </c>
      <c r="M2180" s="92"/>
      <c r="N2180" s="97"/>
    </row>
    <row r="2181" spans="1:14" s="10" customFormat="1" ht="14.25" customHeight="1">
      <c r="A2181" s="99">
        <v>42383</v>
      </c>
      <c r="B2181" s="100" t="s">
        <v>83</v>
      </c>
      <c r="C2181" s="101">
        <f t="shared" si="404"/>
        <v>2484.4720496894411</v>
      </c>
      <c r="D2181" s="102" t="s">
        <v>11</v>
      </c>
      <c r="E2181" s="103">
        <v>80.5</v>
      </c>
      <c r="F2181" s="103">
        <v>81.3</v>
      </c>
      <c r="G2181" s="103">
        <v>0</v>
      </c>
      <c r="H2181" s="103">
        <v>0</v>
      </c>
      <c r="I2181" s="43">
        <f t="shared" ref="I2181:I2182" si="441">(F2181-E2181)*C2181</f>
        <v>1987.5776397515458</v>
      </c>
      <c r="J2181" s="43">
        <v>0</v>
      </c>
      <c r="K2181" s="43">
        <f t="shared" ref="K2181:K2182" si="442">(H2181-G2181)*C2181</f>
        <v>0</v>
      </c>
      <c r="L2181" s="43">
        <f t="shared" ref="L2181:L2188" si="443">(I2181+J2181+K2181)</f>
        <v>1987.5776397515458</v>
      </c>
      <c r="M2181" s="92"/>
      <c r="N2181" s="97"/>
    </row>
    <row r="2182" spans="1:14" s="10" customFormat="1" ht="14.25" customHeight="1">
      <c r="A2182" s="99">
        <v>42383</v>
      </c>
      <c r="B2182" s="100" t="s">
        <v>165</v>
      </c>
      <c r="C2182" s="101">
        <f t="shared" si="404"/>
        <v>1626.0162601626016</v>
      </c>
      <c r="D2182" s="102" t="s">
        <v>11</v>
      </c>
      <c r="E2182" s="103">
        <v>123</v>
      </c>
      <c r="F2182" s="103">
        <v>123.4</v>
      </c>
      <c r="G2182" s="103">
        <v>0</v>
      </c>
      <c r="H2182" s="103">
        <v>0</v>
      </c>
      <c r="I2182" s="43">
        <f t="shared" si="441"/>
        <v>650.40650406504994</v>
      </c>
      <c r="J2182" s="43">
        <v>0</v>
      </c>
      <c r="K2182" s="43">
        <f t="shared" si="442"/>
        <v>0</v>
      </c>
      <c r="L2182" s="43">
        <f t="shared" si="443"/>
        <v>650.40650406504994</v>
      </c>
      <c r="M2182" s="92"/>
      <c r="N2182" s="97"/>
    </row>
    <row r="2183" spans="1:14" s="10" customFormat="1" ht="14.25" customHeight="1">
      <c r="A2183" s="99">
        <v>42382</v>
      </c>
      <c r="B2183" s="100" t="s">
        <v>1329</v>
      </c>
      <c r="C2183" s="101">
        <f t="shared" si="404"/>
        <v>3225.8064516129034</v>
      </c>
      <c r="D2183" s="102" t="s">
        <v>12</v>
      </c>
      <c r="E2183" s="103">
        <v>62</v>
      </c>
      <c r="F2183" s="103">
        <v>61.5</v>
      </c>
      <c r="G2183" s="103">
        <v>61</v>
      </c>
      <c r="H2183" s="103">
        <v>60.5</v>
      </c>
      <c r="I2183" s="43">
        <f>(E2183-F2183)*C2183</f>
        <v>1612.9032258064517</v>
      </c>
      <c r="J2183" s="43">
        <f>(F2183-G2183)*C2183</f>
        <v>1612.9032258064517</v>
      </c>
      <c r="K2183" s="43">
        <f>(G2183-H2183)*C2183</f>
        <v>1612.9032258064517</v>
      </c>
      <c r="L2183" s="43">
        <f t="shared" si="443"/>
        <v>4838.7096774193551</v>
      </c>
      <c r="M2183" s="92"/>
      <c r="N2183" s="97"/>
    </row>
    <row r="2184" spans="1:14" s="10" customFormat="1" ht="14.25" customHeight="1">
      <c r="A2184" s="99">
        <v>42382</v>
      </c>
      <c r="B2184" s="100" t="s">
        <v>154</v>
      </c>
      <c r="C2184" s="101">
        <f t="shared" si="404"/>
        <v>2061.855670103093</v>
      </c>
      <c r="D2184" s="102" t="s">
        <v>12</v>
      </c>
      <c r="E2184" s="103">
        <v>97</v>
      </c>
      <c r="F2184" s="103">
        <v>96</v>
      </c>
      <c r="G2184" s="103">
        <v>0</v>
      </c>
      <c r="H2184" s="103">
        <v>0</v>
      </c>
      <c r="I2184" s="43">
        <f t="shared" ref="I2184:I2185" si="444">-(F2184-E2184)*C2184</f>
        <v>2061.855670103093</v>
      </c>
      <c r="J2184" s="43">
        <v>0</v>
      </c>
      <c r="K2184" s="43">
        <v>0</v>
      </c>
      <c r="L2184" s="43">
        <f t="shared" si="443"/>
        <v>2061.855670103093</v>
      </c>
      <c r="M2184" s="92"/>
      <c r="N2184" s="97"/>
    </row>
    <row r="2185" spans="1:14" s="10" customFormat="1" ht="14.25" customHeight="1">
      <c r="A2185" s="99">
        <v>42382</v>
      </c>
      <c r="B2185" s="100" t="s">
        <v>1330</v>
      </c>
      <c r="C2185" s="101">
        <f t="shared" si="404"/>
        <v>1197.6047904191616</v>
      </c>
      <c r="D2185" s="102" t="s">
        <v>12</v>
      </c>
      <c r="E2185" s="103">
        <v>167</v>
      </c>
      <c r="F2185" s="103">
        <v>165.5</v>
      </c>
      <c r="G2185" s="103">
        <v>0</v>
      </c>
      <c r="H2185" s="103">
        <v>0</v>
      </c>
      <c r="I2185" s="43">
        <f t="shared" si="444"/>
        <v>1796.4071856287424</v>
      </c>
      <c r="J2185" s="43">
        <v>0</v>
      </c>
      <c r="K2185" s="43">
        <v>0</v>
      </c>
      <c r="L2185" s="43">
        <f t="shared" si="443"/>
        <v>1796.4071856287424</v>
      </c>
      <c r="M2185" s="92"/>
      <c r="N2185" s="97"/>
    </row>
    <row r="2186" spans="1:14" s="10" customFormat="1" ht="14.25" customHeight="1">
      <c r="A2186" s="99">
        <v>42382</v>
      </c>
      <c r="B2186" s="100" t="s">
        <v>1321</v>
      </c>
      <c r="C2186" s="101">
        <f t="shared" si="404"/>
        <v>2547.7707006369428</v>
      </c>
      <c r="D2186" s="102" t="s">
        <v>11</v>
      </c>
      <c r="E2186" s="103">
        <v>78.5</v>
      </c>
      <c r="F2186" s="103">
        <v>79</v>
      </c>
      <c r="G2186" s="103">
        <v>0</v>
      </c>
      <c r="H2186" s="103">
        <v>0</v>
      </c>
      <c r="I2186" s="43">
        <f t="shared" ref="I2186:I2188" si="445">(F2186-E2186)*C2186</f>
        <v>1273.8853503184714</v>
      </c>
      <c r="J2186" s="43">
        <v>0</v>
      </c>
      <c r="K2186" s="43">
        <f t="shared" ref="K2186:K2188" si="446">(H2186-G2186)*C2186</f>
        <v>0</v>
      </c>
      <c r="L2186" s="43">
        <f t="shared" si="443"/>
        <v>1273.8853503184714</v>
      </c>
      <c r="M2186" s="92"/>
      <c r="N2186" s="97"/>
    </row>
    <row r="2187" spans="1:14" s="10" customFormat="1" ht="14.25" customHeight="1">
      <c r="A2187" s="99">
        <v>42382</v>
      </c>
      <c r="B2187" s="100" t="s">
        <v>1331</v>
      </c>
      <c r="C2187" s="101">
        <f t="shared" si="404"/>
        <v>990.09900990099015</v>
      </c>
      <c r="D2187" s="102" t="s">
        <v>11</v>
      </c>
      <c r="E2187" s="103">
        <v>202</v>
      </c>
      <c r="F2187" s="103">
        <v>196</v>
      </c>
      <c r="G2187" s="103">
        <v>0</v>
      </c>
      <c r="H2187" s="103">
        <v>0</v>
      </c>
      <c r="I2187" s="43">
        <f t="shared" si="445"/>
        <v>-5940.5940594059412</v>
      </c>
      <c r="J2187" s="43">
        <v>0</v>
      </c>
      <c r="K2187" s="43">
        <f t="shared" si="446"/>
        <v>0</v>
      </c>
      <c r="L2187" s="43">
        <f t="shared" si="443"/>
        <v>-5940.5940594059412</v>
      </c>
      <c r="M2187" s="92"/>
      <c r="N2187" s="97"/>
    </row>
    <row r="2188" spans="1:14" s="10" customFormat="1" ht="14.25" customHeight="1">
      <c r="A2188" s="99">
        <v>42381</v>
      </c>
      <c r="B2188" s="100" t="s">
        <v>27</v>
      </c>
      <c r="C2188" s="101">
        <f t="shared" si="404"/>
        <v>775.19379844961236</v>
      </c>
      <c r="D2188" s="102" t="s">
        <v>11</v>
      </c>
      <c r="E2188" s="103">
        <v>258</v>
      </c>
      <c r="F2188" s="103">
        <v>260.5</v>
      </c>
      <c r="G2188" s="103">
        <v>263</v>
      </c>
      <c r="H2188" s="103">
        <v>265.5</v>
      </c>
      <c r="I2188" s="43">
        <f t="shared" si="445"/>
        <v>1937.984496124031</v>
      </c>
      <c r="J2188" s="43">
        <f>(G2188-F2188)*C2188</f>
        <v>1937.984496124031</v>
      </c>
      <c r="K2188" s="43">
        <f t="shared" si="446"/>
        <v>1937.984496124031</v>
      </c>
      <c r="L2188" s="43">
        <f t="shared" si="443"/>
        <v>5813.9534883720935</v>
      </c>
      <c r="M2188" s="92"/>
      <c r="N2188" s="97"/>
    </row>
    <row r="2189" spans="1:14" s="10" customFormat="1" ht="14.25" customHeight="1">
      <c r="A2189" s="99">
        <v>42381</v>
      </c>
      <c r="B2189" s="100" t="s">
        <v>1332</v>
      </c>
      <c r="C2189" s="101">
        <f t="shared" si="404"/>
        <v>544.95912806539513</v>
      </c>
      <c r="D2189" s="102" t="s">
        <v>11</v>
      </c>
      <c r="E2189" s="103">
        <v>367</v>
      </c>
      <c r="F2189" s="103">
        <v>370</v>
      </c>
      <c r="G2189" s="103">
        <v>373</v>
      </c>
      <c r="H2189" s="103">
        <v>0</v>
      </c>
      <c r="I2189" s="43">
        <f>+(F2189-E2189)*C2189</f>
        <v>1634.8773841961854</v>
      </c>
      <c r="J2189" s="43">
        <f>+(G2189-F2189)*C2189</f>
        <v>1634.8773841961854</v>
      </c>
      <c r="K2189" s="43">
        <v>0</v>
      </c>
      <c r="L2189" s="43">
        <f>SUM(I2189:K2189)</f>
        <v>3269.7547683923708</v>
      </c>
      <c r="M2189" s="92"/>
      <c r="N2189" s="97"/>
    </row>
    <row r="2190" spans="1:14" s="10" customFormat="1" ht="14.25" customHeight="1">
      <c r="A2190" s="99">
        <v>42381</v>
      </c>
      <c r="B2190" s="100" t="s">
        <v>1333</v>
      </c>
      <c r="C2190" s="101">
        <f t="shared" si="404"/>
        <v>2380.9523809523807</v>
      </c>
      <c r="D2190" s="102" t="s">
        <v>11</v>
      </c>
      <c r="E2190" s="103">
        <v>84</v>
      </c>
      <c r="F2190" s="103">
        <v>82.4</v>
      </c>
      <c r="G2190" s="103">
        <v>0</v>
      </c>
      <c r="H2190" s="103">
        <v>0</v>
      </c>
      <c r="I2190" s="43">
        <f t="shared" ref="I2190:I2192" si="447">(F2190-E2190)*C2190</f>
        <v>-3809.5238095237955</v>
      </c>
      <c r="J2190" s="43">
        <v>0</v>
      </c>
      <c r="K2190" s="43">
        <f t="shared" ref="K2190:K2192" si="448">(H2190-G2190)*C2190</f>
        <v>0</v>
      </c>
      <c r="L2190" s="43">
        <f t="shared" ref="L2190:L2209" si="449">(I2190+J2190+K2190)</f>
        <v>-3809.5238095237955</v>
      </c>
      <c r="M2190" s="92"/>
      <c r="N2190" s="97"/>
    </row>
    <row r="2191" spans="1:14" s="10" customFormat="1" ht="14.25" customHeight="1">
      <c r="A2191" s="99">
        <v>42380</v>
      </c>
      <c r="B2191" s="102" t="s">
        <v>1327</v>
      </c>
      <c r="C2191" s="101">
        <f t="shared" si="404"/>
        <v>4310.3448275862074</v>
      </c>
      <c r="D2191" s="102" t="s">
        <v>11</v>
      </c>
      <c r="E2191" s="43">
        <v>46.4</v>
      </c>
      <c r="F2191" s="43">
        <v>46.9</v>
      </c>
      <c r="G2191" s="43">
        <v>47.4</v>
      </c>
      <c r="H2191" s="43">
        <v>47.9</v>
      </c>
      <c r="I2191" s="43">
        <f t="shared" si="447"/>
        <v>2155.1724137931037</v>
      </c>
      <c r="J2191" s="43">
        <f t="shared" ref="J2191:J2192" si="450">(G2191-F2191)*C2191</f>
        <v>2155.1724137931037</v>
      </c>
      <c r="K2191" s="43">
        <f t="shared" si="448"/>
        <v>2155.1724137931037</v>
      </c>
      <c r="L2191" s="43">
        <f t="shared" si="449"/>
        <v>6465.5172413793116</v>
      </c>
      <c r="M2191" s="92"/>
      <c r="N2191" s="97"/>
    </row>
    <row r="2192" spans="1:14" s="10" customFormat="1" ht="14.25" customHeight="1">
      <c r="A2192" s="99">
        <v>42380</v>
      </c>
      <c r="B2192" s="102" t="s">
        <v>1334</v>
      </c>
      <c r="C2192" s="101">
        <f t="shared" si="404"/>
        <v>1694.9152542372881</v>
      </c>
      <c r="D2192" s="102" t="s">
        <v>11</v>
      </c>
      <c r="E2192" s="43">
        <v>118</v>
      </c>
      <c r="F2192" s="43">
        <v>119</v>
      </c>
      <c r="G2192" s="43">
        <v>120</v>
      </c>
      <c r="H2192" s="43">
        <v>121</v>
      </c>
      <c r="I2192" s="43">
        <f t="shared" si="447"/>
        <v>1694.9152542372881</v>
      </c>
      <c r="J2192" s="43">
        <f t="shared" si="450"/>
        <v>1694.9152542372881</v>
      </c>
      <c r="K2192" s="43">
        <f t="shared" si="448"/>
        <v>1694.9152542372881</v>
      </c>
      <c r="L2192" s="43">
        <f t="shared" si="449"/>
        <v>5084.7457627118638</v>
      </c>
      <c r="M2192" s="92"/>
      <c r="N2192" s="97"/>
    </row>
    <row r="2193" spans="1:14" s="10" customFormat="1" ht="14.25" customHeight="1">
      <c r="A2193" s="99">
        <v>42380</v>
      </c>
      <c r="B2193" s="102" t="s">
        <v>173</v>
      </c>
      <c r="C2193" s="101">
        <f t="shared" si="404"/>
        <v>1298.7012987012988</v>
      </c>
      <c r="D2193" s="102" t="s">
        <v>12</v>
      </c>
      <c r="E2193" s="43">
        <v>154</v>
      </c>
      <c r="F2193" s="43">
        <v>152.5</v>
      </c>
      <c r="G2193" s="43">
        <v>151</v>
      </c>
      <c r="H2193" s="43">
        <v>0</v>
      </c>
      <c r="I2193" s="104">
        <f>(E2193-F2193)*C2193</f>
        <v>1948.0519480519483</v>
      </c>
      <c r="J2193" s="104">
        <f>(F2193-G2193)*C2193</f>
        <v>1948.0519480519483</v>
      </c>
      <c r="K2193" s="104">
        <v>0</v>
      </c>
      <c r="L2193" s="104">
        <f t="shared" si="449"/>
        <v>3896.1038961038967</v>
      </c>
      <c r="M2193" s="92"/>
      <c r="N2193" s="97"/>
    </row>
    <row r="2194" spans="1:14" s="10" customFormat="1" ht="14.25" customHeight="1">
      <c r="A2194" s="99">
        <v>42380</v>
      </c>
      <c r="B2194" s="102" t="s">
        <v>1332</v>
      </c>
      <c r="C2194" s="101">
        <f t="shared" si="404"/>
        <v>571.42857142857144</v>
      </c>
      <c r="D2194" s="102" t="s">
        <v>11</v>
      </c>
      <c r="E2194" s="43">
        <v>350</v>
      </c>
      <c r="F2194" s="43">
        <v>353.5</v>
      </c>
      <c r="G2194" s="43">
        <v>0</v>
      </c>
      <c r="H2194" s="43">
        <v>0</v>
      </c>
      <c r="I2194" s="43">
        <f t="shared" ref="I2194:I2195" si="451">(F2194-E2194)*C2194</f>
        <v>2000</v>
      </c>
      <c r="J2194" s="43">
        <v>0</v>
      </c>
      <c r="K2194" s="43">
        <f t="shared" ref="K2194:K2195" si="452">(H2194-G2194)*C2194</f>
        <v>0</v>
      </c>
      <c r="L2194" s="43">
        <f t="shared" si="449"/>
        <v>2000</v>
      </c>
      <c r="M2194" s="92"/>
      <c r="N2194" s="97"/>
    </row>
    <row r="2195" spans="1:14" s="10" customFormat="1" ht="14.25" customHeight="1">
      <c r="A2195" s="99">
        <v>42380</v>
      </c>
      <c r="B2195" s="102" t="s">
        <v>1335</v>
      </c>
      <c r="C2195" s="101">
        <f t="shared" si="404"/>
        <v>2453.9877300613498</v>
      </c>
      <c r="D2195" s="102" t="s">
        <v>11</v>
      </c>
      <c r="E2195" s="43">
        <v>81.5</v>
      </c>
      <c r="F2195" s="43">
        <v>82.3</v>
      </c>
      <c r="G2195" s="43">
        <v>0</v>
      </c>
      <c r="H2195" s="43">
        <v>0</v>
      </c>
      <c r="I2195" s="43">
        <f t="shared" si="451"/>
        <v>1963.190184049073</v>
      </c>
      <c r="J2195" s="43">
        <v>0</v>
      </c>
      <c r="K2195" s="43">
        <f t="shared" si="452"/>
        <v>0</v>
      </c>
      <c r="L2195" s="43">
        <f t="shared" si="449"/>
        <v>1963.190184049073</v>
      </c>
      <c r="M2195" s="92"/>
      <c r="N2195" s="97"/>
    </row>
    <row r="2196" spans="1:14" s="10" customFormat="1" ht="14.25" customHeight="1">
      <c r="A2196" s="105">
        <v>42377</v>
      </c>
      <c r="B2196" s="100" t="s">
        <v>173</v>
      </c>
      <c r="C2196" s="101">
        <f t="shared" si="404"/>
        <v>1036.2694300518135</v>
      </c>
      <c r="D2196" s="102" t="s">
        <v>12</v>
      </c>
      <c r="E2196" s="103">
        <v>193</v>
      </c>
      <c r="F2196" s="103">
        <v>191</v>
      </c>
      <c r="G2196" s="103">
        <v>189</v>
      </c>
      <c r="H2196" s="103">
        <v>187</v>
      </c>
      <c r="I2196" s="43">
        <f>(E2196-F2196)*C2196</f>
        <v>2072.538860103627</v>
      </c>
      <c r="J2196" s="43">
        <f>(F2196-G2196)*C2196</f>
        <v>2072.538860103627</v>
      </c>
      <c r="K2196" s="43">
        <f>(G2196-H2196)*C2196</f>
        <v>2072.538860103627</v>
      </c>
      <c r="L2196" s="43">
        <f t="shared" si="449"/>
        <v>6217.6165803108815</v>
      </c>
      <c r="M2196" s="92"/>
      <c r="N2196" s="97"/>
    </row>
    <row r="2197" spans="1:14" s="10" customFormat="1" ht="14.25" customHeight="1">
      <c r="A2197" s="105">
        <v>42377</v>
      </c>
      <c r="B2197" s="100" t="s">
        <v>1336</v>
      </c>
      <c r="C2197" s="101">
        <f t="shared" si="404"/>
        <v>2500</v>
      </c>
      <c r="D2197" s="102" t="s">
        <v>11</v>
      </c>
      <c r="E2197" s="103">
        <v>80</v>
      </c>
      <c r="F2197" s="103">
        <v>80.8</v>
      </c>
      <c r="G2197" s="103">
        <v>81.599999999999994</v>
      </c>
      <c r="H2197" s="103">
        <v>82.4</v>
      </c>
      <c r="I2197" s="43">
        <f>(F2197-E2197)*C2197</f>
        <v>1999.999999999993</v>
      </c>
      <c r="J2197" s="43">
        <f>(G2197-F2197)*C2197</f>
        <v>1999.999999999993</v>
      </c>
      <c r="K2197" s="43">
        <f>(H2197-G2197)*C2197</f>
        <v>2000.0000000000284</v>
      </c>
      <c r="L2197" s="43">
        <f t="shared" si="449"/>
        <v>6000.0000000000146</v>
      </c>
      <c r="M2197" s="92"/>
      <c r="N2197" s="97"/>
    </row>
    <row r="2198" spans="1:14" s="10" customFormat="1" ht="14.25" customHeight="1">
      <c r="A2198" s="105">
        <v>42377</v>
      </c>
      <c r="B2198" s="100" t="s">
        <v>173</v>
      </c>
      <c r="C2198" s="101">
        <f t="shared" si="404"/>
        <v>1136.3636363636363</v>
      </c>
      <c r="D2198" s="102" t="s">
        <v>12</v>
      </c>
      <c r="E2198" s="103">
        <v>176</v>
      </c>
      <c r="F2198" s="103">
        <v>174.5</v>
      </c>
      <c r="G2198" s="103">
        <v>173</v>
      </c>
      <c r="H2198" s="103">
        <v>171.5</v>
      </c>
      <c r="I2198" s="43">
        <f>(E2198-F2198)*C2198</f>
        <v>1704.5454545454545</v>
      </c>
      <c r="J2198" s="43">
        <f>(F2198-G2198)*C2198</f>
        <v>1704.5454545454545</v>
      </c>
      <c r="K2198" s="43">
        <f>(G2198-H2198)*C2198</f>
        <v>1704.5454545454545</v>
      </c>
      <c r="L2198" s="43">
        <f t="shared" si="449"/>
        <v>5113.636363636364</v>
      </c>
      <c r="M2198" s="92"/>
      <c r="N2198" s="97"/>
    </row>
    <row r="2199" spans="1:14" s="10" customFormat="1" ht="14.25" customHeight="1">
      <c r="A2199" s="105">
        <v>42377</v>
      </c>
      <c r="B2199" s="100" t="s">
        <v>1337</v>
      </c>
      <c r="C2199" s="101">
        <f t="shared" si="404"/>
        <v>2614.3790849673201</v>
      </c>
      <c r="D2199" s="102" t="s">
        <v>11</v>
      </c>
      <c r="E2199" s="103">
        <v>76.5</v>
      </c>
      <c r="F2199" s="103">
        <v>76.95</v>
      </c>
      <c r="G2199" s="103">
        <v>0</v>
      </c>
      <c r="H2199" s="103">
        <v>0</v>
      </c>
      <c r="I2199" s="43">
        <f t="shared" ref="I2199:I2200" si="453">(F2199-E2199)*C2199</f>
        <v>1176.4705882353014</v>
      </c>
      <c r="J2199" s="43">
        <v>0</v>
      </c>
      <c r="K2199" s="43">
        <f t="shared" ref="K2199:K2200" si="454">(H2199-G2199)*C2199</f>
        <v>0</v>
      </c>
      <c r="L2199" s="43">
        <f t="shared" si="449"/>
        <v>1176.4705882353014</v>
      </c>
      <c r="M2199" s="92"/>
      <c r="N2199" s="97"/>
    </row>
    <row r="2200" spans="1:14" s="10" customFormat="1" ht="14.25" customHeight="1">
      <c r="A2200" s="105">
        <v>42377</v>
      </c>
      <c r="B2200" s="100" t="s">
        <v>1338</v>
      </c>
      <c r="C2200" s="101">
        <f t="shared" si="404"/>
        <v>1818.1818181818182</v>
      </c>
      <c r="D2200" s="102" t="s">
        <v>11</v>
      </c>
      <c r="E2200" s="103">
        <v>110</v>
      </c>
      <c r="F2200" s="103">
        <v>110.5</v>
      </c>
      <c r="G2200" s="103">
        <v>0</v>
      </c>
      <c r="H2200" s="103">
        <v>0</v>
      </c>
      <c r="I2200" s="43">
        <f t="shared" si="453"/>
        <v>909.09090909090912</v>
      </c>
      <c r="J2200" s="43">
        <v>0</v>
      </c>
      <c r="K2200" s="43">
        <f t="shared" si="454"/>
        <v>0</v>
      </c>
      <c r="L2200" s="43">
        <f t="shared" si="449"/>
        <v>909.09090909090912</v>
      </c>
      <c r="M2200" s="92"/>
      <c r="N2200" s="97"/>
    </row>
    <row r="2201" spans="1:14" s="10" customFormat="1" ht="14.25" customHeight="1">
      <c r="A2201" s="105">
        <v>42376</v>
      </c>
      <c r="B2201" s="100" t="s">
        <v>173</v>
      </c>
      <c r="C2201" s="101">
        <f t="shared" si="404"/>
        <v>923.78752886836025</v>
      </c>
      <c r="D2201" s="102" t="s">
        <v>12</v>
      </c>
      <c r="E2201" s="103">
        <v>216.5</v>
      </c>
      <c r="F2201" s="103">
        <v>214.5</v>
      </c>
      <c r="G2201" s="103">
        <v>212.5</v>
      </c>
      <c r="H2201" s="103">
        <v>210.5</v>
      </c>
      <c r="I2201" s="43">
        <f>(E2201-F2201)*C2201</f>
        <v>1847.5750577367205</v>
      </c>
      <c r="J2201" s="43">
        <f>(F2201-G2201)*C2201</f>
        <v>1847.5750577367205</v>
      </c>
      <c r="K2201" s="43">
        <f>(G2201-H2201)*C2201</f>
        <v>1847.5750577367205</v>
      </c>
      <c r="L2201" s="43">
        <f t="shared" si="449"/>
        <v>5542.7251732101613</v>
      </c>
      <c r="M2201" s="92"/>
      <c r="N2201" s="97"/>
    </row>
    <row r="2202" spans="1:14" s="10" customFormat="1" ht="14.25" customHeight="1">
      <c r="A2202" s="105">
        <v>42376</v>
      </c>
      <c r="B2202" s="100" t="s">
        <v>1336</v>
      </c>
      <c r="C2202" s="101">
        <f t="shared" si="404"/>
        <v>2631.5789473684213</v>
      </c>
      <c r="D2202" s="102" t="s">
        <v>11</v>
      </c>
      <c r="E2202" s="103">
        <v>76</v>
      </c>
      <c r="F2202" s="103">
        <v>76.7</v>
      </c>
      <c r="G2202" s="103">
        <v>77.400000000000006</v>
      </c>
      <c r="H2202" s="103">
        <v>78.099999999999994</v>
      </c>
      <c r="I2202" s="43">
        <f>(F2202-E2202)*C2202</f>
        <v>1842.1052631579023</v>
      </c>
      <c r="J2202" s="43">
        <f>(G2202-F2202)*C2202</f>
        <v>1842.1052631579023</v>
      </c>
      <c r="K2202" s="43">
        <f>(H2202-G2202)*C2202</f>
        <v>1842.105263157865</v>
      </c>
      <c r="L2202" s="43">
        <f t="shared" si="449"/>
        <v>5526.3157894736696</v>
      </c>
      <c r="M2202" s="92"/>
      <c r="N2202" s="97"/>
    </row>
    <row r="2203" spans="1:14" s="10" customFormat="1" ht="14.25" customHeight="1">
      <c r="A2203" s="105">
        <v>42376</v>
      </c>
      <c r="B2203" s="100" t="s">
        <v>1338</v>
      </c>
      <c r="C2203" s="101">
        <f t="shared" si="404"/>
        <v>2000</v>
      </c>
      <c r="D2203" s="102" t="s">
        <v>12</v>
      </c>
      <c r="E2203" s="103">
        <v>100</v>
      </c>
      <c r="F2203" s="103">
        <v>99</v>
      </c>
      <c r="G2203" s="103">
        <v>98</v>
      </c>
      <c r="H2203" s="103">
        <v>0</v>
      </c>
      <c r="I2203" s="104">
        <f>(E2203-F2203)*C2203</f>
        <v>2000</v>
      </c>
      <c r="J2203" s="104">
        <f>(F2203-G2203)*C2203</f>
        <v>2000</v>
      </c>
      <c r="K2203" s="104">
        <v>0</v>
      </c>
      <c r="L2203" s="104">
        <f t="shared" si="449"/>
        <v>4000</v>
      </c>
      <c r="M2203" s="92"/>
      <c r="N2203" s="97"/>
    </row>
    <row r="2204" spans="1:14" s="10" customFormat="1" ht="14.25" customHeight="1">
      <c r="A2204" s="105">
        <v>42376</v>
      </c>
      <c r="B2204" s="100" t="s">
        <v>159</v>
      </c>
      <c r="C2204" s="101">
        <f t="shared" si="404"/>
        <v>1945.5252918287938</v>
      </c>
      <c r="D2204" s="102" t="s">
        <v>11</v>
      </c>
      <c r="E2204" s="103">
        <v>102.8</v>
      </c>
      <c r="F2204" s="103">
        <v>103.8</v>
      </c>
      <c r="G2204" s="103">
        <v>0</v>
      </c>
      <c r="H2204" s="103">
        <v>0</v>
      </c>
      <c r="I2204" s="43">
        <f>(F2204-E2204)*C2204</f>
        <v>1945.5252918287938</v>
      </c>
      <c r="J2204" s="43">
        <v>0</v>
      </c>
      <c r="K2204" s="43">
        <f>(H2204-G2204)*C2204</f>
        <v>0</v>
      </c>
      <c r="L2204" s="43">
        <f t="shared" si="449"/>
        <v>1945.5252918287938</v>
      </c>
      <c r="M2204" s="92"/>
      <c r="N2204" s="97"/>
    </row>
    <row r="2205" spans="1:14" s="10" customFormat="1" ht="14.25" customHeight="1">
      <c r="A2205" s="105">
        <v>42376</v>
      </c>
      <c r="B2205" s="100" t="s">
        <v>165</v>
      </c>
      <c r="C2205" s="101">
        <f t="shared" si="404"/>
        <v>1666.6666666666667</v>
      </c>
      <c r="D2205" s="102" t="s">
        <v>12</v>
      </c>
      <c r="E2205" s="103">
        <v>120</v>
      </c>
      <c r="F2205" s="103">
        <v>119.8</v>
      </c>
      <c r="G2205" s="103">
        <v>0</v>
      </c>
      <c r="H2205" s="103">
        <v>0</v>
      </c>
      <c r="I2205" s="43">
        <f>-(F2205-E2205)*C2205</f>
        <v>333.33333333333809</v>
      </c>
      <c r="J2205" s="43">
        <v>0</v>
      </c>
      <c r="K2205" s="43">
        <v>0</v>
      </c>
      <c r="L2205" s="43">
        <f t="shared" si="449"/>
        <v>333.33333333333809</v>
      </c>
      <c r="M2205" s="92"/>
      <c r="N2205" s="97"/>
    </row>
    <row r="2206" spans="1:14" s="10" customFormat="1" ht="14.25" customHeight="1">
      <c r="A2206" s="105">
        <v>42375</v>
      </c>
      <c r="B2206" s="100" t="s">
        <v>1339</v>
      </c>
      <c r="C2206" s="101">
        <f t="shared" si="404"/>
        <v>2857.1428571428573</v>
      </c>
      <c r="D2206" s="102" t="s">
        <v>12</v>
      </c>
      <c r="E2206" s="103">
        <v>70</v>
      </c>
      <c r="F2206" s="103">
        <v>69.3</v>
      </c>
      <c r="G2206" s="103">
        <v>68.599999999999994</v>
      </c>
      <c r="H2206" s="103">
        <v>67.900000000000006</v>
      </c>
      <c r="I2206" s="43">
        <f>(E2206-F2206)*C2206</f>
        <v>2000.0000000000082</v>
      </c>
      <c r="J2206" s="43">
        <f>(F2206-G2206)*C2206</f>
        <v>2000.0000000000082</v>
      </c>
      <c r="K2206" s="43">
        <f>(G2206-H2206)*C2206</f>
        <v>1999.9999999999677</v>
      </c>
      <c r="L2206" s="43">
        <f t="shared" si="449"/>
        <v>5999.9999999999836</v>
      </c>
      <c r="M2206" s="92"/>
      <c r="N2206" s="97"/>
    </row>
    <row r="2207" spans="1:14" s="10" customFormat="1" ht="14.25" customHeight="1">
      <c r="A2207" s="105">
        <v>42375</v>
      </c>
      <c r="B2207" s="100" t="s">
        <v>1330</v>
      </c>
      <c r="C2207" s="101">
        <f t="shared" si="404"/>
        <v>917.43119266055044</v>
      </c>
      <c r="D2207" s="102" t="s">
        <v>11</v>
      </c>
      <c r="E2207" s="103">
        <v>218</v>
      </c>
      <c r="F2207" s="103">
        <v>219.9</v>
      </c>
      <c r="G2207" s="103">
        <v>0</v>
      </c>
      <c r="H2207" s="103">
        <v>0</v>
      </c>
      <c r="I2207" s="43">
        <f t="shared" ref="I2207:I2208" si="455">(F2207-E2207)*C2207</f>
        <v>1743.119266055051</v>
      </c>
      <c r="J2207" s="43">
        <v>0</v>
      </c>
      <c r="K2207" s="43">
        <f t="shared" ref="K2207:K2208" si="456">(H2207-G2207)*C2207</f>
        <v>0</v>
      </c>
      <c r="L2207" s="43">
        <f t="shared" si="449"/>
        <v>1743.119266055051</v>
      </c>
      <c r="M2207" s="92"/>
      <c r="N2207" s="97"/>
    </row>
    <row r="2208" spans="1:14" s="10" customFormat="1" ht="14.25" customHeight="1">
      <c r="A2208" s="105">
        <v>42375</v>
      </c>
      <c r="B2208" s="100" t="s">
        <v>1340</v>
      </c>
      <c r="C2208" s="101">
        <f t="shared" si="404"/>
        <v>3225.8064516129034</v>
      </c>
      <c r="D2208" s="102" t="s">
        <v>11</v>
      </c>
      <c r="E2208" s="103">
        <v>62</v>
      </c>
      <c r="F2208" s="103">
        <v>62.45</v>
      </c>
      <c r="G2208" s="103">
        <v>0</v>
      </c>
      <c r="H2208" s="103">
        <v>0</v>
      </c>
      <c r="I2208" s="43">
        <f t="shared" si="455"/>
        <v>1451.6129032258157</v>
      </c>
      <c r="J2208" s="43">
        <v>0</v>
      </c>
      <c r="K2208" s="43">
        <f t="shared" si="456"/>
        <v>0</v>
      </c>
      <c r="L2208" s="43">
        <f t="shared" si="449"/>
        <v>1451.6129032258157</v>
      </c>
      <c r="M2208" s="92"/>
      <c r="N2208" s="97"/>
    </row>
    <row r="2209" spans="1:14" s="10" customFormat="1" ht="14.25" customHeight="1">
      <c r="A2209" s="105">
        <v>42375</v>
      </c>
      <c r="B2209" s="100" t="s">
        <v>163</v>
      </c>
      <c r="C2209" s="101">
        <f t="shared" si="404"/>
        <v>1619.4331983805669</v>
      </c>
      <c r="D2209" s="102" t="s">
        <v>12</v>
      </c>
      <c r="E2209" s="103">
        <v>123.5</v>
      </c>
      <c r="F2209" s="103">
        <v>122.8</v>
      </c>
      <c r="G2209" s="103">
        <v>0</v>
      </c>
      <c r="H2209" s="103">
        <v>0</v>
      </c>
      <c r="I2209" s="43">
        <f>-(F2209-E2209)*C2209</f>
        <v>1133.6032388664014</v>
      </c>
      <c r="J2209" s="43">
        <v>0</v>
      </c>
      <c r="K2209" s="43">
        <v>0</v>
      </c>
      <c r="L2209" s="43">
        <f t="shared" si="449"/>
        <v>1133.6032388664014</v>
      </c>
      <c r="M2209" s="92"/>
      <c r="N2209" s="97"/>
    </row>
    <row r="2210" spans="1:14" s="10" customFormat="1" ht="14.25" customHeight="1">
      <c r="A2210" s="105">
        <v>42374</v>
      </c>
      <c r="B2210" s="100" t="s">
        <v>165</v>
      </c>
      <c r="C2210" s="101">
        <f t="shared" si="404"/>
        <v>1428.5714285714287</v>
      </c>
      <c r="D2210" s="102" t="s">
        <v>11</v>
      </c>
      <c r="E2210" s="103">
        <v>140</v>
      </c>
      <c r="F2210" s="103">
        <v>141.5</v>
      </c>
      <c r="G2210" s="103">
        <v>143</v>
      </c>
      <c r="H2210" s="103">
        <v>0</v>
      </c>
      <c r="I2210" s="43">
        <f t="shared" ref="I2210:I2211" si="457">+(F2210-E2210)*C2210</f>
        <v>2142.8571428571431</v>
      </c>
      <c r="J2210" s="43">
        <f t="shared" ref="J2210:J2211" si="458">+(G2210-F2210)*C2210</f>
        <v>2142.8571428571431</v>
      </c>
      <c r="K2210" s="43">
        <v>0</v>
      </c>
      <c r="L2210" s="43">
        <f t="shared" ref="L2210:L2211" si="459">SUM(I2210:K2210)</f>
        <v>4285.7142857142862</v>
      </c>
      <c r="M2210" s="92"/>
      <c r="N2210" s="97"/>
    </row>
    <row r="2211" spans="1:14" s="10" customFormat="1" ht="14.25" customHeight="1">
      <c r="A2211" s="105">
        <v>42374</v>
      </c>
      <c r="B2211" s="100" t="s">
        <v>159</v>
      </c>
      <c r="C2211" s="101">
        <f t="shared" si="404"/>
        <v>2026.3424518743668</v>
      </c>
      <c r="D2211" s="102" t="s">
        <v>11</v>
      </c>
      <c r="E2211" s="103">
        <v>98.7</v>
      </c>
      <c r="F2211" s="103">
        <v>99.7</v>
      </c>
      <c r="G2211" s="103">
        <v>100.7</v>
      </c>
      <c r="H2211" s="103">
        <v>0</v>
      </c>
      <c r="I2211" s="43">
        <f t="shared" si="457"/>
        <v>2026.3424518743668</v>
      </c>
      <c r="J2211" s="43">
        <f t="shared" si="458"/>
        <v>2026.3424518743668</v>
      </c>
      <c r="K2211" s="43">
        <v>0</v>
      </c>
      <c r="L2211" s="43">
        <f t="shared" si="459"/>
        <v>4052.6849037487336</v>
      </c>
      <c r="M2211" s="92"/>
      <c r="N2211" s="97"/>
    </row>
    <row r="2212" spans="1:14" s="10" customFormat="1" ht="14.25" customHeight="1">
      <c r="A2212" s="105">
        <v>42374</v>
      </c>
      <c r="B2212" s="100" t="s">
        <v>163</v>
      </c>
      <c r="C2212" s="101">
        <f t="shared" si="404"/>
        <v>1515.1515151515152</v>
      </c>
      <c r="D2212" s="102" t="s">
        <v>11</v>
      </c>
      <c r="E2212" s="103">
        <v>132</v>
      </c>
      <c r="F2212" s="103">
        <v>133.30000000000001</v>
      </c>
      <c r="G2212" s="103">
        <v>0</v>
      </c>
      <c r="H2212" s="103">
        <v>0</v>
      </c>
      <c r="I2212" s="43">
        <f t="shared" ref="I2212:I2220" si="460">(F2212-E2212)*C2212</f>
        <v>1969.696969696987</v>
      </c>
      <c r="J2212" s="43">
        <v>0</v>
      </c>
      <c r="K2212" s="43">
        <f t="shared" ref="K2212:K2220" si="461">(H2212-G2212)*C2212</f>
        <v>0</v>
      </c>
      <c r="L2212" s="43">
        <f t="shared" ref="L2212:L2220" si="462">(I2212+J2212+K2212)</f>
        <v>1969.696969696987</v>
      </c>
      <c r="M2212" s="92"/>
      <c r="N2212" s="97"/>
    </row>
    <row r="2213" spans="1:14" s="10" customFormat="1" ht="14.25" customHeight="1">
      <c r="A2213" s="105">
        <v>42374</v>
      </c>
      <c r="B2213" s="100" t="s">
        <v>1330</v>
      </c>
      <c r="C2213" s="101">
        <f t="shared" si="404"/>
        <v>921.65898617511516</v>
      </c>
      <c r="D2213" s="102" t="s">
        <v>11</v>
      </c>
      <c r="E2213" s="103">
        <v>217</v>
      </c>
      <c r="F2213" s="103">
        <v>211</v>
      </c>
      <c r="G2213" s="103">
        <v>0</v>
      </c>
      <c r="H2213" s="103">
        <v>0</v>
      </c>
      <c r="I2213" s="43">
        <f t="shared" si="460"/>
        <v>-5529.9539170506905</v>
      </c>
      <c r="J2213" s="43">
        <v>0</v>
      </c>
      <c r="K2213" s="43">
        <f t="shared" si="461"/>
        <v>0</v>
      </c>
      <c r="L2213" s="43">
        <f t="shared" si="462"/>
        <v>-5529.9539170506905</v>
      </c>
      <c r="M2213" s="92"/>
      <c r="N2213" s="97"/>
    </row>
    <row r="2214" spans="1:14" s="10" customFormat="1" ht="14.25" customHeight="1">
      <c r="A2214" s="105">
        <v>42373</v>
      </c>
      <c r="B2214" s="100" t="s">
        <v>1341</v>
      </c>
      <c r="C2214" s="101">
        <f t="shared" si="404"/>
        <v>3846.1538461538462</v>
      </c>
      <c r="D2214" s="102" t="s">
        <v>11</v>
      </c>
      <c r="E2214" s="103">
        <v>52</v>
      </c>
      <c r="F2214" s="103">
        <v>52.5</v>
      </c>
      <c r="G2214" s="103">
        <v>53</v>
      </c>
      <c r="H2214" s="103">
        <v>53.5</v>
      </c>
      <c r="I2214" s="43">
        <f t="shared" si="460"/>
        <v>1923.0769230769231</v>
      </c>
      <c r="J2214" s="43">
        <f t="shared" ref="J2214:J2216" si="463">(G2214-F2214)*C2214</f>
        <v>1923.0769230769231</v>
      </c>
      <c r="K2214" s="43">
        <f t="shared" si="461"/>
        <v>1923.0769230769231</v>
      </c>
      <c r="L2214" s="43">
        <f t="shared" si="462"/>
        <v>5769.2307692307695</v>
      </c>
      <c r="M2214" s="92"/>
      <c r="N2214" s="97"/>
    </row>
    <row r="2215" spans="1:14" s="10" customFormat="1" ht="14.25" customHeight="1">
      <c r="A2215" s="105">
        <v>42373</v>
      </c>
      <c r="B2215" s="100" t="s">
        <v>165</v>
      </c>
      <c r="C2215" s="101">
        <f t="shared" si="404"/>
        <v>1694.9152542372881</v>
      </c>
      <c r="D2215" s="102" t="s">
        <v>11</v>
      </c>
      <c r="E2215" s="103">
        <v>118</v>
      </c>
      <c r="F2215" s="103">
        <v>119</v>
      </c>
      <c r="G2215" s="103">
        <v>120</v>
      </c>
      <c r="H2215" s="103">
        <v>121</v>
      </c>
      <c r="I2215" s="43">
        <f t="shared" si="460"/>
        <v>1694.9152542372881</v>
      </c>
      <c r="J2215" s="43">
        <f t="shared" si="463"/>
        <v>1694.9152542372881</v>
      </c>
      <c r="K2215" s="43">
        <f t="shared" si="461"/>
        <v>1694.9152542372881</v>
      </c>
      <c r="L2215" s="43">
        <f t="shared" si="462"/>
        <v>5084.7457627118638</v>
      </c>
      <c r="M2215" s="92"/>
      <c r="N2215" s="97"/>
    </row>
    <row r="2216" spans="1:14" s="10" customFormat="1" ht="14.25" customHeight="1">
      <c r="A2216" s="105">
        <v>42373</v>
      </c>
      <c r="B2216" s="100" t="s">
        <v>1336</v>
      </c>
      <c r="C2216" s="101">
        <f t="shared" si="404"/>
        <v>3174.6031746031745</v>
      </c>
      <c r="D2216" s="102" t="s">
        <v>11</v>
      </c>
      <c r="E2216" s="103">
        <v>63</v>
      </c>
      <c r="F2216" s="103">
        <v>63.5</v>
      </c>
      <c r="G2216" s="103">
        <v>64</v>
      </c>
      <c r="H2216" s="103">
        <v>64.5</v>
      </c>
      <c r="I2216" s="43">
        <f t="shared" si="460"/>
        <v>1587.3015873015872</v>
      </c>
      <c r="J2216" s="43">
        <f t="shared" si="463"/>
        <v>1587.3015873015872</v>
      </c>
      <c r="K2216" s="43">
        <f t="shared" si="461"/>
        <v>1587.3015873015872</v>
      </c>
      <c r="L2216" s="43">
        <f t="shared" si="462"/>
        <v>4761.9047619047615</v>
      </c>
      <c r="M2216" s="92"/>
      <c r="N2216" s="97"/>
    </row>
    <row r="2217" spans="1:14" s="10" customFormat="1" ht="14.25" customHeight="1">
      <c r="A2217" s="105">
        <v>42373</v>
      </c>
      <c r="B2217" s="100" t="s">
        <v>165</v>
      </c>
      <c r="C2217" s="101">
        <f t="shared" si="404"/>
        <v>1646.0905349794239</v>
      </c>
      <c r="D2217" s="102" t="s">
        <v>11</v>
      </c>
      <c r="E2217" s="103">
        <v>121.5</v>
      </c>
      <c r="F2217" s="103">
        <v>122.5</v>
      </c>
      <c r="G2217" s="103">
        <v>0</v>
      </c>
      <c r="H2217" s="103">
        <v>0</v>
      </c>
      <c r="I2217" s="43">
        <f t="shared" si="460"/>
        <v>1646.0905349794239</v>
      </c>
      <c r="J2217" s="43">
        <v>0</v>
      </c>
      <c r="K2217" s="43">
        <f t="shared" si="461"/>
        <v>0</v>
      </c>
      <c r="L2217" s="43">
        <f t="shared" si="462"/>
        <v>1646.0905349794239</v>
      </c>
      <c r="M2217" s="92"/>
      <c r="N2217" s="97"/>
    </row>
    <row r="2218" spans="1:14" s="10" customFormat="1" ht="14.25" customHeight="1">
      <c r="A2218" s="105">
        <v>42373</v>
      </c>
      <c r="B2218" s="100" t="s">
        <v>1342</v>
      </c>
      <c r="C2218" s="101">
        <f t="shared" si="404"/>
        <v>2173.913043478261</v>
      </c>
      <c r="D2218" s="102" t="s">
        <v>11</v>
      </c>
      <c r="E2218" s="103">
        <v>92</v>
      </c>
      <c r="F2218" s="103">
        <v>90</v>
      </c>
      <c r="G2218" s="103">
        <v>0</v>
      </c>
      <c r="H2218" s="103">
        <v>0</v>
      </c>
      <c r="I2218" s="43">
        <f t="shared" si="460"/>
        <v>-4347.826086956522</v>
      </c>
      <c r="J2218" s="43">
        <v>0</v>
      </c>
      <c r="K2218" s="43">
        <f t="shared" si="461"/>
        <v>0</v>
      </c>
      <c r="L2218" s="43">
        <f t="shared" si="462"/>
        <v>-4347.826086956522</v>
      </c>
      <c r="M2218" s="92"/>
      <c r="N2218" s="97"/>
    </row>
    <row r="2219" spans="1:14" s="10" customFormat="1" ht="14.25" customHeight="1">
      <c r="A2219" s="105">
        <v>42370</v>
      </c>
      <c r="B2219" s="100" t="s">
        <v>161</v>
      </c>
      <c r="C2219" s="101">
        <f t="shared" si="404"/>
        <v>829.87551867219918</v>
      </c>
      <c r="D2219" s="102" t="s">
        <v>11</v>
      </c>
      <c r="E2219" s="103">
        <v>241</v>
      </c>
      <c r="F2219" s="103">
        <v>243.5</v>
      </c>
      <c r="G2219" s="103">
        <v>246</v>
      </c>
      <c r="H2219" s="103">
        <v>248.5</v>
      </c>
      <c r="I2219" s="43">
        <f t="shared" si="460"/>
        <v>2074.6887966804979</v>
      </c>
      <c r="J2219" s="43">
        <f t="shared" ref="J2219:J2220" si="464">(G2219-F2219)*C2219</f>
        <v>2074.6887966804979</v>
      </c>
      <c r="K2219" s="43">
        <f t="shared" si="461"/>
        <v>2074.6887966804979</v>
      </c>
      <c r="L2219" s="43">
        <f t="shared" si="462"/>
        <v>6224.0663900414938</v>
      </c>
      <c r="M2219" s="92"/>
      <c r="N2219" s="97"/>
    </row>
    <row r="2220" spans="1:14" s="10" customFormat="1" ht="14.25" customHeight="1">
      <c r="A2220" s="105">
        <v>42370</v>
      </c>
      <c r="B2220" s="100" t="s">
        <v>172</v>
      </c>
      <c r="C2220" s="101">
        <f t="shared" si="404"/>
        <v>3225.8064516129034</v>
      </c>
      <c r="D2220" s="102" t="s">
        <v>11</v>
      </c>
      <c r="E2220" s="103">
        <v>62</v>
      </c>
      <c r="F2220" s="103">
        <v>62.5</v>
      </c>
      <c r="G2220" s="103">
        <v>63</v>
      </c>
      <c r="H2220" s="103">
        <v>63.5</v>
      </c>
      <c r="I2220" s="43">
        <f t="shared" si="460"/>
        <v>1612.9032258064517</v>
      </c>
      <c r="J2220" s="43">
        <f t="shared" si="464"/>
        <v>1612.9032258064517</v>
      </c>
      <c r="K2220" s="43">
        <f t="shared" si="461"/>
        <v>1612.9032258064517</v>
      </c>
      <c r="L2220" s="43">
        <f t="shared" si="462"/>
        <v>4838.7096774193551</v>
      </c>
      <c r="M2220" s="92"/>
      <c r="N2220" s="97"/>
    </row>
    <row r="2221" spans="1:14" s="10" customFormat="1" ht="14.25" customHeight="1">
      <c r="A2221" s="105">
        <v>42370</v>
      </c>
      <c r="B2221" s="100" t="s">
        <v>165</v>
      </c>
      <c r="C2221" s="101">
        <f t="shared" si="404"/>
        <v>1739.1304347826087</v>
      </c>
      <c r="D2221" s="102" t="s">
        <v>11</v>
      </c>
      <c r="E2221" s="103">
        <v>115</v>
      </c>
      <c r="F2221" s="103">
        <v>116</v>
      </c>
      <c r="G2221" s="103">
        <v>117</v>
      </c>
      <c r="H2221" s="103">
        <v>0</v>
      </c>
      <c r="I2221" s="43">
        <f>+(F2221-E2221)*C2221</f>
        <v>1739.1304347826087</v>
      </c>
      <c r="J2221" s="43">
        <f>+(G2221-F2221)*C2221</f>
        <v>1739.1304347826087</v>
      </c>
      <c r="K2221" s="43">
        <v>0</v>
      </c>
      <c r="L2221" s="43">
        <f>SUM(I2221:K2221)</f>
        <v>3478.2608695652175</v>
      </c>
      <c r="M2221" s="92"/>
      <c r="N2221" s="97"/>
    </row>
    <row r="2222" spans="1:14" s="10" customFormat="1" ht="14.25" customHeight="1">
      <c r="A2222" s="105">
        <v>42370</v>
      </c>
      <c r="B2222" s="100" t="s">
        <v>144</v>
      </c>
      <c r="C2222" s="101">
        <f t="shared" si="404"/>
        <v>1590.4572564612326</v>
      </c>
      <c r="D2222" s="102" t="s">
        <v>12</v>
      </c>
      <c r="E2222" s="103">
        <v>125.75</v>
      </c>
      <c r="F2222" s="103">
        <v>124.75</v>
      </c>
      <c r="G2222" s="103">
        <v>123.75</v>
      </c>
      <c r="H2222" s="103">
        <v>0</v>
      </c>
      <c r="I2222" s="104">
        <f>(E2222-F2222)*C2222</f>
        <v>1590.4572564612326</v>
      </c>
      <c r="J2222" s="104">
        <f>(F2222-G2222)*C2222</f>
        <v>1590.4572564612326</v>
      </c>
      <c r="K2222" s="104">
        <v>0</v>
      </c>
      <c r="L2222" s="104">
        <f>(I2222+J2222+K2222)</f>
        <v>3180.9145129224653</v>
      </c>
      <c r="M2222" s="92"/>
      <c r="N2222" s="97"/>
    </row>
    <row r="2223" spans="1:14" s="10" customFormat="1" ht="14.25" customHeight="1">
      <c r="A2223" s="105">
        <v>42370</v>
      </c>
      <c r="B2223" s="100" t="s">
        <v>1343</v>
      </c>
      <c r="C2223" s="101">
        <f t="shared" si="404"/>
        <v>1574.8031496062993</v>
      </c>
      <c r="D2223" s="102" t="s">
        <v>11</v>
      </c>
      <c r="E2223" s="103">
        <v>127</v>
      </c>
      <c r="F2223" s="103">
        <v>128</v>
      </c>
      <c r="G2223" s="103">
        <v>129</v>
      </c>
      <c r="H2223" s="103">
        <v>0</v>
      </c>
      <c r="I2223" s="43">
        <f>+(F2223-E2223)*C2223</f>
        <v>1574.8031496062993</v>
      </c>
      <c r="J2223" s="43">
        <f>+(G2223-F2223)*C2223</f>
        <v>1574.8031496062993</v>
      </c>
      <c r="K2223" s="43">
        <v>0</v>
      </c>
      <c r="L2223" s="43">
        <f>SUM(I2223:K2223)</f>
        <v>3149.6062992125985</v>
      </c>
      <c r="M2223" s="92"/>
      <c r="N2223" s="97"/>
    </row>
    <row r="2224" spans="1:14" s="10" customFormat="1" ht="14.25" customHeight="1">
      <c r="A2224" s="105">
        <v>42370</v>
      </c>
      <c r="B2224" s="100" t="s">
        <v>1344</v>
      </c>
      <c r="C2224" s="101">
        <f t="shared" si="404"/>
        <v>1162.7906976744187</v>
      </c>
      <c r="D2224" s="102" t="s">
        <v>11</v>
      </c>
      <c r="E2224" s="103">
        <v>172</v>
      </c>
      <c r="F2224" s="103">
        <v>172.45</v>
      </c>
      <c r="G2224" s="103">
        <v>0</v>
      </c>
      <c r="H2224" s="103">
        <v>0</v>
      </c>
      <c r="I2224" s="43">
        <f t="shared" ref="I2224:I2225" si="465">(F2224-E2224)*C2224</f>
        <v>523.25581395347513</v>
      </c>
      <c r="J2224" s="43">
        <v>0</v>
      </c>
      <c r="K2224" s="43">
        <f t="shared" ref="K2224:K2225" si="466">(H2224-G2224)*C2224</f>
        <v>0</v>
      </c>
      <c r="L2224" s="43">
        <f t="shared" ref="L2224:L2228" si="467">(I2224+J2224+K2224)</f>
        <v>523.25581395347513</v>
      </c>
      <c r="M2224" s="92"/>
      <c r="N2224" s="97"/>
    </row>
    <row r="2225" spans="1:14" s="10" customFormat="1" ht="14.25" customHeight="1">
      <c r="A2225" s="105">
        <v>42369</v>
      </c>
      <c r="B2225" s="100" t="s">
        <v>1345</v>
      </c>
      <c r="C2225" s="101">
        <f t="shared" si="404"/>
        <v>2145.9227467811156</v>
      </c>
      <c r="D2225" s="102" t="s">
        <v>11</v>
      </c>
      <c r="E2225" s="103">
        <v>93.2</v>
      </c>
      <c r="F2225" s="103">
        <v>94.2</v>
      </c>
      <c r="G2225" s="103">
        <v>95.2</v>
      </c>
      <c r="H2225" s="103">
        <v>96.2</v>
      </c>
      <c r="I2225" s="43">
        <f t="shared" si="465"/>
        <v>2145.9227467811156</v>
      </c>
      <c r="J2225" s="43">
        <f>(G2225-F2225)*C2225</f>
        <v>2145.9227467811156</v>
      </c>
      <c r="K2225" s="43">
        <f t="shared" si="466"/>
        <v>2145.9227467811156</v>
      </c>
      <c r="L2225" s="43">
        <f t="shared" si="467"/>
        <v>6437.7682403433464</v>
      </c>
      <c r="M2225" s="92"/>
      <c r="N2225" s="97"/>
    </row>
    <row r="2226" spans="1:14" s="10" customFormat="1" ht="14.25" customHeight="1">
      <c r="A2226" s="105">
        <v>42369</v>
      </c>
      <c r="B2226" s="100" t="s">
        <v>166</v>
      </c>
      <c r="C2226" s="101">
        <f t="shared" si="404"/>
        <v>677.96610169491521</v>
      </c>
      <c r="D2226" s="102" t="s">
        <v>12</v>
      </c>
      <c r="E2226" s="103">
        <v>295</v>
      </c>
      <c r="F2226" s="103">
        <v>292</v>
      </c>
      <c r="G2226" s="103">
        <v>289</v>
      </c>
      <c r="H2226" s="103">
        <v>286</v>
      </c>
      <c r="I2226" s="43">
        <f>(E2226-F2226)*C2226</f>
        <v>2033.8983050847455</v>
      </c>
      <c r="J2226" s="43">
        <f>(F2226-G2226)*C2226</f>
        <v>2033.8983050847455</v>
      </c>
      <c r="K2226" s="43">
        <f>(G2226-H2226)*C2226</f>
        <v>2033.8983050847455</v>
      </c>
      <c r="L2226" s="43">
        <f t="shared" si="467"/>
        <v>6101.6949152542365</v>
      </c>
      <c r="M2226" s="92"/>
      <c r="N2226" s="97"/>
    </row>
    <row r="2227" spans="1:14" s="10" customFormat="1" ht="14.25" customHeight="1">
      <c r="A2227" s="105">
        <v>42369</v>
      </c>
      <c r="B2227" s="100" t="s">
        <v>161</v>
      </c>
      <c r="C2227" s="101">
        <f t="shared" si="404"/>
        <v>970.87378640776694</v>
      </c>
      <c r="D2227" s="102" t="s">
        <v>11</v>
      </c>
      <c r="E2227" s="103">
        <v>206</v>
      </c>
      <c r="F2227" s="103">
        <v>208</v>
      </c>
      <c r="G2227" s="103">
        <v>210</v>
      </c>
      <c r="H2227" s="103">
        <v>212</v>
      </c>
      <c r="I2227" s="43">
        <f t="shared" ref="I2227:I2228" si="468">(F2227-E2227)*C2227</f>
        <v>1941.7475728155339</v>
      </c>
      <c r="J2227" s="43">
        <f t="shared" ref="J2227:J2228" si="469">(G2227-F2227)*C2227</f>
        <v>1941.7475728155339</v>
      </c>
      <c r="K2227" s="43">
        <f t="shared" ref="K2227:K2228" si="470">(H2227-G2227)*C2227</f>
        <v>1941.7475728155339</v>
      </c>
      <c r="L2227" s="43">
        <f t="shared" si="467"/>
        <v>5825.2427184466014</v>
      </c>
      <c r="M2227" s="92"/>
      <c r="N2227" s="97"/>
    </row>
    <row r="2228" spans="1:14" s="10" customFormat="1" ht="14.25" customHeight="1">
      <c r="A2228" s="105">
        <v>42369</v>
      </c>
      <c r="B2228" s="100" t="s">
        <v>165</v>
      </c>
      <c r="C2228" s="101">
        <f t="shared" si="404"/>
        <v>1834.8623853211009</v>
      </c>
      <c r="D2228" s="102" t="s">
        <v>11</v>
      </c>
      <c r="E2228" s="103">
        <v>109</v>
      </c>
      <c r="F2228" s="103">
        <v>110</v>
      </c>
      <c r="G2228" s="103">
        <v>111</v>
      </c>
      <c r="H2228" s="103">
        <v>112</v>
      </c>
      <c r="I2228" s="43">
        <f t="shared" si="468"/>
        <v>1834.8623853211009</v>
      </c>
      <c r="J2228" s="43">
        <f t="shared" si="469"/>
        <v>1834.8623853211009</v>
      </c>
      <c r="K2228" s="43">
        <f t="shared" si="470"/>
        <v>1834.8623853211009</v>
      </c>
      <c r="L2228" s="43">
        <f t="shared" si="467"/>
        <v>5504.5871559633024</v>
      </c>
      <c r="M2228" s="92"/>
      <c r="N2228" s="97"/>
    </row>
    <row r="2229" spans="1:14" s="10" customFormat="1" ht="14.25" customHeight="1">
      <c r="A2229" s="105">
        <v>42369</v>
      </c>
      <c r="B2229" s="100" t="s">
        <v>1346</v>
      </c>
      <c r="C2229" s="101">
        <f t="shared" si="404"/>
        <v>3669.7247706422017</v>
      </c>
      <c r="D2229" s="102" t="s">
        <v>11</v>
      </c>
      <c r="E2229" s="103">
        <v>54.5</v>
      </c>
      <c r="F2229" s="103">
        <v>55</v>
      </c>
      <c r="G2229" s="103">
        <v>55.5</v>
      </c>
      <c r="H2229" s="103">
        <v>0</v>
      </c>
      <c r="I2229" s="43">
        <f>+(F2229-E2229)*C2229</f>
        <v>1834.8623853211009</v>
      </c>
      <c r="J2229" s="43">
        <f>+(G2229-F2229)*C2229</f>
        <v>1834.8623853211009</v>
      </c>
      <c r="K2229" s="43">
        <v>0</v>
      </c>
      <c r="L2229" s="43">
        <f>SUM(I2229:K2229)</f>
        <v>3669.7247706422017</v>
      </c>
      <c r="M2229" s="92"/>
      <c r="N2229" s="97"/>
    </row>
    <row r="2230" spans="1:14" s="10" customFormat="1" ht="14.25" customHeight="1">
      <c r="A2230" s="105">
        <v>42369</v>
      </c>
      <c r="B2230" s="100" t="s">
        <v>1347</v>
      </c>
      <c r="C2230" s="101">
        <f t="shared" si="404"/>
        <v>3809.5238095238096</v>
      </c>
      <c r="D2230" s="102" t="s">
        <v>12</v>
      </c>
      <c r="E2230" s="103">
        <v>52.5</v>
      </c>
      <c r="F2230" s="103">
        <v>54</v>
      </c>
      <c r="G2230" s="103">
        <v>0</v>
      </c>
      <c r="H2230" s="103">
        <v>0</v>
      </c>
      <c r="I2230" s="43">
        <f>-(F2230-E2230)*C2230</f>
        <v>-5714.2857142857147</v>
      </c>
      <c r="J2230" s="43">
        <v>0</v>
      </c>
      <c r="K2230" s="43">
        <f t="shared" ref="K2230:K2232" si="471">(H2230-G2230)*C2230</f>
        <v>0</v>
      </c>
      <c r="L2230" s="43">
        <f t="shared" ref="L2230:L2232" si="472">(I2230+J2230+K2230)</f>
        <v>-5714.2857142857147</v>
      </c>
      <c r="M2230" s="92"/>
      <c r="N2230" s="97"/>
    </row>
    <row r="2231" spans="1:14" s="10" customFormat="1" ht="14.25" customHeight="1">
      <c r="A2231" s="105">
        <v>42368</v>
      </c>
      <c r="B2231" s="100" t="s">
        <v>1348</v>
      </c>
      <c r="C2231" s="101">
        <f t="shared" si="404"/>
        <v>1687.7637130801688</v>
      </c>
      <c r="D2231" s="102" t="s">
        <v>11</v>
      </c>
      <c r="E2231" s="103">
        <v>118.5</v>
      </c>
      <c r="F2231" s="103">
        <v>119.5</v>
      </c>
      <c r="G2231" s="103">
        <v>120.5</v>
      </c>
      <c r="H2231" s="103">
        <v>121.5</v>
      </c>
      <c r="I2231" s="43">
        <f t="shared" ref="I2231:I2232" si="473">(F2231-E2231)*C2231</f>
        <v>1687.7637130801688</v>
      </c>
      <c r="J2231" s="43">
        <f t="shared" ref="J2231:J2232" si="474">(G2231-F2231)*C2231</f>
        <v>1687.7637130801688</v>
      </c>
      <c r="K2231" s="43">
        <f t="shared" si="471"/>
        <v>1687.7637130801688</v>
      </c>
      <c r="L2231" s="43">
        <f t="shared" si="472"/>
        <v>5063.2911392405067</v>
      </c>
      <c r="M2231" s="92"/>
      <c r="N2231" s="97"/>
    </row>
    <row r="2232" spans="1:14" s="10" customFormat="1" ht="14.25" customHeight="1">
      <c r="A2232" s="105">
        <v>42368</v>
      </c>
      <c r="B2232" s="100" t="s">
        <v>155</v>
      </c>
      <c r="C2232" s="101">
        <f t="shared" si="404"/>
        <v>3174.6031746031745</v>
      </c>
      <c r="D2232" s="102" t="s">
        <v>11</v>
      </c>
      <c r="E2232" s="103">
        <v>63</v>
      </c>
      <c r="F2232" s="103">
        <v>63.5</v>
      </c>
      <c r="G2232" s="103">
        <v>64</v>
      </c>
      <c r="H2232" s="103">
        <v>64.5</v>
      </c>
      <c r="I2232" s="43">
        <f t="shared" si="473"/>
        <v>1587.3015873015872</v>
      </c>
      <c r="J2232" s="43">
        <f t="shared" si="474"/>
        <v>1587.3015873015872</v>
      </c>
      <c r="K2232" s="43">
        <f t="shared" si="471"/>
        <v>1587.3015873015872</v>
      </c>
      <c r="L2232" s="43">
        <f t="shared" si="472"/>
        <v>4761.9047619047615</v>
      </c>
      <c r="M2232" s="92"/>
      <c r="N2232" s="97"/>
    </row>
    <row r="2233" spans="1:14" s="10" customFormat="1" ht="14.25" customHeight="1">
      <c r="A2233" s="105">
        <v>42368</v>
      </c>
      <c r="B2233" s="100" t="s">
        <v>166</v>
      </c>
      <c r="C2233" s="101">
        <f t="shared" si="404"/>
        <v>647.24919093851133</v>
      </c>
      <c r="D2233" s="102" t="s">
        <v>11</v>
      </c>
      <c r="E2233" s="103">
        <v>309</v>
      </c>
      <c r="F2233" s="103">
        <v>312</v>
      </c>
      <c r="G2233" s="103">
        <v>315</v>
      </c>
      <c r="H2233" s="103">
        <v>0</v>
      </c>
      <c r="I2233" s="43">
        <f>+(F2233-E2233)*C2233</f>
        <v>1941.7475728155341</v>
      </c>
      <c r="J2233" s="43">
        <f>+(G2233-F2233)*C2233</f>
        <v>1941.7475728155341</v>
      </c>
      <c r="K2233" s="43">
        <v>0</v>
      </c>
      <c r="L2233" s="43">
        <f>SUM(I2233:K2233)</f>
        <v>3883.4951456310682</v>
      </c>
      <c r="M2233" s="92"/>
      <c r="N2233" s="97"/>
    </row>
    <row r="2234" spans="1:14" s="10" customFormat="1" ht="14.25" customHeight="1">
      <c r="A2234" s="105">
        <v>42368</v>
      </c>
      <c r="B2234" s="100" t="s">
        <v>155</v>
      </c>
      <c r="C2234" s="101">
        <f t="shared" si="404"/>
        <v>3100.7751937984494</v>
      </c>
      <c r="D2234" s="102" t="s">
        <v>11</v>
      </c>
      <c r="E2234" s="103">
        <v>64.5</v>
      </c>
      <c r="F2234" s="103">
        <v>65</v>
      </c>
      <c r="G2234" s="103">
        <v>0</v>
      </c>
      <c r="H2234" s="103">
        <v>0</v>
      </c>
      <c r="I2234" s="43">
        <f>(F2234-E2234)*C2234</f>
        <v>1550.3875968992247</v>
      </c>
      <c r="J2234" s="43">
        <v>0</v>
      </c>
      <c r="K2234" s="43">
        <f>(H2234-G2234)*C2234</f>
        <v>0</v>
      </c>
      <c r="L2234" s="43">
        <f t="shared" ref="L2234:L2257" si="475">(I2234+J2234+K2234)</f>
        <v>1550.3875968992247</v>
      </c>
      <c r="M2234" s="92"/>
      <c r="N2234" s="97"/>
    </row>
    <row r="2235" spans="1:14" s="10" customFormat="1" ht="14.25" customHeight="1">
      <c r="A2235" s="105">
        <v>42367</v>
      </c>
      <c r="B2235" s="100" t="s">
        <v>1349</v>
      </c>
      <c r="C2235" s="101">
        <f t="shared" si="404"/>
        <v>2087.6826722338205</v>
      </c>
      <c r="D2235" s="102" t="s">
        <v>12</v>
      </c>
      <c r="E2235" s="103">
        <v>95.8</v>
      </c>
      <c r="F2235" s="103">
        <v>94.8</v>
      </c>
      <c r="G2235" s="103">
        <v>93.8</v>
      </c>
      <c r="H2235" s="103">
        <v>92.8</v>
      </c>
      <c r="I2235" s="43">
        <f t="shared" ref="I2235:I2238" si="476">(E2235-F2235)*C2235</f>
        <v>2087.6826722338205</v>
      </c>
      <c r="J2235" s="43">
        <f t="shared" ref="J2235:J2238" si="477">(F2235-G2235)*C2235</f>
        <v>2087.6826722338205</v>
      </c>
      <c r="K2235" s="43">
        <f t="shared" ref="K2235:K2237" si="478">(G2235-H2235)*C2235</f>
        <v>2087.6826722338205</v>
      </c>
      <c r="L2235" s="43">
        <f t="shared" si="475"/>
        <v>6263.0480167014612</v>
      </c>
      <c r="M2235" s="92"/>
      <c r="N2235" s="97"/>
    </row>
    <row r="2236" spans="1:14" s="10" customFormat="1" ht="14.25" customHeight="1">
      <c r="A2236" s="105">
        <v>42367</v>
      </c>
      <c r="B2236" s="100" t="s">
        <v>166</v>
      </c>
      <c r="C2236" s="101">
        <f t="shared" si="404"/>
        <v>632.91139240506334</v>
      </c>
      <c r="D2236" s="102" t="s">
        <v>12</v>
      </c>
      <c r="E2236" s="103">
        <v>316</v>
      </c>
      <c r="F2236" s="103">
        <v>313</v>
      </c>
      <c r="G2236" s="103">
        <v>310</v>
      </c>
      <c r="H2236" s="103">
        <v>307</v>
      </c>
      <c r="I2236" s="43">
        <f t="shared" si="476"/>
        <v>1898.7341772151899</v>
      </c>
      <c r="J2236" s="43">
        <f t="shared" si="477"/>
        <v>1898.7341772151899</v>
      </c>
      <c r="K2236" s="43">
        <f t="shared" si="478"/>
        <v>1898.7341772151899</v>
      </c>
      <c r="L2236" s="43">
        <f t="shared" si="475"/>
        <v>5696.2025316455693</v>
      </c>
      <c r="M2236" s="92"/>
      <c r="N2236" s="97"/>
    </row>
    <row r="2237" spans="1:14" s="10" customFormat="1" ht="14.25" customHeight="1">
      <c r="A2237" s="105">
        <v>42367</v>
      </c>
      <c r="B2237" s="100" t="s">
        <v>1350</v>
      </c>
      <c r="C2237" s="101">
        <f t="shared" si="404"/>
        <v>3200</v>
      </c>
      <c r="D2237" s="102" t="s">
        <v>12</v>
      </c>
      <c r="E2237" s="103">
        <v>62.5</v>
      </c>
      <c r="F2237" s="103">
        <v>62</v>
      </c>
      <c r="G2237" s="103">
        <v>61.5</v>
      </c>
      <c r="H2237" s="103">
        <v>61</v>
      </c>
      <c r="I2237" s="43">
        <f t="shared" si="476"/>
        <v>1600</v>
      </c>
      <c r="J2237" s="43">
        <f t="shared" si="477"/>
        <v>1600</v>
      </c>
      <c r="K2237" s="43">
        <f t="shared" si="478"/>
        <v>1600</v>
      </c>
      <c r="L2237" s="43">
        <f t="shared" si="475"/>
        <v>4800</v>
      </c>
      <c r="M2237" s="92"/>
      <c r="N2237" s="97"/>
    </row>
    <row r="2238" spans="1:14" s="10" customFormat="1" ht="14.25" customHeight="1">
      <c r="A2238" s="105">
        <v>42367</v>
      </c>
      <c r="B2238" s="100" t="s">
        <v>1350</v>
      </c>
      <c r="C2238" s="101">
        <f t="shared" si="404"/>
        <v>3278.688524590164</v>
      </c>
      <c r="D2238" s="102" t="s">
        <v>12</v>
      </c>
      <c r="E2238" s="103">
        <v>61</v>
      </c>
      <c r="F2238" s="103">
        <v>60.5</v>
      </c>
      <c r="G2238" s="103">
        <v>60</v>
      </c>
      <c r="H2238" s="103">
        <v>0</v>
      </c>
      <c r="I2238" s="104">
        <f t="shared" si="476"/>
        <v>1639.344262295082</v>
      </c>
      <c r="J2238" s="104">
        <f t="shared" si="477"/>
        <v>1639.344262295082</v>
      </c>
      <c r="K2238" s="104">
        <v>0</v>
      </c>
      <c r="L2238" s="104">
        <f t="shared" si="475"/>
        <v>3278.688524590164</v>
      </c>
      <c r="M2238" s="92"/>
      <c r="N2238" s="97"/>
    </row>
    <row r="2239" spans="1:14" s="10" customFormat="1" ht="14.25" customHeight="1">
      <c r="A2239" s="105">
        <v>42367</v>
      </c>
      <c r="B2239" s="100" t="s">
        <v>1351</v>
      </c>
      <c r="C2239" s="101">
        <f t="shared" si="404"/>
        <v>3846.1538461538462</v>
      </c>
      <c r="D2239" s="102" t="s">
        <v>12</v>
      </c>
      <c r="E2239" s="103">
        <v>52</v>
      </c>
      <c r="F2239" s="103">
        <v>51.5</v>
      </c>
      <c r="G2239" s="103">
        <v>0</v>
      </c>
      <c r="H2239" s="103">
        <v>0</v>
      </c>
      <c r="I2239" s="43">
        <f t="shared" ref="I2239:I2240" si="479">-(F2239-E2239)*C2239</f>
        <v>1923.0769230769231</v>
      </c>
      <c r="J2239" s="43">
        <v>0</v>
      </c>
      <c r="K2239" s="43">
        <v>0</v>
      </c>
      <c r="L2239" s="43">
        <f t="shared" si="475"/>
        <v>1923.0769230769231</v>
      </c>
      <c r="M2239" s="92"/>
      <c r="N2239" s="97"/>
    </row>
    <row r="2240" spans="1:14" s="10" customFormat="1" ht="14.25" customHeight="1">
      <c r="A2240" s="105">
        <v>42367</v>
      </c>
      <c r="B2240" s="100" t="s">
        <v>1352</v>
      </c>
      <c r="C2240" s="101">
        <f t="shared" si="404"/>
        <v>3305.7851239669421</v>
      </c>
      <c r="D2240" s="102" t="s">
        <v>12</v>
      </c>
      <c r="E2240" s="103">
        <v>60.5</v>
      </c>
      <c r="F2240" s="103">
        <v>60.5</v>
      </c>
      <c r="G2240" s="103">
        <v>0</v>
      </c>
      <c r="H2240" s="103">
        <v>0</v>
      </c>
      <c r="I2240" s="43">
        <f t="shared" si="479"/>
        <v>0</v>
      </c>
      <c r="J2240" s="43">
        <v>0</v>
      </c>
      <c r="K2240" s="43">
        <v>0</v>
      </c>
      <c r="L2240" s="43">
        <f t="shared" si="475"/>
        <v>0</v>
      </c>
      <c r="M2240" s="92"/>
      <c r="N2240" s="97"/>
    </row>
    <row r="2241" spans="1:14" s="10" customFormat="1" ht="14.25" customHeight="1">
      <c r="A2241" s="105">
        <v>42366</v>
      </c>
      <c r="B2241" s="100" t="s">
        <v>1351</v>
      </c>
      <c r="C2241" s="101">
        <f t="shared" si="404"/>
        <v>3948.6673247778876</v>
      </c>
      <c r="D2241" s="102" t="s">
        <v>11</v>
      </c>
      <c r="E2241" s="103">
        <v>50.65</v>
      </c>
      <c r="F2241" s="103">
        <v>51.15</v>
      </c>
      <c r="G2241" s="103">
        <v>51.65</v>
      </c>
      <c r="H2241" s="103">
        <v>52.15</v>
      </c>
      <c r="I2241" s="43">
        <f>(F2241-E2241)*C2241</f>
        <v>1974.3336623889438</v>
      </c>
      <c r="J2241" s="43">
        <f>(G2241-F2241)*C2241</f>
        <v>1974.3336623889438</v>
      </c>
      <c r="K2241" s="43">
        <f>(H2241-G2241)*C2241</f>
        <v>1974.3336623889438</v>
      </c>
      <c r="L2241" s="43">
        <f t="shared" si="475"/>
        <v>5923.0009871668317</v>
      </c>
      <c r="M2241" s="92"/>
      <c r="N2241" s="97"/>
    </row>
    <row r="2242" spans="1:14" s="10" customFormat="1" ht="14.25" customHeight="1">
      <c r="A2242" s="105">
        <v>42366</v>
      </c>
      <c r="B2242" s="100" t="s">
        <v>1349</v>
      </c>
      <c r="C2242" s="101">
        <f t="shared" si="404"/>
        <v>1913.8755980861245</v>
      </c>
      <c r="D2242" s="102" t="s">
        <v>12</v>
      </c>
      <c r="E2242" s="103">
        <v>104.5</v>
      </c>
      <c r="F2242" s="103">
        <v>103.5</v>
      </c>
      <c r="G2242" s="103">
        <v>102.5</v>
      </c>
      <c r="H2242" s="103">
        <v>101.5</v>
      </c>
      <c r="I2242" s="43">
        <f>(E2242-F2242)*C2242</f>
        <v>1913.8755980861245</v>
      </c>
      <c r="J2242" s="43">
        <f>(F2242-G2242)*C2242</f>
        <v>1913.8755980861245</v>
      </c>
      <c r="K2242" s="43">
        <f>(G2242-H2242)*C2242</f>
        <v>1913.8755980861245</v>
      </c>
      <c r="L2242" s="43">
        <f t="shared" si="475"/>
        <v>5741.6267942583736</v>
      </c>
      <c r="M2242" s="92"/>
      <c r="N2242" s="97"/>
    </row>
    <row r="2243" spans="1:14" s="10" customFormat="1" ht="14.25" customHeight="1">
      <c r="A2243" s="105">
        <v>42366</v>
      </c>
      <c r="B2243" s="100" t="s">
        <v>1351</v>
      </c>
      <c r="C2243" s="101">
        <f t="shared" si="404"/>
        <v>3809.5238095238096</v>
      </c>
      <c r="D2243" s="102" t="s">
        <v>11</v>
      </c>
      <c r="E2243" s="103">
        <v>52.5</v>
      </c>
      <c r="F2243" s="103">
        <v>53</v>
      </c>
      <c r="G2243" s="103">
        <v>53.5</v>
      </c>
      <c r="H2243" s="103">
        <v>54</v>
      </c>
      <c r="I2243" s="43">
        <f>(F2243-E2243)*C2243</f>
        <v>1904.7619047619048</v>
      </c>
      <c r="J2243" s="43">
        <f>(G2243-F2243)*C2243</f>
        <v>1904.7619047619048</v>
      </c>
      <c r="K2243" s="43">
        <f>(H2243-G2243)*C2243</f>
        <v>1904.7619047619048</v>
      </c>
      <c r="L2243" s="43">
        <f t="shared" si="475"/>
        <v>5714.2857142857147</v>
      </c>
      <c r="M2243" s="92"/>
      <c r="N2243" s="97"/>
    </row>
    <row r="2244" spans="1:14" s="10" customFormat="1" ht="14.25" customHeight="1">
      <c r="A2244" s="105">
        <v>42366</v>
      </c>
      <c r="B2244" s="100" t="s">
        <v>1349</v>
      </c>
      <c r="C2244" s="101">
        <f t="shared" si="404"/>
        <v>2020.2020202020201</v>
      </c>
      <c r="D2244" s="102" t="s">
        <v>12</v>
      </c>
      <c r="E2244" s="103">
        <v>99</v>
      </c>
      <c r="F2244" s="103">
        <v>98</v>
      </c>
      <c r="G2244" s="103">
        <v>97</v>
      </c>
      <c r="H2244" s="103">
        <v>0</v>
      </c>
      <c r="I2244" s="104">
        <f t="shared" ref="I2244:I2245" si="480">(E2244-F2244)*C2244</f>
        <v>2020.2020202020201</v>
      </c>
      <c r="J2244" s="104">
        <f t="shared" ref="J2244:J2245" si="481">(F2244-G2244)*C2244</f>
        <v>2020.2020202020201</v>
      </c>
      <c r="K2244" s="104">
        <v>0</v>
      </c>
      <c r="L2244" s="104">
        <f t="shared" si="475"/>
        <v>4040.4040404040402</v>
      </c>
      <c r="M2244" s="92"/>
      <c r="N2244" s="97"/>
    </row>
    <row r="2245" spans="1:14" s="10" customFormat="1" ht="14.25" customHeight="1">
      <c r="A2245" s="105">
        <v>42366</v>
      </c>
      <c r="B2245" s="100" t="s">
        <v>1350</v>
      </c>
      <c r="C2245" s="101">
        <f t="shared" si="404"/>
        <v>3215.4340836012861</v>
      </c>
      <c r="D2245" s="102" t="s">
        <v>12</v>
      </c>
      <c r="E2245" s="103">
        <v>62.2</v>
      </c>
      <c r="F2245" s="103">
        <v>61.7</v>
      </c>
      <c r="G2245" s="103">
        <v>61.2</v>
      </c>
      <c r="H2245" s="103">
        <v>0</v>
      </c>
      <c r="I2245" s="104">
        <f t="shared" si="480"/>
        <v>1607.7170418006431</v>
      </c>
      <c r="J2245" s="104">
        <f t="shared" si="481"/>
        <v>1607.7170418006431</v>
      </c>
      <c r="K2245" s="104">
        <v>0</v>
      </c>
      <c r="L2245" s="104">
        <f t="shared" si="475"/>
        <v>3215.4340836012861</v>
      </c>
      <c r="M2245" s="92"/>
      <c r="N2245" s="97"/>
    </row>
    <row r="2246" spans="1:14" s="10" customFormat="1" ht="14.25" customHeight="1">
      <c r="A2246" s="105">
        <v>42366</v>
      </c>
      <c r="B2246" s="100" t="s">
        <v>160</v>
      </c>
      <c r="C2246" s="101">
        <f t="shared" si="404"/>
        <v>1538.4615384615386</v>
      </c>
      <c r="D2246" s="102" t="s">
        <v>11</v>
      </c>
      <c r="E2246" s="103">
        <v>130</v>
      </c>
      <c r="F2246" s="103">
        <v>131.30000000000001</v>
      </c>
      <c r="G2246" s="103">
        <v>0</v>
      </c>
      <c r="H2246" s="103">
        <v>0</v>
      </c>
      <c r="I2246" s="43">
        <f t="shared" ref="I2246:I2247" si="482">(F2246-E2246)*C2246</f>
        <v>2000.0000000000177</v>
      </c>
      <c r="J2246" s="43">
        <v>0</v>
      </c>
      <c r="K2246" s="43">
        <f t="shared" ref="K2246:K2247" si="483">(H2246-G2246)*C2246</f>
        <v>0</v>
      </c>
      <c r="L2246" s="43">
        <f t="shared" si="475"/>
        <v>2000.0000000000177</v>
      </c>
      <c r="M2246" s="92"/>
      <c r="N2246" s="97"/>
    </row>
    <row r="2247" spans="1:14" s="10" customFormat="1" ht="14.25" customHeight="1">
      <c r="A2247" s="105">
        <v>42362</v>
      </c>
      <c r="B2247" s="100" t="s">
        <v>1350</v>
      </c>
      <c r="C2247" s="101">
        <f t="shared" si="404"/>
        <v>3189.7926634768737</v>
      </c>
      <c r="D2247" s="102" t="s">
        <v>11</v>
      </c>
      <c r="E2247" s="103">
        <v>62.7</v>
      </c>
      <c r="F2247" s="103">
        <v>63.2</v>
      </c>
      <c r="G2247" s="103">
        <v>63.7</v>
      </c>
      <c r="H2247" s="103">
        <v>64.2</v>
      </c>
      <c r="I2247" s="43">
        <f t="shared" si="482"/>
        <v>1594.8963317384369</v>
      </c>
      <c r="J2247" s="43">
        <f>(G2247-F2247)*C2247</f>
        <v>1594.8963317384369</v>
      </c>
      <c r="K2247" s="43">
        <f t="shared" si="483"/>
        <v>1594.8963317384369</v>
      </c>
      <c r="L2247" s="43">
        <f t="shared" si="475"/>
        <v>4784.6889952153106</v>
      </c>
      <c r="M2247" s="92"/>
      <c r="N2247" s="97"/>
    </row>
    <row r="2248" spans="1:14" s="10" customFormat="1" ht="14.25" customHeight="1">
      <c r="A2248" s="105">
        <v>42362</v>
      </c>
      <c r="B2248" s="100" t="s">
        <v>1353</v>
      </c>
      <c r="C2248" s="101">
        <f t="shared" si="404"/>
        <v>3571.4285714285716</v>
      </c>
      <c r="D2248" s="102" t="s">
        <v>12</v>
      </c>
      <c r="E2248" s="103">
        <v>56</v>
      </c>
      <c r="F2248" s="103">
        <v>55.5</v>
      </c>
      <c r="G2248" s="103">
        <v>0</v>
      </c>
      <c r="H2248" s="103">
        <v>0</v>
      </c>
      <c r="I2248" s="43">
        <f t="shared" ref="I2248:I2249" si="484">-(F2248-E2248)*C2248</f>
        <v>1785.7142857142858</v>
      </c>
      <c r="J2248" s="43">
        <v>0</v>
      </c>
      <c r="K2248" s="43">
        <v>0</v>
      </c>
      <c r="L2248" s="43">
        <f t="shared" si="475"/>
        <v>1785.7142857142858</v>
      </c>
      <c r="M2248" s="92"/>
      <c r="N2248" s="97"/>
    </row>
    <row r="2249" spans="1:14" s="10" customFormat="1" ht="14.25" customHeight="1">
      <c r="A2249" s="105">
        <v>42362</v>
      </c>
      <c r="B2249" s="100" t="s">
        <v>1354</v>
      </c>
      <c r="C2249" s="101">
        <f t="shared" si="404"/>
        <v>3225.8064516129034</v>
      </c>
      <c r="D2249" s="102" t="s">
        <v>12</v>
      </c>
      <c r="E2249" s="103">
        <v>62</v>
      </c>
      <c r="F2249" s="103">
        <v>61.5</v>
      </c>
      <c r="G2249" s="103">
        <v>0</v>
      </c>
      <c r="H2249" s="103">
        <v>0</v>
      </c>
      <c r="I2249" s="43">
        <f t="shared" si="484"/>
        <v>1612.9032258064517</v>
      </c>
      <c r="J2249" s="43">
        <v>0</v>
      </c>
      <c r="K2249" s="43">
        <v>0</v>
      </c>
      <c r="L2249" s="43">
        <f t="shared" si="475"/>
        <v>1612.9032258064517</v>
      </c>
      <c r="M2249" s="92"/>
      <c r="N2249" s="97"/>
    </row>
    <row r="2250" spans="1:14" s="10" customFormat="1" ht="14.25" customHeight="1">
      <c r="A2250" s="105">
        <v>42362</v>
      </c>
      <c r="B2250" s="100" t="s">
        <v>1342</v>
      </c>
      <c r="C2250" s="101">
        <f t="shared" si="404"/>
        <v>2877.6978417266187</v>
      </c>
      <c r="D2250" s="102" t="s">
        <v>11</v>
      </c>
      <c r="E2250" s="103">
        <v>69.5</v>
      </c>
      <c r="F2250" s="103">
        <v>69.7</v>
      </c>
      <c r="G2250" s="103">
        <v>0</v>
      </c>
      <c r="H2250" s="103">
        <v>0</v>
      </c>
      <c r="I2250" s="43">
        <f t="shared" ref="I2250:I2252" si="485">(F2250-E2250)*C2250</f>
        <v>575.53956834533187</v>
      </c>
      <c r="J2250" s="43">
        <v>0</v>
      </c>
      <c r="K2250" s="43">
        <f t="shared" ref="K2250:K2252" si="486">(H2250-G2250)*C2250</f>
        <v>0</v>
      </c>
      <c r="L2250" s="43">
        <f t="shared" si="475"/>
        <v>575.53956834533187</v>
      </c>
      <c r="M2250" s="92"/>
      <c r="N2250" s="97"/>
    </row>
    <row r="2251" spans="1:14" s="10" customFormat="1" ht="14.25" customHeight="1">
      <c r="A2251" s="105">
        <v>42361</v>
      </c>
      <c r="B2251" s="100" t="s">
        <v>1319</v>
      </c>
      <c r="C2251" s="101">
        <f t="shared" si="404"/>
        <v>544.21768707482988</v>
      </c>
      <c r="D2251" s="102" t="s">
        <v>11</v>
      </c>
      <c r="E2251" s="103">
        <v>367.5</v>
      </c>
      <c r="F2251" s="103">
        <v>370.5</v>
      </c>
      <c r="G2251" s="103">
        <v>373.5</v>
      </c>
      <c r="H2251" s="103">
        <v>376.5</v>
      </c>
      <c r="I2251" s="43">
        <f t="shared" si="485"/>
        <v>1632.6530612244896</v>
      </c>
      <c r="J2251" s="43">
        <f t="shared" ref="J2251:J2252" si="487">(G2251-F2251)*C2251</f>
        <v>1632.6530612244896</v>
      </c>
      <c r="K2251" s="43">
        <f t="shared" si="486"/>
        <v>1632.6530612244896</v>
      </c>
      <c r="L2251" s="43">
        <f t="shared" si="475"/>
        <v>4897.9591836734689</v>
      </c>
      <c r="M2251" s="92"/>
      <c r="N2251" s="97"/>
    </row>
    <row r="2252" spans="1:14" s="10" customFormat="1" ht="14.25" customHeight="1">
      <c r="A2252" s="105">
        <v>42361</v>
      </c>
      <c r="B2252" s="100" t="s">
        <v>1353</v>
      </c>
      <c r="C2252" s="101">
        <f t="shared" si="404"/>
        <v>3225.8064516129034</v>
      </c>
      <c r="D2252" s="102" t="s">
        <v>11</v>
      </c>
      <c r="E2252" s="103">
        <v>62</v>
      </c>
      <c r="F2252" s="103">
        <v>62.5</v>
      </c>
      <c r="G2252" s="103">
        <v>63</v>
      </c>
      <c r="H2252" s="103">
        <v>63.5</v>
      </c>
      <c r="I2252" s="43">
        <f t="shared" si="485"/>
        <v>1612.9032258064517</v>
      </c>
      <c r="J2252" s="43">
        <f t="shared" si="487"/>
        <v>1612.9032258064517</v>
      </c>
      <c r="K2252" s="43">
        <f t="shared" si="486"/>
        <v>1612.9032258064517</v>
      </c>
      <c r="L2252" s="43">
        <f t="shared" si="475"/>
        <v>4838.7096774193551</v>
      </c>
      <c r="M2252" s="92"/>
      <c r="N2252" s="97"/>
    </row>
    <row r="2253" spans="1:14" s="10" customFormat="1" ht="14.25" customHeight="1">
      <c r="A2253" s="105">
        <v>42361</v>
      </c>
      <c r="B2253" s="100" t="s">
        <v>1355</v>
      </c>
      <c r="C2253" s="101">
        <f t="shared" si="404"/>
        <v>1793.7219730941704</v>
      </c>
      <c r="D2253" s="102" t="s">
        <v>12</v>
      </c>
      <c r="E2253" s="103">
        <v>111.5</v>
      </c>
      <c r="F2253" s="103">
        <v>110.5</v>
      </c>
      <c r="G2253" s="103">
        <v>109.5</v>
      </c>
      <c r="H2253" s="103">
        <v>0</v>
      </c>
      <c r="I2253" s="104">
        <f>(E2253-F2253)*C2253</f>
        <v>1793.7219730941704</v>
      </c>
      <c r="J2253" s="104">
        <f>(F2253-G2253)*C2253</f>
        <v>1793.7219730941704</v>
      </c>
      <c r="K2253" s="104">
        <v>0</v>
      </c>
      <c r="L2253" s="104">
        <f t="shared" si="475"/>
        <v>3587.4439461883408</v>
      </c>
      <c r="M2253" s="92"/>
      <c r="N2253" s="97"/>
    </row>
    <row r="2254" spans="1:14" s="10" customFormat="1" ht="14.25" customHeight="1">
      <c r="A2254" s="105">
        <v>42361</v>
      </c>
      <c r="B2254" s="100" t="s">
        <v>1302</v>
      </c>
      <c r="C2254" s="101">
        <f t="shared" si="404"/>
        <v>2142.4745581146226</v>
      </c>
      <c r="D2254" s="102" t="s">
        <v>12</v>
      </c>
      <c r="E2254" s="103">
        <v>93.35</v>
      </c>
      <c r="F2254" s="103">
        <v>92.35</v>
      </c>
      <c r="G2254" s="103">
        <v>0</v>
      </c>
      <c r="H2254" s="103">
        <v>0</v>
      </c>
      <c r="I2254" s="43">
        <f>-(F2254-E2254)*C2254</f>
        <v>2142.4745581146226</v>
      </c>
      <c r="J2254" s="43">
        <v>0</v>
      </c>
      <c r="K2254" s="43">
        <v>0</v>
      </c>
      <c r="L2254" s="43">
        <f t="shared" si="475"/>
        <v>2142.4745581146226</v>
      </c>
      <c r="M2254" s="92"/>
      <c r="N2254" s="97"/>
    </row>
    <row r="2255" spans="1:14" s="10" customFormat="1" ht="14.25" customHeight="1">
      <c r="A2255" s="105">
        <v>42361</v>
      </c>
      <c r="B2255" s="100" t="s">
        <v>1356</v>
      </c>
      <c r="C2255" s="101">
        <f t="shared" si="404"/>
        <v>2484.4720496894411</v>
      </c>
      <c r="D2255" s="102" t="s">
        <v>11</v>
      </c>
      <c r="E2255" s="103">
        <v>80.5</v>
      </c>
      <c r="F2255" s="103">
        <v>81.3</v>
      </c>
      <c r="G2255" s="103">
        <v>0</v>
      </c>
      <c r="H2255" s="103">
        <v>0</v>
      </c>
      <c r="I2255" s="43">
        <f t="shared" ref="I2255:I2257" si="488">(F2255-E2255)*C2255</f>
        <v>1987.5776397515458</v>
      </c>
      <c r="J2255" s="43">
        <v>0</v>
      </c>
      <c r="K2255" s="43">
        <f t="shared" ref="K2255:K2257" si="489">(H2255-G2255)*C2255</f>
        <v>0</v>
      </c>
      <c r="L2255" s="43">
        <f t="shared" si="475"/>
        <v>1987.5776397515458</v>
      </c>
      <c r="M2255" s="92"/>
      <c r="N2255" s="97"/>
    </row>
    <row r="2256" spans="1:14" s="10" customFormat="1" ht="14.25" customHeight="1">
      <c r="A2256" s="105">
        <v>42361</v>
      </c>
      <c r="B2256" s="100" t="s">
        <v>172</v>
      </c>
      <c r="C2256" s="101">
        <f t="shared" si="404"/>
        <v>3921.5686274509803</v>
      </c>
      <c r="D2256" s="102" t="s">
        <v>11</v>
      </c>
      <c r="E2256" s="103">
        <v>51</v>
      </c>
      <c r="F2256" s="103">
        <v>51.5</v>
      </c>
      <c r="G2256" s="103">
        <v>0</v>
      </c>
      <c r="H2256" s="103">
        <v>0</v>
      </c>
      <c r="I2256" s="43">
        <f t="shared" si="488"/>
        <v>1960.7843137254902</v>
      </c>
      <c r="J2256" s="43">
        <v>0</v>
      </c>
      <c r="K2256" s="43">
        <f t="shared" si="489"/>
        <v>0</v>
      </c>
      <c r="L2256" s="43">
        <f t="shared" si="475"/>
        <v>1960.7843137254902</v>
      </c>
      <c r="M2256" s="92"/>
      <c r="N2256" s="97"/>
    </row>
    <row r="2257" spans="1:14" s="10" customFormat="1" ht="14.25" customHeight="1">
      <c r="A2257" s="105">
        <v>42361</v>
      </c>
      <c r="B2257" s="100" t="s">
        <v>1319</v>
      </c>
      <c r="C2257" s="101">
        <f t="shared" si="404"/>
        <v>526.31578947368416</v>
      </c>
      <c r="D2257" s="102" t="s">
        <v>11</v>
      </c>
      <c r="E2257" s="103">
        <v>380</v>
      </c>
      <c r="F2257" s="103">
        <v>382.4</v>
      </c>
      <c r="G2257" s="103">
        <v>0</v>
      </c>
      <c r="H2257" s="103">
        <v>0</v>
      </c>
      <c r="I2257" s="43">
        <f t="shared" si="488"/>
        <v>1263.15789473683</v>
      </c>
      <c r="J2257" s="43">
        <v>0</v>
      </c>
      <c r="K2257" s="43">
        <f t="shared" si="489"/>
        <v>0</v>
      </c>
      <c r="L2257" s="43">
        <f t="shared" si="475"/>
        <v>1263.15789473683</v>
      </c>
      <c r="M2257" s="92"/>
      <c r="N2257" s="97"/>
    </row>
    <row r="2258" spans="1:14" s="10" customFormat="1" ht="14.25" customHeight="1">
      <c r="A2258" s="106">
        <v>42360</v>
      </c>
      <c r="B2258" s="107" t="s">
        <v>187</v>
      </c>
      <c r="C2258" s="108">
        <f t="shared" ref="C2258:C2321" si="490">500000/E2258</f>
        <v>1824.8175182481752</v>
      </c>
      <c r="D2258" s="107" t="s">
        <v>188</v>
      </c>
      <c r="E2258" s="109">
        <v>274</v>
      </c>
      <c r="F2258" s="109">
        <v>275</v>
      </c>
      <c r="G2258" s="109">
        <v>277</v>
      </c>
      <c r="H2258" s="110">
        <v>282</v>
      </c>
      <c r="I2258" s="109">
        <f t="shared" ref="I2258:I2321" si="491">(IF(D2258="SHORT",E2258-F2258,IF(D2258="LONG",F2258-E2258)))*C2258</f>
        <v>1824.8175182481752</v>
      </c>
      <c r="J2258" s="109">
        <f t="shared" ref="J2258:J2321" si="492">(IF(D2258="SHORT",IF(G2258="",0,F2258-G2258),IF(D2258="LONG",IF(G2258="",0,G2258-F2258))))*C2258</f>
        <v>3649.6350364963505</v>
      </c>
      <c r="K2258" s="109">
        <f t="shared" ref="K2258:K2321" si="493">(IF(D2258="SHORT",IF(H2258="",0,G2258-H2258),IF(D2258="LONG",IF(H2258="",0,(H2258-G2258)))))*C2258</f>
        <v>9124.0875912408756</v>
      </c>
      <c r="L2258" s="43">
        <f t="shared" ref="L2258:L2321" si="494">SUM(I2258,J2258,K2258)</f>
        <v>14598.5401459854</v>
      </c>
      <c r="M2258" s="97"/>
      <c r="N2258" s="97"/>
    </row>
    <row r="2259" spans="1:14" s="10" customFormat="1" ht="14.25" customHeight="1">
      <c r="A2259" s="106">
        <v>42359</v>
      </c>
      <c r="B2259" s="107" t="s">
        <v>187</v>
      </c>
      <c r="C2259" s="108">
        <f t="shared" si="490"/>
        <v>1824.8175182481752</v>
      </c>
      <c r="D2259" s="107" t="s">
        <v>188</v>
      </c>
      <c r="E2259" s="109">
        <v>274</v>
      </c>
      <c r="F2259" s="109">
        <v>275</v>
      </c>
      <c r="G2259" s="109">
        <v>277</v>
      </c>
      <c r="H2259" s="110">
        <v>282</v>
      </c>
      <c r="I2259" s="109">
        <f t="shared" si="491"/>
        <v>1824.8175182481752</v>
      </c>
      <c r="J2259" s="109">
        <f t="shared" si="492"/>
        <v>3649.6350364963505</v>
      </c>
      <c r="K2259" s="109">
        <f t="shared" si="493"/>
        <v>9124.0875912408756</v>
      </c>
      <c r="L2259" s="43">
        <f t="shared" si="494"/>
        <v>14598.5401459854</v>
      </c>
      <c r="M2259" s="97"/>
      <c r="N2259" s="97"/>
    </row>
    <row r="2260" spans="1:14" s="10" customFormat="1" ht="14.25" customHeight="1">
      <c r="A2260" s="106">
        <v>42359</v>
      </c>
      <c r="B2260" s="107" t="s">
        <v>189</v>
      </c>
      <c r="C2260" s="108">
        <f t="shared" si="490"/>
        <v>187.26591760299627</v>
      </c>
      <c r="D2260" s="107" t="s">
        <v>188</v>
      </c>
      <c r="E2260" s="109">
        <v>2670</v>
      </c>
      <c r="F2260" s="109">
        <v>2682</v>
      </c>
      <c r="G2260" s="109">
        <v>2697</v>
      </c>
      <c r="H2260" s="110">
        <v>2705</v>
      </c>
      <c r="I2260" s="109">
        <f t="shared" si="491"/>
        <v>2247.1910112359551</v>
      </c>
      <c r="J2260" s="109">
        <f t="shared" si="492"/>
        <v>2808.9887640449442</v>
      </c>
      <c r="K2260" s="109">
        <f t="shared" si="493"/>
        <v>1498.1273408239701</v>
      </c>
      <c r="L2260" s="43">
        <f t="shared" si="494"/>
        <v>6554.3071161048701</v>
      </c>
      <c r="M2260" s="97"/>
      <c r="N2260" s="97"/>
    </row>
    <row r="2261" spans="1:14" s="10" customFormat="1" ht="14.25" customHeight="1">
      <c r="A2261" s="106">
        <v>42359</v>
      </c>
      <c r="B2261" s="107" t="s">
        <v>190</v>
      </c>
      <c r="C2261" s="108">
        <f t="shared" si="490"/>
        <v>990.09900990099015</v>
      </c>
      <c r="D2261" s="107" t="s">
        <v>188</v>
      </c>
      <c r="E2261" s="109">
        <v>505</v>
      </c>
      <c r="F2261" s="109">
        <v>508</v>
      </c>
      <c r="G2261" s="109">
        <v>512</v>
      </c>
      <c r="H2261" s="110"/>
      <c r="I2261" s="109">
        <f t="shared" si="491"/>
        <v>2970.2970297029706</v>
      </c>
      <c r="J2261" s="109">
        <f t="shared" si="492"/>
        <v>3960.3960396039606</v>
      </c>
      <c r="K2261" s="109">
        <f t="shared" si="493"/>
        <v>0</v>
      </c>
      <c r="L2261" s="43">
        <f t="shared" si="494"/>
        <v>6930.6930693069316</v>
      </c>
      <c r="M2261" s="97"/>
      <c r="N2261" s="97"/>
    </row>
    <row r="2262" spans="1:14" s="10" customFormat="1" ht="14.25" customHeight="1">
      <c r="A2262" s="106">
        <v>42359</v>
      </c>
      <c r="B2262" s="107" t="s">
        <v>191</v>
      </c>
      <c r="C2262" s="108">
        <f t="shared" si="490"/>
        <v>2040.8163265306123</v>
      </c>
      <c r="D2262" s="107" t="s">
        <v>188</v>
      </c>
      <c r="E2262" s="109">
        <v>245</v>
      </c>
      <c r="F2262" s="109">
        <v>246</v>
      </c>
      <c r="G2262" s="109"/>
      <c r="H2262" s="110"/>
      <c r="I2262" s="109">
        <f t="shared" si="491"/>
        <v>2040.8163265306123</v>
      </c>
      <c r="J2262" s="109">
        <f t="shared" si="492"/>
        <v>0</v>
      </c>
      <c r="K2262" s="109">
        <f t="shared" si="493"/>
        <v>0</v>
      </c>
      <c r="L2262" s="43">
        <f t="shared" si="494"/>
        <v>2040.8163265306123</v>
      </c>
      <c r="M2262" s="97"/>
      <c r="N2262" s="97"/>
    </row>
    <row r="2263" spans="1:14" s="10" customFormat="1" ht="14.25" customHeight="1">
      <c r="A2263" s="106">
        <v>42359</v>
      </c>
      <c r="B2263" s="107" t="s">
        <v>187</v>
      </c>
      <c r="C2263" s="108">
        <f t="shared" si="490"/>
        <v>1712.3287671232877</v>
      </c>
      <c r="D2263" s="107" t="s">
        <v>188</v>
      </c>
      <c r="E2263" s="109">
        <v>292</v>
      </c>
      <c r="F2263" s="109">
        <v>292.89999999999998</v>
      </c>
      <c r="G2263" s="109"/>
      <c r="H2263" s="110"/>
      <c r="I2263" s="109">
        <f t="shared" si="491"/>
        <v>1541.09589041092</v>
      </c>
      <c r="J2263" s="109">
        <f t="shared" si="492"/>
        <v>0</v>
      </c>
      <c r="K2263" s="109">
        <f t="shared" si="493"/>
        <v>0</v>
      </c>
      <c r="L2263" s="43">
        <f t="shared" si="494"/>
        <v>1541.09589041092</v>
      </c>
      <c r="M2263" s="97"/>
      <c r="N2263" s="97"/>
    </row>
    <row r="2264" spans="1:14" s="10" customFormat="1" ht="14.25" customHeight="1">
      <c r="A2264" s="106">
        <v>42356</v>
      </c>
      <c r="B2264" s="107" t="s">
        <v>192</v>
      </c>
      <c r="C2264" s="108">
        <f t="shared" si="490"/>
        <v>403.22580645161293</v>
      </c>
      <c r="D2264" s="107" t="s">
        <v>188</v>
      </c>
      <c r="E2264" s="109">
        <v>1240</v>
      </c>
      <c r="F2264" s="109">
        <v>1250</v>
      </c>
      <c r="G2264" s="109">
        <v>1262</v>
      </c>
      <c r="H2264" s="110">
        <v>1271.8499999999999</v>
      </c>
      <c r="I2264" s="109">
        <f t="shared" si="491"/>
        <v>4032.2580645161293</v>
      </c>
      <c r="J2264" s="109">
        <f t="shared" si="492"/>
        <v>4838.7096774193551</v>
      </c>
      <c r="K2264" s="109">
        <f t="shared" si="493"/>
        <v>3971.7741935483505</v>
      </c>
      <c r="L2264" s="43">
        <f t="shared" si="494"/>
        <v>12842.741935483835</v>
      </c>
      <c r="M2264" s="97"/>
      <c r="N2264" s="97"/>
    </row>
    <row r="2265" spans="1:14" s="10" customFormat="1" ht="14.25" customHeight="1">
      <c r="A2265" s="106">
        <v>42356</v>
      </c>
      <c r="B2265" s="107" t="s">
        <v>193</v>
      </c>
      <c r="C2265" s="108">
        <f t="shared" si="490"/>
        <v>2100.840336134454</v>
      </c>
      <c r="D2265" s="107" t="s">
        <v>188</v>
      </c>
      <c r="E2265" s="109">
        <v>238</v>
      </c>
      <c r="F2265" s="109">
        <v>239</v>
      </c>
      <c r="G2265" s="109">
        <v>242</v>
      </c>
      <c r="H2265" s="110">
        <v>242.7</v>
      </c>
      <c r="I2265" s="109">
        <f t="shared" si="491"/>
        <v>2100.840336134454</v>
      </c>
      <c r="J2265" s="109">
        <f t="shared" si="492"/>
        <v>6302.5210084033624</v>
      </c>
      <c r="K2265" s="109">
        <f t="shared" si="493"/>
        <v>1470.5882352940939</v>
      </c>
      <c r="L2265" s="43">
        <f t="shared" si="494"/>
        <v>9873.9495798319094</v>
      </c>
      <c r="M2265" s="97"/>
      <c r="N2265" s="97"/>
    </row>
    <row r="2266" spans="1:14" s="10" customFormat="1" ht="14.25" customHeight="1">
      <c r="A2266" s="106">
        <v>42356</v>
      </c>
      <c r="B2266" s="107" t="s">
        <v>194</v>
      </c>
      <c r="C2266" s="108">
        <f t="shared" si="490"/>
        <v>781.25</v>
      </c>
      <c r="D2266" s="107" t="s">
        <v>188</v>
      </c>
      <c r="E2266" s="109">
        <v>640</v>
      </c>
      <c r="F2266" s="109">
        <v>645</v>
      </c>
      <c r="G2266" s="109">
        <v>652</v>
      </c>
      <c r="H2266" s="110"/>
      <c r="I2266" s="109">
        <f t="shared" si="491"/>
        <v>3906.25</v>
      </c>
      <c r="J2266" s="109">
        <f t="shared" si="492"/>
        <v>5468.75</v>
      </c>
      <c r="K2266" s="109">
        <f t="shared" si="493"/>
        <v>0</v>
      </c>
      <c r="L2266" s="43">
        <f t="shared" si="494"/>
        <v>9375</v>
      </c>
      <c r="M2266" s="97"/>
      <c r="N2266" s="97"/>
    </row>
    <row r="2267" spans="1:14" s="10" customFormat="1" ht="14.25" customHeight="1">
      <c r="A2267" s="106">
        <v>42356</v>
      </c>
      <c r="B2267" s="107" t="s">
        <v>195</v>
      </c>
      <c r="C2267" s="108">
        <f t="shared" si="490"/>
        <v>5509.6418732782367</v>
      </c>
      <c r="D2267" s="107" t="s">
        <v>188</v>
      </c>
      <c r="E2267" s="109">
        <v>90.75</v>
      </c>
      <c r="F2267" s="109">
        <v>91.5</v>
      </c>
      <c r="G2267" s="109"/>
      <c r="H2267" s="110"/>
      <c r="I2267" s="109">
        <f t="shared" si="491"/>
        <v>4132.2314049586776</v>
      </c>
      <c r="J2267" s="109">
        <f t="shared" si="492"/>
        <v>0</v>
      </c>
      <c r="K2267" s="109">
        <f t="shared" si="493"/>
        <v>0</v>
      </c>
      <c r="L2267" s="43">
        <f t="shared" si="494"/>
        <v>4132.2314049586776</v>
      </c>
      <c r="M2267" s="97"/>
      <c r="N2267" s="97"/>
    </row>
    <row r="2268" spans="1:14" s="10" customFormat="1" ht="14.25" customHeight="1">
      <c r="A2268" s="106">
        <v>42356</v>
      </c>
      <c r="B2268" s="107" t="s">
        <v>196</v>
      </c>
      <c r="C2268" s="108">
        <f t="shared" si="490"/>
        <v>884.95575221238937</v>
      </c>
      <c r="D2268" s="107" t="s">
        <v>188</v>
      </c>
      <c r="E2268" s="109">
        <v>565</v>
      </c>
      <c r="F2268" s="109">
        <v>567.95000000000005</v>
      </c>
      <c r="G2268" s="109"/>
      <c r="H2268" s="110"/>
      <c r="I2268" s="109">
        <f t="shared" si="491"/>
        <v>2610.6194690265888</v>
      </c>
      <c r="J2268" s="109">
        <f t="shared" si="492"/>
        <v>0</v>
      </c>
      <c r="K2268" s="109">
        <f t="shared" si="493"/>
        <v>0</v>
      </c>
      <c r="L2268" s="43">
        <f t="shared" si="494"/>
        <v>2610.6194690265888</v>
      </c>
      <c r="M2268" s="97"/>
      <c r="N2268" s="97"/>
    </row>
    <row r="2269" spans="1:14" s="10" customFormat="1" ht="14.25" customHeight="1">
      <c r="A2269" s="106">
        <v>42356</v>
      </c>
      <c r="B2269" s="107" t="s">
        <v>197</v>
      </c>
      <c r="C2269" s="108">
        <f t="shared" si="490"/>
        <v>3246.7532467532469</v>
      </c>
      <c r="D2269" s="107" t="s">
        <v>188</v>
      </c>
      <c r="E2269" s="109">
        <v>154</v>
      </c>
      <c r="F2269" s="109">
        <v>153.4</v>
      </c>
      <c r="G2269" s="109"/>
      <c r="H2269" s="110"/>
      <c r="I2269" s="109">
        <f t="shared" si="491"/>
        <v>-1948.0519480519297</v>
      </c>
      <c r="J2269" s="109">
        <f t="shared" si="492"/>
        <v>0</v>
      </c>
      <c r="K2269" s="109">
        <f t="shared" si="493"/>
        <v>0</v>
      </c>
      <c r="L2269" s="43">
        <f t="shared" si="494"/>
        <v>-1948.0519480519297</v>
      </c>
      <c r="M2269" s="97"/>
      <c r="N2269" s="97"/>
    </row>
    <row r="2270" spans="1:14" s="10" customFormat="1" ht="14.25" customHeight="1">
      <c r="A2270" s="106">
        <v>42356</v>
      </c>
      <c r="B2270" s="107" t="s">
        <v>198</v>
      </c>
      <c r="C2270" s="108">
        <f t="shared" si="490"/>
        <v>572.73768613974801</v>
      </c>
      <c r="D2270" s="107" t="s">
        <v>188</v>
      </c>
      <c r="E2270" s="109">
        <v>873</v>
      </c>
      <c r="F2270" s="109">
        <v>867</v>
      </c>
      <c r="G2270" s="109"/>
      <c r="H2270" s="110"/>
      <c r="I2270" s="109">
        <f t="shared" si="491"/>
        <v>-3436.4261168384883</v>
      </c>
      <c r="J2270" s="109">
        <f t="shared" si="492"/>
        <v>0</v>
      </c>
      <c r="K2270" s="109">
        <f t="shared" si="493"/>
        <v>0</v>
      </c>
      <c r="L2270" s="43">
        <f t="shared" si="494"/>
        <v>-3436.4261168384883</v>
      </c>
      <c r="M2270" s="97"/>
      <c r="N2270" s="97"/>
    </row>
    <row r="2271" spans="1:14" s="10" customFormat="1" ht="14.25" customHeight="1">
      <c r="A2271" s="106">
        <v>42355</v>
      </c>
      <c r="B2271" s="107" t="s">
        <v>192</v>
      </c>
      <c r="C2271" s="108">
        <f t="shared" si="490"/>
        <v>429.18454935622316</v>
      </c>
      <c r="D2271" s="107" t="s">
        <v>188</v>
      </c>
      <c r="E2271" s="109">
        <v>1165</v>
      </c>
      <c r="F2271" s="109">
        <v>1174</v>
      </c>
      <c r="G2271" s="109">
        <v>1185</v>
      </c>
      <c r="H2271" s="110">
        <v>1197</v>
      </c>
      <c r="I2271" s="109">
        <f t="shared" si="491"/>
        <v>3862.6609442060085</v>
      </c>
      <c r="J2271" s="109">
        <f t="shared" si="492"/>
        <v>4721.0300429184545</v>
      </c>
      <c r="K2271" s="109">
        <f t="shared" si="493"/>
        <v>5150.2145922746777</v>
      </c>
      <c r="L2271" s="43">
        <f t="shared" si="494"/>
        <v>13733.905579399139</v>
      </c>
      <c r="M2271" s="97"/>
      <c r="N2271" s="97"/>
    </row>
    <row r="2272" spans="1:14" s="10" customFormat="1" ht="14.25" customHeight="1">
      <c r="A2272" s="106">
        <v>42355</v>
      </c>
      <c r="B2272" s="107" t="s">
        <v>199</v>
      </c>
      <c r="C2272" s="108">
        <f t="shared" si="490"/>
        <v>87.382034253757425</v>
      </c>
      <c r="D2272" s="107" t="s">
        <v>188</v>
      </c>
      <c r="E2272" s="109">
        <v>5722</v>
      </c>
      <c r="F2272" s="109">
        <v>5735</v>
      </c>
      <c r="G2272" s="109">
        <v>5755</v>
      </c>
      <c r="H2272" s="110"/>
      <c r="I2272" s="109">
        <f t="shared" si="491"/>
        <v>1135.9664452988466</v>
      </c>
      <c r="J2272" s="109">
        <f t="shared" si="492"/>
        <v>1747.6406850751484</v>
      </c>
      <c r="K2272" s="109">
        <f t="shared" si="493"/>
        <v>0</v>
      </c>
      <c r="L2272" s="43">
        <f t="shared" si="494"/>
        <v>2883.607130373995</v>
      </c>
      <c r="M2272" s="97"/>
      <c r="N2272" s="97"/>
    </row>
    <row r="2273" spans="1:14" s="10" customFormat="1" ht="14.25" customHeight="1">
      <c r="A2273" s="106">
        <v>42355</v>
      </c>
      <c r="B2273" s="107" t="s">
        <v>200</v>
      </c>
      <c r="C2273" s="108">
        <f t="shared" si="490"/>
        <v>892.85714285714289</v>
      </c>
      <c r="D2273" s="107" t="s">
        <v>188</v>
      </c>
      <c r="E2273" s="109">
        <v>560</v>
      </c>
      <c r="F2273" s="109">
        <v>564</v>
      </c>
      <c r="G2273" s="109">
        <v>569</v>
      </c>
      <c r="H2273" s="110"/>
      <c r="I2273" s="109">
        <f t="shared" si="491"/>
        <v>3571.4285714285716</v>
      </c>
      <c r="J2273" s="109">
        <f t="shared" si="492"/>
        <v>4464.2857142857147</v>
      </c>
      <c r="K2273" s="109">
        <f t="shared" si="493"/>
        <v>0</v>
      </c>
      <c r="L2273" s="43">
        <f t="shared" si="494"/>
        <v>8035.7142857142862</v>
      </c>
      <c r="M2273" s="97"/>
      <c r="N2273" s="97"/>
    </row>
    <row r="2274" spans="1:14" s="10" customFormat="1" ht="14.25" customHeight="1">
      <c r="A2274" s="106">
        <v>42355</v>
      </c>
      <c r="B2274" s="107" t="s">
        <v>201</v>
      </c>
      <c r="C2274" s="108">
        <f t="shared" si="490"/>
        <v>221.23893805309734</v>
      </c>
      <c r="D2274" s="107" t="s">
        <v>188</v>
      </c>
      <c r="E2274" s="109">
        <v>2260</v>
      </c>
      <c r="F2274" s="109">
        <v>2267</v>
      </c>
      <c r="G2274" s="109"/>
      <c r="H2274" s="110"/>
      <c r="I2274" s="109">
        <f t="shared" si="491"/>
        <v>1548.6725663716813</v>
      </c>
      <c r="J2274" s="109">
        <f t="shared" si="492"/>
        <v>0</v>
      </c>
      <c r="K2274" s="109">
        <f t="shared" si="493"/>
        <v>0</v>
      </c>
      <c r="L2274" s="43">
        <f t="shared" si="494"/>
        <v>1548.6725663716813</v>
      </c>
      <c r="M2274" s="97"/>
      <c r="N2274" s="97"/>
    </row>
    <row r="2275" spans="1:14" s="10" customFormat="1" ht="14.25" customHeight="1">
      <c r="A2275" s="106">
        <v>42355</v>
      </c>
      <c r="B2275" s="111" t="s">
        <v>202</v>
      </c>
      <c r="C2275" s="108">
        <f t="shared" si="490"/>
        <v>391.23630672926447</v>
      </c>
      <c r="D2275" s="111" t="s">
        <v>203</v>
      </c>
      <c r="E2275" s="110">
        <v>1278</v>
      </c>
      <c r="F2275" s="110">
        <v>1269</v>
      </c>
      <c r="G2275" s="110"/>
      <c r="H2275" s="110"/>
      <c r="I2275" s="109">
        <f t="shared" si="491"/>
        <v>3521.1267605633802</v>
      </c>
      <c r="J2275" s="109">
        <f t="shared" si="492"/>
        <v>0</v>
      </c>
      <c r="K2275" s="109">
        <f t="shared" si="493"/>
        <v>0</v>
      </c>
      <c r="L2275" s="43">
        <f t="shared" si="494"/>
        <v>3521.1267605633802</v>
      </c>
      <c r="M2275" s="97"/>
      <c r="N2275" s="97"/>
    </row>
    <row r="2276" spans="1:14" s="10" customFormat="1" ht="14.25" customHeight="1">
      <c r="A2276" s="106">
        <v>42355</v>
      </c>
      <c r="B2276" s="107" t="s">
        <v>204</v>
      </c>
      <c r="C2276" s="108">
        <f t="shared" si="490"/>
        <v>600.96153846153845</v>
      </c>
      <c r="D2276" s="107" t="s">
        <v>188</v>
      </c>
      <c r="E2276" s="109">
        <v>832</v>
      </c>
      <c r="F2276" s="109">
        <v>836.7</v>
      </c>
      <c r="G2276" s="109"/>
      <c r="H2276" s="110"/>
      <c r="I2276" s="109">
        <f t="shared" si="491"/>
        <v>2824.5192307692582</v>
      </c>
      <c r="J2276" s="109">
        <f t="shared" si="492"/>
        <v>0</v>
      </c>
      <c r="K2276" s="109">
        <f t="shared" si="493"/>
        <v>0</v>
      </c>
      <c r="L2276" s="43">
        <f t="shared" si="494"/>
        <v>2824.5192307692582</v>
      </c>
      <c r="M2276" s="97"/>
      <c r="N2276" s="97"/>
    </row>
    <row r="2277" spans="1:14" s="10" customFormat="1" ht="14.25" customHeight="1">
      <c r="A2277" s="106">
        <v>42355</v>
      </c>
      <c r="B2277" s="107" t="s">
        <v>205</v>
      </c>
      <c r="C2277" s="108">
        <f t="shared" si="490"/>
        <v>249.12805181863479</v>
      </c>
      <c r="D2277" s="107" t="s">
        <v>188</v>
      </c>
      <c r="E2277" s="109">
        <v>2007</v>
      </c>
      <c r="F2277" s="109">
        <v>2020</v>
      </c>
      <c r="G2277" s="109"/>
      <c r="H2277" s="110"/>
      <c r="I2277" s="109">
        <f t="shared" si="491"/>
        <v>3238.6646736422522</v>
      </c>
      <c r="J2277" s="109">
        <f t="shared" si="492"/>
        <v>0</v>
      </c>
      <c r="K2277" s="109">
        <f t="shared" si="493"/>
        <v>0</v>
      </c>
      <c r="L2277" s="43">
        <f t="shared" si="494"/>
        <v>3238.6646736422522</v>
      </c>
      <c r="M2277" s="97"/>
      <c r="N2277" s="97"/>
    </row>
    <row r="2278" spans="1:14" s="10" customFormat="1" ht="14.25" customHeight="1">
      <c r="A2278" s="106">
        <v>42355</v>
      </c>
      <c r="B2278" s="107" t="s">
        <v>193</v>
      </c>
      <c r="C2278" s="108">
        <f t="shared" si="490"/>
        <v>2183.406113537118</v>
      </c>
      <c r="D2278" s="107" t="s">
        <v>188</v>
      </c>
      <c r="E2278" s="109">
        <v>229</v>
      </c>
      <c r="F2278" s="109">
        <v>230.5</v>
      </c>
      <c r="G2278" s="109"/>
      <c r="H2278" s="110"/>
      <c r="I2278" s="109">
        <f t="shared" si="491"/>
        <v>3275.1091703056773</v>
      </c>
      <c r="J2278" s="109">
        <f t="shared" si="492"/>
        <v>0</v>
      </c>
      <c r="K2278" s="109">
        <f t="shared" si="493"/>
        <v>0</v>
      </c>
      <c r="L2278" s="43">
        <f t="shared" si="494"/>
        <v>3275.1091703056773</v>
      </c>
      <c r="M2278" s="97"/>
      <c r="N2278" s="97"/>
    </row>
    <row r="2279" spans="1:14" s="10" customFormat="1" ht="14.25" customHeight="1">
      <c r="A2279" s="106">
        <v>42354</v>
      </c>
      <c r="B2279" s="107" t="s">
        <v>190</v>
      </c>
      <c r="C2279" s="108">
        <f t="shared" si="490"/>
        <v>1004.0160642570281</v>
      </c>
      <c r="D2279" s="107" t="s">
        <v>188</v>
      </c>
      <c r="E2279" s="109">
        <v>498</v>
      </c>
      <c r="F2279" s="109">
        <v>502</v>
      </c>
      <c r="G2279" s="109">
        <v>505</v>
      </c>
      <c r="H2279" s="110"/>
      <c r="I2279" s="109">
        <f t="shared" si="491"/>
        <v>4016.0642570281125</v>
      </c>
      <c r="J2279" s="109">
        <f t="shared" si="492"/>
        <v>3012.0481927710844</v>
      </c>
      <c r="K2279" s="109">
        <f t="shared" si="493"/>
        <v>0</v>
      </c>
      <c r="L2279" s="43">
        <f t="shared" si="494"/>
        <v>7028.1124497991968</v>
      </c>
      <c r="M2279" s="97"/>
      <c r="N2279" s="97"/>
    </row>
    <row r="2280" spans="1:14" s="10" customFormat="1" ht="14.25" customHeight="1">
      <c r="A2280" s="106">
        <v>42354</v>
      </c>
      <c r="B2280" s="107" t="s">
        <v>206</v>
      </c>
      <c r="C2280" s="108">
        <f t="shared" si="490"/>
        <v>2066.1157024793388</v>
      </c>
      <c r="D2280" s="107" t="s">
        <v>188</v>
      </c>
      <c r="E2280" s="109">
        <v>242</v>
      </c>
      <c r="F2280" s="109">
        <v>245</v>
      </c>
      <c r="G2280" s="109">
        <v>247</v>
      </c>
      <c r="H2280" s="110"/>
      <c r="I2280" s="109">
        <f t="shared" si="491"/>
        <v>6198.3471074380159</v>
      </c>
      <c r="J2280" s="109">
        <f t="shared" si="492"/>
        <v>4132.2314049586776</v>
      </c>
      <c r="K2280" s="109">
        <f t="shared" si="493"/>
        <v>0</v>
      </c>
      <c r="L2280" s="43">
        <f t="shared" si="494"/>
        <v>10330.578512396693</v>
      </c>
      <c r="M2280" s="97"/>
      <c r="N2280" s="97"/>
    </row>
    <row r="2281" spans="1:14" s="10" customFormat="1" ht="14.25" customHeight="1">
      <c r="A2281" s="106">
        <v>42354</v>
      </c>
      <c r="B2281" s="107" t="s">
        <v>207</v>
      </c>
      <c r="C2281" s="108">
        <f t="shared" si="490"/>
        <v>3731.3432835820895</v>
      </c>
      <c r="D2281" s="107" t="s">
        <v>188</v>
      </c>
      <c r="E2281" s="109">
        <v>134</v>
      </c>
      <c r="F2281" s="109">
        <v>134.9</v>
      </c>
      <c r="G2281" s="109"/>
      <c r="H2281" s="110"/>
      <c r="I2281" s="109">
        <f t="shared" si="491"/>
        <v>3358.2089552239017</v>
      </c>
      <c r="J2281" s="109">
        <f t="shared" si="492"/>
        <v>0</v>
      </c>
      <c r="K2281" s="109">
        <f t="shared" si="493"/>
        <v>0</v>
      </c>
      <c r="L2281" s="43">
        <f t="shared" si="494"/>
        <v>3358.2089552239017</v>
      </c>
      <c r="M2281" s="97"/>
      <c r="N2281" s="97"/>
    </row>
    <row r="2282" spans="1:14" s="10" customFormat="1" ht="14.25" customHeight="1">
      <c r="A2282" s="106">
        <v>42354</v>
      </c>
      <c r="B2282" s="107" t="s">
        <v>208</v>
      </c>
      <c r="C2282" s="108">
        <f t="shared" si="490"/>
        <v>720.46109510086455</v>
      </c>
      <c r="D2282" s="107" t="s">
        <v>188</v>
      </c>
      <c r="E2282" s="109">
        <v>694</v>
      </c>
      <c r="F2282" s="109">
        <v>695.55</v>
      </c>
      <c r="G2282" s="109"/>
      <c r="H2282" s="110"/>
      <c r="I2282" s="109">
        <f t="shared" si="491"/>
        <v>1116.7146974063073</v>
      </c>
      <c r="J2282" s="109">
        <f t="shared" si="492"/>
        <v>0</v>
      </c>
      <c r="K2282" s="109">
        <f t="shared" si="493"/>
        <v>0</v>
      </c>
      <c r="L2282" s="43">
        <f t="shared" si="494"/>
        <v>1116.7146974063073</v>
      </c>
      <c r="M2282" s="97"/>
      <c r="N2282" s="97"/>
    </row>
    <row r="2283" spans="1:14" s="10" customFormat="1" ht="14.25" customHeight="1">
      <c r="A2283" s="106">
        <v>42353</v>
      </c>
      <c r="B2283" s="107" t="s">
        <v>209</v>
      </c>
      <c r="C2283" s="108">
        <f t="shared" si="490"/>
        <v>384.02457757296469</v>
      </c>
      <c r="D2283" s="107" t="s">
        <v>188</v>
      </c>
      <c r="E2283" s="109">
        <v>1302</v>
      </c>
      <c r="F2283" s="109">
        <v>1312</v>
      </c>
      <c r="G2283" s="109">
        <v>1324</v>
      </c>
      <c r="H2283" s="110"/>
      <c r="I2283" s="109">
        <f t="shared" si="491"/>
        <v>3840.245775729647</v>
      </c>
      <c r="J2283" s="109">
        <f t="shared" si="492"/>
        <v>4608.294930875576</v>
      </c>
      <c r="K2283" s="109">
        <f t="shared" si="493"/>
        <v>0</v>
      </c>
      <c r="L2283" s="43">
        <f t="shared" si="494"/>
        <v>8448.540706605223</v>
      </c>
      <c r="M2283" s="97"/>
      <c r="N2283" s="97"/>
    </row>
    <row r="2284" spans="1:14" s="10" customFormat="1" ht="14.25" customHeight="1">
      <c r="A2284" s="106">
        <v>42353</v>
      </c>
      <c r="B2284" s="107" t="s">
        <v>210</v>
      </c>
      <c r="C2284" s="108">
        <f t="shared" si="490"/>
        <v>1677.8523489932886</v>
      </c>
      <c r="D2284" s="107" t="s">
        <v>188</v>
      </c>
      <c r="E2284" s="109">
        <v>298</v>
      </c>
      <c r="F2284" s="109">
        <v>299</v>
      </c>
      <c r="G2284" s="109">
        <v>302</v>
      </c>
      <c r="H2284" s="110"/>
      <c r="I2284" s="109">
        <f t="shared" si="491"/>
        <v>1677.8523489932886</v>
      </c>
      <c r="J2284" s="109">
        <f t="shared" si="492"/>
        <v>5033.5570469798658</v>
      </c>
      <c r="K2284" s="109">
        <f t="shared" si="493"/>
        <v>0</v>
      </c>
      <c r="L2284" s="43">
        <f t="shared" si="494"/>
        <v>6711.4093959731545</v>
      </c>
      <c r="M2284" s="97"/>
      <c r="N2284" s="97"/>
    </row>
    <row r="2285" spans="1:14" s="10" customFormat="1" ht="14.25" customHeight="1">
      <c r="A2285" s="106">
        <v>42353</v>
      </c>
      <c r="B2285" s="107" t="s">
        <v>201</v>
      </c>
      <c r="C2285" s="108">
        <f t="shared" si="490"/>
        <v>228.10218978102191</v>
      </c>
      <c r="D2285" s="107" t="s">
        <v>188</v>
      </c>
      <c r="E2285" s="109">
        <v>2192</v>
      </c>
      <c r="F2285" s="109">
        <v>2210</v>
      </c>
      <c r="G2285" s="109"/>
      <c r="H2285" s="110"/>
      <c r="I2285" s="109">
        <f t="shared" si="491"/>
        <v>4105.8394160583939</v>
      </c>
      <c r="J2285" s="109">
        <f t="shared" si="492"/>
        <v>0</v>
      </c>
      <c r="K2285" s="109">
        <f t="shared" si="493"/>
        <v>0</v>
      </c>
      <c r="L2285" s="43">
        <f t="shared" si="494"/>
        <v>4105.8394160583939</v>
      </c>
      <c r="M2285" s="97"/>
      <c r="N2285" s="97"/>
    </row>
    <row r="2286" spans="1:14" s="10" customFormat="1" ht="14.25" customHeight="1">
      <c r="A2286" s="106">
        <v>42353</v>
      </c>
      <c r="B2286" s="111" t="s">
        <v>201</v>
      </c>
      <c r="C2286" s="108">
        <f t="shared" si="490"/>
        <v>230.41474654377879</v>
      </c>
      <c r="D2286" s="111" t="s">
        <v>203</v>
      </c>
      <c r="E2286" s="110">
        <v>2170</v>
      </c>
      <c r="F2286" s="110">
        <v>2158</v>
      </c>
      <c r="G2286" s="110"/>
      <c r="H2286" s="110"/>
      <c r="I2286" s="109">
        <f t="shared" si="491"/>
        <v>2764.9769585253453</v>
      </c>
      <c r="J2286" s="109">
        <f t="shared" si="492"/>
        <v>0</v>
      </c>
      <c r="K2286" s="109">
        <f t="shared" si="493"/>
        <v>0</v>
      </c>
      <c r="L2286" s="43">
        <f t="shared" si="494"/>
        <v>2764.9769585253453</v>
      </c>
      <c r="M2286" s="97"/>
      <c r="N2286" s="97"/>
    </row>
    <row r="2287" spans="1:14" s="10" customFormat="1" ht="14.25" customHeight="1">
      <c r="A2287" s="106">
        <v>42352</v>
      </c>
      <c r="B2287" s="107" t="s">
        <v>201</v>
      </c>
      <c r="C2287" s="108">
        <f t="shared" si="490"/>
        <v>242.71844660194174</v>
      </c>
      <c r="D2287" s="107" t="s">
        <v>188</v>
      </c>
      <c r="E2287" s="109">
        <v>2060</v>
      </c>
      <c r="F2287" s="109">
        <v>2072</v>
      </c>
      <c r="G2287" s="109">
        <v>2095</v>
      </c>
      <c r="H2287" s="110">
        <v>2117</v>
      </c>
      <c r="I2287" s="109">
        <f t="shared" si="491"/>
        <v>2912.6213592233007</v>
      </c>
      <c r="J2287" s="109">
        <f t="shared" si="492"/>
        <v>5582.5242718446598</v>
      </c>
      <c r="K2287" s="109">
        <f t="shared" si="493"/>
        <v>5339.8058252427181</v>
      </c>
      <c r="L2287" s="43">
        <f t="shared" si="494"/>
        <v>13834.951456310679</v>
      </c>
      <c r="M2287" s="97"/>
      <c r="N2287" s="97"/>
    </row>
    <row r="2288" spans="1:14" s="10" customFormat="1" ht="14.25" customHeight="1">
      <c r="A2288" s="106">
        <v>42352</v>
      </c>
      <c r="B2288" s="107" t="s">
        <v>211</v>
      </c>
      <c r="C2288" s="108">
        <f t="shared" si="490"/>
        <v>507.61421319796955</v>
      </c>
      <c r="D2288" s="107" t="s">
        <v>188</v>
      </c>
      <c r="E2288" s="109">
        <v>985</v>
      </c>
      <c r="F2288" s="109">
        <v>990</v>
      </c>
      <c r="G2288" s="109">
        <v>995</v>
      </c>
      <c r="H2288" s="110">
        <v>1005</v>
      </c>
      <c r="I2288" s="109">
        <f t="shared" si="491"/>
        <v>2538.0710659898477</v>
      </c>
      <c r="J2288" s="109">
        <f t="shared" si="492"/>
        <v>2538.0710659898477</v>
      </c>
      <c r="K2288" s="109">
        <f t="shared" si="493"/>
        <v>5076.1421319796955</v>
      </c>
      <c r="L2288" s="43">
        <f t="shared" si="494"/>
        <v>10152.284263959391</v>
      </c>
      <c r="M2288" s="97"/>
      <c r="N2288" s="97"/>
    </row>
    <row r="2289" spans="1:14" s="10" customFormat="1" ht="14.25" customHeight="1">
      <c r="A2289" s="106">
        <v>42352</v>
      </c>
      <c r="B2289" s="107" t="s">
        <v>212</v>
      </c>
      <c r="C2289" s="108">
        <f t="shared" si="490"/>
        <v>518.13471502590676</v>
      </c>
      <c r="D2289" s="107" t="s">
        <v>188</v>
      </c>
      <c r="E2289" s="109">
        <v>965</v>
      </c>
      <c r="F2289" s="109">
        <v>970</v>
      </c>
      <c r="G2289" s="109">
        <v>977</v>
      </c>
      <c r="H2289" s="110"/>
      <c r="I2289" s="109">
        <f t="shared" si="491"/>
        <v>2590.6735751295337</v>
      </c>
      <c r="J2289" s="109">
        <f t="shared" si="492"/>
        <v>3626.9430051813474</v>
      </c>
      <c r="K2289" s="109">
        <f t="shared" si="493"/>
        <v>0</v>
      </c>
      <c r="L2289" s="43">
        <f t="shared" si="494"/>
        <v>6217.6165803108815</v>
      </c>
      <c r="M2289" s="97"/>
      <c r="N2289" s="97"/>
    </row>
    <row r="2290" spans="1:14" s="10" customFormat="1" ht="14.25" customHeight="1">
      <c r="A2290" s="106">
        <v>42352</v>
      </c>
      <c r="B2290" s="107" t="s">
        <v>213</v>
      </c>
      <c r="C2290" s="108">
        <f t="shared" si="490"/>
        <v>1400.5602240896358</v>
      </c>
      <c r="D2290" s="107" t="s">
        <v>188</v>
      </c>
      <c r="E2290" s="109">
        <v>357</v>
      </c>
      <c r="F2290" s="109">
        <v>358.3</v>
      </c>
      <c r="G2290" s="109"/>
      <c r="H2290" s="110"/>
      <c r="I2290" s="109">
        <f t="shared" si="491"/>
        <v>1820.7282913165425</v>
      </c>
      <c r="J2290" s="109">
        <f t="shared" si="492"/>
        <v>0</v>
      </c>
      <c r="K2290" s="109">
        <f t="shared" si="493"/>
        <v>0</v>
      </c>
      <c r="L2290" s="43">
        <f t="shared" si="494"/>
        <v>1820.7282913165425</v>
      </c>
      <c r="M2290" s="97"/>
      <c r="N2290" s="97"/>
    </row>
    <row r="2291" spans="1:14" s="10" customFormat="1" ht="14.25" customHeight="1">
      <c r="A2291" s="106">
        <v>42349</v>
      </c>
      <c r="B2291" s="111" t="s">
        <v>214</v>
      </c>
      <c r="C2291" s="108">
        <f t="shared" si="490"/>
        <v>725.6894049346879</v>
      </c>
      <c r="D2291" s="111" t="s">
        <v>203</v>
      </c>
      <c r="E2291" s="110">
        <v>689</v>
      </c>
      <c r="F2291" s="110">
        <v>682</v>
      </c>
      <c r="G2291" s="110">
        <v>677</v>
      </c>
      <c r="H2291" s="110">
        <v>672.25</v>
      </c>
      <c r="I2291" s="109">
        <f t="shared" si="491"/>
        <v>5079.8258345428148</v>
      </c>
      <c r="J2291" s="109">
        <f t="shared" si="492"/>
        <v>3628.4470246734395</v>
      </c>
      <c r="K2291" s="109">
        <f t="shared" si="493"/>
        <v>3447.0246734397674</v>
      </c>
      <c r="L2291" s="43">
        <f t="shared" si="494"/>
        <v>12155.297532656023</v>
      </c>
      <c r="M2291" s="97"/>
      <c r="N2291" s="97"/>
    </row>
    <row r="2292" spans="1:14" s="10" customFormat="1" ht="14.25" customHeight="1">
      <c r="A2292" s="106">
        <v>42349</v>
      </c>
      <c r="B2292" s="111" t="s">
        <v>213</v>
      </c>
      <c r="C2292" s="108">
        <f t="shared" si="490"/>
        <v>1901.1406844106464</v>
      </c>
      <c r="D2292" s="111" t="s">
        <v>203</v>
      </c>
      <c r="E2292" s="110">
        <v>263</v>
      </c>
      <c r="F2292" s="110">
        <v>261.5</v>
      </c>
      <c r="G2292" s="110">
        <v>260</v>
      </c>
      <c r="H2292" s="110">
        <v>257</v>
      </c>
      <c r="I2292" s="109">
        <f t="shared" si="491"/>
        <v>2851.7110266159698</v>
      </c>
      <c r="J2292" s="109">
        <f t="shared" si="492"/>
        <v>2851.7110266159698</v>
      </c>
      <c r="K2292" s="109">
        <f t="shared" si="493"/>
        <v>5703.4220532319396</v>
      </c>
      <c r="L2292" s="43">
        <f t="shared" si="494"/>
        <v>11406.844106463879</v>
      </c>
      <c r="M2292" s="97"/>
      <c r="N2292" s="97"/>
    </row>
    <row r="2293" spans="1:14" s="10" customFormat="1" ht="14.25" customHeight="1">
      <c r="A2293" s="106">
        <v>42349</v>
      </c>
      <c r="B2293" s="111" t="s">
        <v>215</v>
      </c>
      <c r="C2293" s="108">
        <f t="shared" si="490"/>
        <v>2173.913043478261</v>
      </c>
      <c r="D2293" s="111" t="s">
        <v>203</v>
      </c>
      <c r="E2293" s="110">
        <v>230</v>
      </c>
      <c r="F2293" s="110">
        <v>228.5</v>
      </c>
      <c r="G2293" s="110">
        <v>227</v>
      </c>
      <c r="H2293" s="110">
        <v>225.1</v>
      </c>
      <c r="I2293" s="109">
        <f t="shared" si="491"/>
        <v>3260.8695652173915</v>
      </c>
      <c r="J2293" s="109">
        <f t="shared" si="492"/>
        <v>3260.8695652173915</v>
      </c>
      <c r="K2293" s="109">
        <f t="shared" si="493"/>
        <v>4130.4347826087078</v>
      </c>
      <c r="L2293" s="43">
        <f t="shared" si="494"/>
        <v>10652.173913043491</v>
      </c>
      <c r="M2293" s="97"/>
      <c r="N2293" s="97"/>
    </row>
    <row r="2294" spans="1:14" s="10" customFormat="1" ht="14.25" customHeight="1">
      <c r="A2294" s="106">
        <v>42349</v>
      </c>
      <c r="B2294" s="107" t="s">
        <v>216</v>
      </c>
      <c r="C2294" s="108">
        <f t="shared" si="490"/>
        <v>554.93895671476139</v>
      </c>
      <c r="D2294" s="107" t="s">
        <v>188</v>
      </c>
      <c r="E2294" s="109">
        <v>901</v>
      </c>
      <c r="F2294" s="109">
        <v>905</v>
      </c>
      <c r="G2294" s="109"/>
      <c r="H2294" s="110"/>
      <c r="I2294" s="109">
        <f t="shared" si="491"/>
        <v>2219.7558268590456</v>
      </c>
      <c r="J2294" s="109">
        <f t="shared" si="492"/>
        <v>0</v>
      </c>
      <c r="K2294" s="109">
        <f t="shared" si="493"/>
        <v>0</v>
      </c>
      <c r="L2294" s="43">
        <f t="shared" si="494"/>
        <v>2219.7558268590456</v>
      </c>
      <c r="M2294" s="97"/>
      <c r="N2294" s="97"/>
    </row>
    <row r="2295" spans="1:14" s="10" customFormat="1" ht="14.25" customHeight="1">
      <c r="A2295" s="106">
        <v>42349</v>
      </c>
      <c r="B2295" s="107" t="s">
        <v>211</v>
      </c>
      <c r="C2295" s="108">
        <f t="shared" si="490"/>
        <v>512.29508196721315</v>
      </c>
      <c r="D2295" s="107" t="s">
        <v>188</v>
      </c>
      <c r="E2295" s="109">
        <v>976</v>
      </c>
      <c r="F2295" s="109">
        <v>980</v>
      </c>
      <c r="G2295" s="109"/>
      <c r="H2295" s="110"/>
      <c r="I2295" s="109">
        <f t="shared" si="491"/>
        <v>2049.1803278688526</v>
      </c>
      <c r="J2295" s="109">
        <f t="shared" si="492"/>
        <v>0</v>
      </c>
      <c r="K2295" s="109">
        <f t="shared" si="493"/>
        <v>0</v>
      </c>
      <c r="L2295" s="43">
        <f t="shared" si="494"/>
        <v>2049.1803278688526</v>
      </c>
      <c r="M2295" s="97"/>
      <c r="N2295" s="97"/>
    </row>
    <row r="2296" spans="1:14" s="10" customFormat="1" ht="14.25" customHeight="1">
      <c r="A2296" s="106">
        <v>42349</v>
      </c>
      <c r="B2296" s="107" t="s">
        <v>204</v>
      </c>
      <c r="C2296" s="108">
        <f>500000/E2296</f>
        <v>611.24694376528123</v>
      </c>
      <c r="D2296" s="107" t="s">
        <v>188</v>
      </c>
      <c r="E2296" s="109">
        <v>818</v>
      </c>
      <c r="F2296" s="109">
        <v>818</v>
      </c>
      <c r="G2296" s="109"/>
      <c r="H2296" s="110"/>
      <c r="I2296" s="109">
        <f>(IF(D2296="SHORT",E2296-F2296,IF(D2296="LONG",F2296-E2296)))*C2296</f>
        <v>0</v>
      </c>
      <c r="J2296" s="109">
        <f>(IF(D2296="SHORT",IF(G2296="",0,F2296-G2296),IF(D2296="LONG",IF(G2296="",0,G2296-F2296))))*C2296</f>
        <v>0</v>
      </c>
      <c r="K2296" s="109">
        <f>(IF(D2296="SHORT",IF(H2296="",0,G2296-H2296),IF(D2296="LONG",IF(H2296="",0,(H2296-G2296)))))*C2296</f>
        <v>0</v>
      </c>
      <c r="L2296" s="43">
        <f>SUM(I2296,J2296,K2296)</f>
        <v>0</v>
      </c>
      <c r="M2296" s="97"/>
      <c r="N2296" s="97"/>
    </row>
    <row r="2297" spans="1:14" s="10" customFormat="1" ht="14.25" customHeight="1">
      <c r="A2297" s="106">
        <v>42349</v>
      </c>
      <c r="B2297" s="107" t="s">
        <v>171</v>
      </c>
      <c r="C2297" s="108">
        <f t="shared" si="490"/>
        <v>791.13924050632909</v>
      </c>
      <c r="D2297" s="107" t="s">
        <v>188</v>
      </c>
      <c r="E2297" s="109">
        <v>632</v>
      </c>
      <c r="F2297" s="109">
        <v>621</v>
      </c>
      <c r="G2297" s="109"/>
      <c r="H2297" s="110"/>
      <c r="I2297" s="109">
        <f t="shared" si="491"/>
        <v>-8702.5316455696193</v>
      </c>
      <c r="J2297" s="109">
        <f t="shared" si="492"/>
        <v>0</v>
      </c>
      <c r="K2297" s="109">
        <f t="shared" si="493"/>
        <v>0</v>
      </c>
      <c r="L2297" s="43">
        <f t="shared" si="494"/>
        <v>-8702.5316455696193</v>
      </c>
      <c r="M2297" s="97"/>
      <c r="N2297" s="97"/>
    </row>
    <row r="2298" spans="1:14" s="10" customFormat="1" ht="14.25" customHeight="1">
      <c r="A2298" s="106">
        <v>42348</v>
      </c>
      <c r="B2298" s="107" t="s">
        <v>217</v>
      </c>
      <c r="C2298" s="108">
        <f t="shared" si="490"/>
        <v>1724.1379310344828</v>
      </c>
      <c r="D2298" s="107" t="s">
        <v>188</v>
      </c>
      <c r="E2298" s="109">
        <v>290</v>
      </c>
      <c r="F2298" s="109">
        <v>291</v>
      </c>
      <c r="G2298" s="109">
        <v>293</v>
      </c>
      <c r="H2298" s="110">
        <v>297</v>
      </c>
      <c r="I2298" s="109">
        <f t="shared" si="491"/>
        <v>1724.1379310344828</v>
      </c>
      <c r="J2298" s="109">
        <f t="shared" si="492"/>
        <v>3448.2758620689656</v>
      </c>
      <c r="K2298" s="109">
        <f t="shared" si="493"/>
        <v>6896.5517241379312</v>
      </c>
      <c r="L2298" s="43">
        <f t="shared" si="494"/>
        <v>12068.96551724138</v>
      </c>
      <c r="M2298" s="97"/>
      <c r="N2298" s="97"/>
    </row>
    <row r="2299" spans="1:14" s="10" customFormat="1" ht="14.25" customHeight="1">
      <c r="A2299" s="106">
        <v>42348</v>
      </c>
      <c r="B2299" s="111" t="s">
        <v>206</v>
      </c>
      <c r="C2299" s="108">
        <f t="shared" si="490"/>
        <v>2127.6595744680849</v>
      </c>
      <c r="D2299" s="111" t="s">
        <v>203</v>
      </c>
      <c r="E2299" s="110">
        <v>235</v>
      </c>
      <c r="F2299" s="110">
        <v>233.5</v>
      </c>
      <c r="G2299" s="110"/>
      <c r="H2299" s="110"/>
      <c r="I2299" s="109">
        <f t="shared" si="491"/>
        <v>3191.4893617021271</v>
      </c>
      <c r="J2299" s="109">
        <f t="shared" si="492"/>
        <v>0</v>
      </c>
      <c r="K2299" s="109">
        <f t="shared" si="493"/>
        <v>0</v>
      </c>
      <c r="L2299" s="43">
        <f t="shared" si="494"/>
        <v>3191.4893617021271</v>
      </c>
      <c r="M2299" s="97"/>
      <c r="N2299" s="97"/>
    </row>
    <row r="2300" spans="1:14" s="10" customFormat="1" ht="14.25" customHeight="1">
      <c r="A2300" s="106">
        <v>42348</v>
      </c>
      <c r="B2300" s="111" t="s">
        <v>218</v>
      </c>
      <c r="C2300" s="108">
        <f t="shared" si="490"/>
        <v>889.6797153024911</v>
      </c>
      <c r="D2300" s="111" t="s">
        <v>203</v>
      </c>
      <c r="E2300" s="110">
        <v>562</v>
      </c>
      <c r="F2300" s="110">
        <v>562</v>
      </c>
      <c r="G2300" s="110"/>
      <c r="H2300" s="110"/>
      <c r="I2300" s="109">
        <f t="shared" si="491"/>
        <v>0</v>
      </c>
      <c r="J2300" s="109">
        <f t="shared" si="492"/>
        <v>0</v>
      </c>
      <c r="K2300" s="109">
        <f t="shared" si="493"/>
        <v>0</v>
      </c>
      <c r="L2300" s="43">
        <f t="shared" si="494"/>
        <v>0</v>
      </c>
      <c r="M2300" s="97"/>
      <c r="N2300" s="97"/>
    </row>
    <row r="2301" spans="1:14" s="10" customFormat="1" ht="14.25" customHeight="1">
      <c r="A2301" s="106">
        <v>42347</v>
      </c>
      <c r="B2301" s="111" t="s">
        <v>219</v>
      </c>
      <c r="C2301" s="108">
        <f t="shared" si="490"/>
        <v>204.75020475020474</v>
      </c>
      <c r="D2301" s="111" t="s">
        <v>203</v>
      </c>
      <c r="E2301" s="110">
        <v>2442</v>
      </c>
      <c r="F2301" s="110">
        <v>2428</v>
      </c>
      <c r="G2301" s="110">
        <v>2415</v>
      </c>
      <c r="H2301" s="110">
        <v>2383.25</v>
      </c>
      <c r="I2301" s="109">
        <f t="shared" si="491"/>
        <v>2866.5028665028663</v>
      </c>
      <c r="J2301" s="109">
        <f t="shared" si="492"/>
        <v>2661.7526617526619</v>
      </c>
      <c r="K2301" s="109">
        <f t="shared" si="493"/>
        <v>6500.8190008190004</v>
      </c>
      <c r="L2301" s="43">
        <f t="shared" si="494"/>
        <v>12029.074529074529</v>
      </c>
      <c r="M2301" s="97"/>
      <c r="N2301" s="97"/>
    </row>
    <row r="2302" spans="1:14" s="10" customFormat="1" ht="14.25" customHeight="1">
      <c r="A2302" s="106">
        <v>42347</v>
      </c>
      <c r="B2302" s="111" t="s">
        <v>220</v>
      </c>
      <c r="C2302" s="108">
        <f t="shared" si="490"/>
        <v>381.09756097560978</v>
      </c>
      <c r="D2302" s="111" t="s">
        <v>203</v>
      </c>
      <c r="E2302" s="110">
        <v>1312</v>
      </c>
      <c r="F2302" s="110">
        <v>1303</v>
      </c>
      <c r="G2302" s="110">
        <v>1295</v>
      </c>
      <c r="H2302" s="110">
        <v>1285</v>
      </c>
      <c r="I2302" s="109">
        <f t="shared" si="491"/>
        <v>3429.8780487804879</v>
      </c>
      <c r="J2302" s="109">
        <f t="shared" si="492"/>
        <v>3048.7804878048782</v>
      </c>
      <c r="K2302" s="109">
        <f t="shared" si="493"/>
        <v>3810.9756097560976</v>
      </c>
      <c r="L2302" s="43">
        <f t="shared" si="494"/>
        <v>10289.634146341465</v>
      </c>
      <c r="M2302" s="97"/>
      <c r="N2302" s="97"/>
    </row>
    <row r="2303" spans="1:14" s="10" customFormat="1" ht="14.25" customHeight="1">
      <c r="A2303" s="106">
        <v>42347</v>
      </c>
      <c r="B2303" s="111" t="s">
        <v>221</v>
      </c>
      <c r="C2303" s="108">
        <f t="shared" si="490"/>
        <v>965.25096525096524</v>
      </c>
      <c r="D2303" s="111" t="s">
        <v>203</v>
      </c>
      <c r="E2303" s="110">
        <v>518</v>
      </c>
      <c r="F2303" s="110">
        <v>515</v>
      </c>
      <c r="G2303" s="110">
        <v>512</v>
      </c>
      <c r="H2303" s="110">
        <v>507</v>
      </c>
      <c r="I2303" s="109">
        <f t="shared" si="491"/>
        <v>2895.7528957528957</v>
      </c>
      <c r="J2303" s="109">
        <f t="shared" si="492"/>
        <v>2895.7528957528957</v>
      </c>
      <c r="K2303" s="109">
        <f t="shared" si="493"/>
        <v>4826.2548262548262</v>
      </c>
      <c r="L2303" s="43">
        <f t="shared" si="494"/>
        <v>10617.760617760618</v>
      </c>
      <c r="M2303" s="97"/>
      <c r="N2303" s="97"/>
    </row>
    <row r="2304" spans="1:14" s="10" customFormat="1" ht="14.25" customHeight="1">
      <c r="A2304" s="106">
        <v>42347</v>
      </c>
      <c r="B2304" s="111" t="s">
        <v>217</v>
      </c>
      <c r="C2304" s="108">
        <f t="shared" si="490"/>
        <v>1754.3859649122808</v>
      </c>
      <c r="D2304" s="111" t="s">
        <v>203</v>
      </c>
      <c r="E2304" s="110">
        <v>285</v>
      </c>
      <c r="F2304" s="110">
        <v>282</v>
      </c>
      <c r="G2304" s="110">
        <v>280</v>
      </c>
      <c r="H2304" s="110"/>
      <c r="I2304" s="109">
        <f t="shared" si="491"/>
        <v>5263.1578947368425</v>
      </c>
      <c r="J2304" s="109">
        <f t="shared" si="492"/>
        <v>3508.7719298245615</v>
      </c>
      <c r="K2304" s="109">
        <f t="shared" si="493"/>
        <v>0</v>
      </c>
      <c r="L2304" s="43">
        <f t="shared" si="494"/>
        <v>8771.9298245614045</v>
      </c>
      <c r="M2304" s="97"/>
      <c r="N2304" s="97"/>
    </row>
    <row r="2305" spans="1:14" s="10" customFormat="1" ht="14.25" customHeight="1">
      <c r="A2305" s="106">
        <v>42347</v>
      </c>
      <c r="B2305" s="111" t="s">
        <v>222</v>
      </c>
      <c r="C2305" s="108">
        <f t="shared" si="490"/>
        <v>924.21441774491677</v>
      </c>
      <c r="D2305" s="111" t="s">
        <v>203</v>
      </c>
      <c r="E2305" s="110">
        <v>541</v>
      </c>
      <c r="F2305" s="110">
        <v>541</v>
      </c>
      <c r="G2305" s="110"/>
      <c r="H2305" s="110"/>
      <c r="I2305" s="109">
        <f t="shared" si="491"/>
        <v>0</v>
      </c>
      <c r="J2305" s="109">
        <f t="shared" si="492"/>
        <v>0</v>
      </c>
      <c r="K2305" s="109">
        <f t="shared" si="493"/>
        <v>0</v>
      </c>
      <c r="L2305" s="43">
        <f t="shared" si="494"/>
        <v>0</v>
      </c>
      <c r="M2305" s="97"/>
      <c r="N2305" s="97"/>
    </row>
    <row r="2306" spans="1:14" s="10" customFormat="1" ht="14.25" customHeight="1">
      <c r="A2306" s="106">
        <v>42346</v>
      </c>
      <c r="B2306" s="107" t="s">
        <v>216</v>
      </c>
      <c r="C2306" s="108">
        <f t="shared" si="490"/>
        <v>571.42857142857144</v>
      </c>
      <c r="D2306" s="107" t="s">
        <v>188</v>
      </c>
      <c r="E2306" s="109">
        <v>875</v>
      </c>
      <c r="F2306" s="109">
        <v>879.35</v>
      </c>
      <c r="G2306" s="109"/>
      <c r="H2306" s="110"/>
      <c r="I2306" s="109">
        <f t="shared" si="491"/>
        <v>2485.714285714299</v>
      </c>
      <c r="J2306" s="109">
        <f t="shared" si="492"/>
        <v>0</v>
      </c>
      <c r="K2306" s="109">
        <f t="shared" si="493"/>
        <v>0</v>
      </c>
      <c r="L2306" s="43">
        <f t="shared" si="494"/>
        <v>2485.714285714299</v>
      </c>
      <c r="M2306" s="97"/>
      <c r="N2306" s="97"/>
    </row>
    <row r="2307" spans="1:14" s="10" customFormat="1" ht="14.25" customHeight="1">
      <c r="A2307" s="106">
        <v>42346</v>
      </c>
      <c r="B2307" s="107" t="s">
        <v>223</v>
      </c>
      <c r="C2307" s="108">
        <f t="shared" si="490"/>
        <v>523.56020942408372</v>
      </c>
      <c r="D2307" s="107" t="s">
        <v>188</v>
      </c>
      <c r="E2307" s="109">
        <v>955</v>
      </c>
      <c r="F2307" s="109">
        <v>945</v>
      </c>
      <c r="G2307" s="109"/>
      <c r="H2307" s="110"/>
      <c r="I2307" s="109">
        <f t="shared" si="491"/>
        <v>-5235.6020942408377</v>
      </c>
      <c r="J2307" s="109">
        <f t="shared" si="492"/>
        <v>0</v>
      </c>
      <c r="K2307" s="109">
        <f t="shared" si="493"/>
        <v>0</v>
      </c>
      <c r="L2307" s="43">
        <f t="shared" si="494"/>
        <v>-5235.6020942408377</v>
      </c>
      <c r="M2307" s="97"/>
      <c r="N2307" s="97"/>
    </row>
    <row r="2308" spans="1:14" s="10" customFormat="1" ht="14.25" customHeight="1">
      <c r="A2308" s="106">
        <v>42345</v>
      </c>
      <c r="B2308" s="111" t="s">
        <v>224</v>
      </c>
      <c r="C2308" s="108">
        <f t="shared" si="490"/>
        <v>1543.6863229391788</v>
      </c>
      <c r="D2308" s="111" t="s">
        <v>203</v>
      </c>
      <c r="E2308" s="110">
        <v>323.89999999999998</v>
      </c>
      <c r="F2308" s="110">
        <v>322</v>
      </c>
      <c r="G2308" s="110">
        <v>320</v>
      </c>
      <c r="H2308" s="110">
        <v>315</v>
      </c>
      <c r="I2308" s="109">
        <f t="shared" si="491"/>
        <v>2933.0040135844047</v>
      </c>
      <c r="J2308" s="109">
        <f t="shared" si="492"/>
        <v>3087.3726458783576</v>
      </c>
      <c r="K2308" s="109">
        <f t="shared" si="493"/>
        <v>7718.4316146958936</v>
      </c>
      <c r="L2308" s="43">
        <f t="shared" si="494"/>
        <v>13738.808274158655</v>
      </c>
      <c r="M2308" s="97"/>
      <c r="N2308" s="97"/>
    </row>
    <row r="2309" spans="1:14" s="10" customFormat="1" ht="14.25" customHeight="1">
      <c r="A2309" s="106">
        <v>42345</v>
      </c>
      <c r="B2309" s="107" t="s">
        <v>225</v>
      </c>
      <c r="C2309" s="108">
        <f t="shared" si="490"/>
        <v>2000</v>
      </c>
      <c r="D2309" s="107" t="s">
        <v>188</v>
      </c>
      <c r="E2309" s="109">
        <v>250</v>
      </c>
      <c r="F2309" s="109">
        <v>251</v>
      </c>
      <c r="G2309" s="109"/>
      <c r="H2309" s="110"/>
      <c r="I2309" s="109">
        <f t="shared" si="491"/>
        <v>2000</v>
      </c>
      <c r="J2309" s="109">
        <f t="shared" si="492"/>
        <v>0</v>
      </c>
      <c r="K2309" s="109">
        <f t="shared" si="493"/>
        <v>0</v>
      </c>
      <c r="L2309" s="43">
        <f t="shared" si="494"/>
        <v>2000</v>
      </c>
      <c r="M2309" s="97"/>
      <c r="N2309" s="97"/>
    </row>
    <row r="2310" spans="1:14" s="10" customFormat="1" ht="14.25" customHeight="1">
      <c r="A2310" s="106">
        <v>42342</v>
      </c>
      <c r="B2310" s="107" t="s">
        <v>184</v>
      </c>
      <c r="C2310" s="108">
        <f t="shared" si="490"/>
        <v>722.54335260115602</v>
      </c>
      <c r="D2310" s="107" t="s">
        <v>188</v>
      </c>
      <c r="E2310" s="109">
        <v>692</v>
      </c>
      <c r="F2310" s="109">
        <v>694.5</v>
      </c>
      <c r="G2310" s="109"/>
      <c r="H2310" s="110"/>
      <c r="I2310" s="109">
        <f t="shared" si="491"/>
        <v>1806.3583815028901</v>
      </c>
      <c r="J2310" s="109">
        <f t="shared" si="492"/>
        <v>0</v>
      </c>
      <c r="K2310" s="109">
        <f t="shared" si="493"/>
        <v>0</v>
      </c>
      <c r="L2310" s="43">
        <f t="shared" si="494"/>
        <v>1806.3583815028901</v>
      </c>
      <c r="M2310" s="97"/>
      <c r="N2310" s="97"/>
    </row>
    <row r="2311" spans="1:14" s="10" customFormat="1" ht="14.25" customHeight="1">
      <c r="A2311" s="106">
        <v>42342</v>
      </c>
      <c r="B2311" s="107" t="s">
        <v>226</v>
      </c>
      <c r="C2311" s="108">
        <f t="shared" si="490"/>
        <v>657.89473684210532</v>
      </c>
      <c r="D2311" s="107" t="s">
        <v>188</v>
      </c>
      <c r="E2311" s="109">
        <v>760</v>
      </c>
      <c r="F2311" s="109">
        <v>764.65</v>
      </c>
      <c r="G2311" s="109"/>
      <c r="H2311" s="110"/>
      <c r="I2311" s="109">
        <f t="shared" si="491"/>
        <v>3059.2105263157746</v>
      </c>
      <c r="J2311" s="109">
        <f t="shared" si="492"/>
        <v>0</v>
      </c>
      <c r="K2311" s="109">
        <f t="shared" si="493"/>
        <v>0</v>
      </c>
      <c r="L2311" s="43">
        <f t="shared" si="494"/>
        <v>3059.2105263157746</v>
      </c>
      <c r="M2311" s="97"/>
      <c r="N2311" s="97"/>
    </row>
    <row r="2312" spans="1:14" s="10" customFormat="1" ht="14.25" customHeight="1">
      <c r="A2312" s="106">
        <v>42342</v>
      </c>
      <c r="B2312" s="107" t="s">
        <v>227</v>
      </c>
      <c r="C2312" s="108">
        <f t="shared" si="490"/>
        <v>2040.8163265306123</v>
      </c>
      <c r="D2312" s="107" t="s">
        <v>188</v>
      </c>
      <c r="E2312" s="109">
        <v>245</v>
      </c>
      <c r="F2312" s="109">
        <v>246.25</v>
      </c>
      <c r="G2312" s="109">
        <v>247.3</v>
      </c>
      <c r="H2312" s="110"/>
      <c r="I2312" s="109">
        <f t="shared" si="491"/>
        <v>2551.0204081632655</v>
      </c>
      <c r="J2312" s="109">
        <f t="shared" si="492"/>
        <v>2142.8571428571663</v>
      </c>
      <c r="K2312" s="109">
        <f t="shared" si="493"/>
        <v>0</v>
      </c>
      <c r="L2312" s="43">
        <f t="shared" si="494"/>
        <v>4693.8775510204323</v>
      </c>
      <c r="M2312" s="97"/>
      <c r="N2312" s="97"/>
    </row>
    <row r="2313" spans="1:14" s="10" customFormat="1" ht="14.25" customHeight="1">
      <c r="A2313" s="106">
        <v>42342</v>
      </c>
      <c r="B2313" s="107" t="s">
        <v>217</v>
      </c>
      <c r="C2313" s="108">
        <f t="shared" si="490"/>
        <v>1647.4464579901153</v>
      </c>
      <c r="D2313" s="107" t="s">
        <v>188</v>
      </c>
      <c r="E2313" s="109">
        <v>303.5</v>
      </c>
      <c r="F2313" s="109">
        <v>299.5</v>
      </c>
      <c r="G2313" s="109"/>
      <c r="H2313" s="110"/>
      <c r="I2313" s="109">
        <f t="shared" si="491"/>
        <v>-6589.7858319604611</v>
      </c>
      <c r="J2313" s="109">
        <f t="shared" si="492"/>
        <v>0</v>
      </c>
      <c r="K2313" s="109">
        <f t="shared" si="493"/>
        <v>0</v>
      </c>
      <c r="L2313" s="43">
        <f t="shared" si="494"/>
        <v>-6589.7858319604611</v>
      </c>
      <c r="M2313" s="97"/>
      <c r="N2313" s="97"/>
    </row>
    <row r="2314" spans="1:14" s="10" customFormat="1" ht="14.25" customHeight="1">
      <c r="A2314" s="106">
        <v>42341</v>
      </c>
      <c r="B2314" s="107" t="s">
        <v>187</v>
      </c>
      <c r="C2314" s="108">
        <f t="shared" si="490"/>
        <v>1923.0769230769231</v>
      </c>
      <c r="D2314" s="107" t="s">
        <v>188</v>
      </c>
      <c r="E2314" s="109">
        <v>260</v>
      </c>
      <c r="F2314" s="109">
        <v>261.5</v>
      </c>
      <c r="G2314" s="109">
        <v>264</v>
      </c>
      <c r="H2314" s="110">
        <v>266.95</v>
      </c>
      <c r="I2314" s="109">
        <f t="shared" si="491"/>
        <v>2884.6153846153848</v>
      </c>
      <c r="J2314" s="109">
        <f t="shared" si="492"/>
        <v>4807.6923076923076</v>
      </c>
      <c r="K2314" s="109">
        <f t="shared" si="493"/>
        <v>5673.076923076901</v>
      </c>
      <c r="L2314" s="43">
        <f t="shared" si="494"/>
        <v>13365.384615384593</v>
      </c>
      <c r="M2314" s="97"/>
      <c r="N2314" s="97"/>
    </row>
    <row r="2315" spans="1:14" s="10" customFormat="1" ht="14.25" customHeight="1">
      <c r="A2315" s="106">
        <v>42340</v>
      </c>
      <c r="B2315" s="107" t="s">
        <v>221</v>
      </c>
      <c r="C2315" s="108">
        <f t="shared" si="490"/>
        <v>883.39222614840992</v>
      </c>
      <c r="D2315" s="107" t="s">
        <v>188</v>
      </c>
      <c r="E2315" s="109">
        <v>566</v>
      </c>
      <c r="F2315" s="109">
        <v>570</v>
      </c>
      <c r="G2315" s="109">
        <v>575</v>
      </c>
      <c r="H2315" s="110"/>
      <c r="I2315" s="109">
        <f t="shared" si="491"/>
        <v>3533.5689045936397</v>
      </c>
      <c r="J2315" s="109">
        <f t="shared" si="492"/>
        <v>4416.9611307420491</v>
      </c>
      <c r="K2315" s="109">
        <f t="shared" si="493"/>
        <v>0</v>
      </c>
      <c r="L2315" s="43">
        <f t="shared" si="494"/>
        <v>7950.5300353356888</v>
      </c>
      <c r="M2315" s="97"/>
      <c r="N2315" s="97"/>
    </row>
    <row r="2316" spans="1:14" s="10" customFormat="1" ht="14.25" customHeight="1">
      <c r="A2316" s="106">
        <v>42340</v>
      </c>
      <c r="B2316" s="111" t="s">
        <v>133</v>
      </c>
      <c r="C2316" s="108">
        <f t="shared" si="490"/>
        <v>2500</v>
      </c>
      <c r="D2316" s="111" t="s">
        <v>203</v>
      </c>
      <c r="E2316" s="110">
        <v>200</v>
      </c>
      <c r="F2316" s="110">
        <v>199</v>
      </c>
      <c r="G2316" s="110"/>
      <c r="H2316" s="110"/>
      <c r="I2316" s="109">
        <f t="shared" si="491"/>
        <v>2500</v>
      </c>
      <c r="J2316" s="109">
        <f t="shared" si="492"/>
        <v>0</v>
      </c>
      <c r="K2316" s="109">
        <f t="shared" si="493"/>
        <v>0</v>
      </c>
      <c r="L2316" s="43">
        <f t="shared" si="494"/>
        <v>2500</v>
      </c>
      <c r="M2316" s="97"/>
      <c r="N2316" s="97"/>
    </row>
    <row r="2317" spans="1:14" s="10" customFormat="1" ht="14.25" customHeight="1">
      <c r="A2317" s="106">
        <v>42340</v>
      </c>
      <c r="B2317" s="107" t="s">
        <v>228</v>
      </c>
      <c r="C2317" s="108">
        <f t="shared" si="490"/>
        <v>2136.7521367521367</v>
      </c>
      <c r="D2317" s="107" t="s">
        <v>188</v>
      </c>
      <c r="E2317" s="109">
        <v>234</v>
      </c>
      <c r="F2317" s="109">
        <v>235.95</v>
      </c>
      <c r="G2317" s="109"/>
      <c r="H2317" s="110"/>
      <c r="I2317" s="109">
        <f t="shared" si="491"/>
        <v>4166.6666666666424</v>
      </c>
      <c r="J2317" s="109">
        <f t="shared" si="492"/>
        <v>0</v>
      </c>
      <c r="K2317" s="109">
        <f t="shared" si="493"/>
        <v>0</v>
      </c>
      <c r="L2317" s="43">
        <f t="shared" si="494"/>
        <v>4166.6666666666424</v>
      </c>
      <c r="M2317" s="97"/>
      <c r="N2317" s="97"/>
    </row>
    <row r="2318" spans="1:14" s="10" customFormat="1" ht="14.25" customHeight="1">
      <c r="A2318" s="106">
        <v>42339</v>
      </c>
      <c r="B2318" s="107" t="s">
        <v>133</v>
      </c>
      <c r="C2318" s="108">
        <f t="shared" si="490"/>
        <v>2441.40625</v>
      </c>
      <c r="D2318" s="107" t="s">
        <v>188</v>
      </c>
      <c r="E2318" s="109">
        <v>204.8</v>
      </c>
      <c r="F2318" s="109">
        <v>205.5</v>
      </c>
      <c r="G2318" s="109"/>
      <c r="H2318" s="110"/>
      <c r="I2318" s="109">
        <f t="shared" si="491"/>
        <v>1708.9843749999723</v>
      </c>
      <c r="J2318" s="109">
        <f t="shared" si="492"/>
        <v>0</v>
      </c>
      <c r="K2318" s="109">
        <f t="shared" si="493"/>
        <v>0</v>
      </c>
      <c r="L2318" s="43">
        <f t="shared" si="494"/>
        <v>1708.9843749999723</v>
      </c>
      <c r="M2318" s="97"/>
      <c r="N2318" s="97"/>
    </row>
    <row r="2319" spans="1:14" s="10" customFormat="1" ht="14.25" customHeight="1">
      <c r="A2319" s="106">
        <v>42339</v>
      </c>
      <c r="B2319" s="107" t="s">
        <v>229</v>
      </c>
      <c r="C2319" s="108">
        <f t="shared" si="490"/>
        <v>1168.2242990654206</v>
      </c>
      <c r="D2319" s="107" t="s">
        <v>188</v>
      </c>
      <c r="E2319" s="109">
        <v>428</v>
      </c>
      <c r="F2319" s="109">
        <v>431</v>
      </c>
      <c r="G2319" s="109">
        <v>434.8</v>
      </c>
      <c r="H2319" s="110"/>
      <c r="I2319" s="109">
        <f t="shared" si="491"/>
        <v>3504.6728971962621</v>
      </c>
      <c r="J2319" s="109">
        <f t="shared" si="492"/>
        <v>4439.2523364486115</v>
      </c>
      <c r="K2319" s="109">
        <f t="shared" si="493"/>
        <v>0</v>
      </c>
      <c r="L2319" s="43">
        <f t="shared" si="494"/>
        <v>7943.9252336448735</v>
      </c>
      <c r="M2319" s="97"/>
      <c r="N2319" s="97"/>
    </row>
    <row r="2320" spans="1:14" s="10" customFormat="1" ht="14.25" customHeight="1">
      <c r="A2320" s="106">
        <v>42339</v>
      </c>
      <c r="B2320" s="107" t="s">
        <v>227</v>
      </c>
      <c r="C2320" s="108">
        <f t="shared" si="490"/>
        <v>2074.6887966804979</v>
      </c>
      <c r="D2320" s="107" t="s">
        <v>188</v>
      </c>
      <c r="E2320" s="109">
        <v>241</v>
      </c>
      <c r="F2320" s="109">
        <v>240.2</v>
      </c>
      <c r="G2320" s="109"/>
      <c r="H2320" s="110"/>
      <c r="I2320" s="109">
        <f t="shared" si="491"/>
        <v>-1659.751037344422</v>
      </c>
      <c r="J2320" s="109">
        <f t="shared" si="492"/>
        <v>0</v>
      </c>
      <c r="K2320" s="109">
        <f t="shared" si="493"/>
        <v>0</v>
      </c>
      <c r="L2320" s="43">
        <f t="shared" si="494"/>
        <v>-1659.751037344422</v>
      </c>
      <c r="M2320" s="97"/>
      <c r="N2320" s="97"/>
    </row>
    <row r="2321" spans="1:14" s="10" customFormat="1" ht="14.25" customHeight="1">
      <c r="A2321" s="106">
        <v>42339</v>
      </c>
      <c r="B2321" s="107" t="s">
        <v>230</v>
      </c>
      <c r="C2321" s="108">
        <f t="shared" si="490"/>
        <v>296.73590504451039</v>
      </c>
      <c r="D2321" s="107" t="s">
        <v>188</v>
      </c>
      <c r="E2321" s="109">
        <v>1685</v>
      </c>
      <c r="F2321" s="109">
        <v>1694</v>
      </c>
      <c r="G2321" s="109"/>
      <c r="H2321" s="110"/>
      <c r="I2321" s="109">
        <f t="shared" si="491"/>
        <v>2670.6231454005933</v>
      </c>
      <c r="J2321" s="109">
        <f t="shared" si="492"/>
        <v>0</v>
      </c>
      <c r="K2321" s="109">
        <f t="shared" si="493"/>
        <v>0</v>
      </c>
      <c r="L2321" s="43">
        <f t="shared" si="494"/>
        <v>2670.6231454005933</v>
      </c>
      <c r="M2321" s="97"/>
      <c r="N2321" s="97"/>
    </row>
    <row r="2322" spans="1:14" s="10" customFormat="1" ht="14.25" customHeight="1">
      <c r="A2322" s="106">
        <v>42338</v>
      </c>
      <c r="B2322" s="107" t="s">
        <v>184</v>
      </c>
      <c r="C2322" s="108">
        <f t="shared" ref="C2322:C2360" si="495">500000/E2322</f>
        <v>716.33237822349565</v>
      </c>
      <c r="D2322" s="107" t="s">
        <v>188</v>
      </c>
      <c r="E2322" s="109">
        <v>698</v>
      </c>
      <c r="F2322" s="109">
        <v>702</v>
      </c>
      <c r="G2322" s="109">
        <v>707</v>
      </c>
      <c r="H2322" s="110">
        <v>712</v>
      </c>
      <c r="I2322" s="109">
        <f>(IF(D2322="SHORT",E2322-F2322,IF(D2322="LONG",F2322-E2322)))*C2322</f>
        <v>2865.3295128939826</v>
      </c>
      <c r="J2322" s="109">
        <f>(IF(D2322="SHORT",IF(G2322="",0,F2322-G2322),IF(D2322="LONG",IF(G2322="",0,G2322-F2322))))*C2322</f>
        <v>3581.6618911174783</v>
      </c>
      <c r="K2322" s="109">
        <f>(IF(D2322="SHORT",IF(H2322="",0,G2322-H2322),IF(D2322="LONG",IF(H2322="",0,(H2322-G2322)))))*C2322</f>
        <v>3581.6618911174783</v>
      </c>
      <c r="L2322" s="43">
        <f>SUM(I2322,J2322,K2322)</f>
        <v>10028.653295128939</v>
      </c>
      <c r="M2322" s="97"/>
      <c r="N2322" s="97"/>
    </row>
    <row r="2323" spans="1:14" s="10" customFormat="1" ht="14.25" customHeight="1">
      <c r="A2323" s="106">
        <v>42338</v>
      </c>
      <c r="B2323" s="107" t="s">
        <v>231</v>
      </c>
      <c r="C2323" s="108">
        <f t="shared" si="495"/>
        <v>1592.3566878980891</v>
      </c>
      <c r="D2323" s="107" t="s">
        <v>188</v>
      </c>
      <c r="E2323" s="109">
        <v>314</v>
      </c>
      <c r="F2323" s="109">
        <v>316</v>
      </c>
      <c r="G2323" s="109">
        <v>318</v>
      </c>
      <c r="H2323" s="110"/>
      <c r="I2323" s="109">
        <f>(IF(D2323="SHORT",E2323-F2323,IF(D2323="LONG",F2323-E2323)))*C2323</f>
        <v>3184.7133757961783</v>
      </c>
      <c r="J2323" s="109">
        <f>(IF(D2323="SHORT",IF(G2323="",0,F2323-G2323),IF(D2323="LONG",IF(G2323="",0,G2323-F2323))))*C2323</f>
        <v>3184.7133757961783</v>
      </c>
      <c r="K2323" s="109">
        <f>(IF(D2323="SHORT",IF(H2323="",0,G2323-H2323),IF(D2323="LONG",IF(H2323="",0,(H2323-G2323)))))*C2323</f>
        <v>0</v>
      </c>
      <c r="L2323" s="43">
        <f>SUM(I2323,J2323,K2323)</f>
        <v>6369.4267515923566</v>
      </c>
      <c r="M2323" s="97"/>
      <c r="N2323" s="97"/>
    </row>
    <row r="2324" spans="1:14" s="10" customFormat="1" ht="14.25" customHeight="1">
      <c r="A2324" s="106">
        <v>42338</v>
      </c>
      <c r="B2324" s="107" t="s">
        <v>201</v>
      </c>
      <c r="C2324" s="108">
        <f t="shared" si="495"/>
        <v>246.91358024691357</v>
      </c>
      <c r="D2324" s="107" t="s">
        <v>188</v>
      </c>
      <c r="E2324" s="109">
        <v>2025</v>
      </c>
      <c r="F2324" s="109">
        <v>2037</v>
      </c>
      <c r="G2324" s="109">
        <v>2052</v>
      </c>
      <c r="H2324" s="110"/>
      <c r="I2324" s="109">
        <f>(IF(D2324="SHORT",E2324-F2324,IF(D2324="LONG",F2324-E2324)))*C2324</f>
        <v>2962.9629629629626</v>
      </c>
      <c r="J2324" s="109">
        <f>(IF(D2324="SHORT",IF(G2324="",0,F2324-G2324),IF(D2324="LONG",IF(G2324="",0,G2324-F2324))))*C2324</f>
        <v>3703.7037037037035</v>
      </c>
      <c r="K2324" s="109">
        <f>(IF(D2324="SHORT",IF(H2324="",0,G2324-H2324),IF(D2324="LONG",IF(H2324="",0,(H2324-G2324)))))*C2324</f>
        <v>0</v>
      </c>
      <c r="L2324" s="43">
        <f>SUM(I2324,J2324,K2324)</f>
        <v>6666.6666666666661</v>
      </c>
      <c r="M2324" s="97"/>
      <c r="N2324" s="97"/>
    </row>
    <row r="2325" spans="1:14" s="10" customFormat="1" ht="14.25" customHeight="1">
      <c r="A2325" s="106">
        <v>42335</v>
      </c>
      <c r="B2325" s="107" t="s">
        <v>232</v>
      </c>
      <c r="C2325" s="108">
        <f t="shared" si="495"/>
        <v>3030.3030303030305</v>
      </c>
      <c r="D2325" s="107" t="s">
        <v>188</v>
      </c>
      <c r="E2325" s="109">
        <v>165</v>
      </c>
      <c r="F2325" s="109">
        <v>165</v>
      </c>
      <c r="G2325" s="109"/>
      <c r="H2325" s="110"/>
      <c r="I2325" s="109">
        <f>(IF(D2325="SHORT",E2325-F2325,IF(D2325="LONG",F2325-E2325)))*C2325</f>
        <v>0</v>
      </c>
      <c r="J2325" s="109">
        <f>(IF(D2325="SHORT",IF(G2325="",0,F2325-G2325),IF(D2325="LONG",IF(G2325="",0,G2325-F2325))))*C2325</f>
        <v>0</v>
      </c>
      <c r="K2325" s="109">
        <f>(IF(D2325="SHORT",IF(H2325="",0,G2325-H2325),IF(D2325="LONG",IF(H2325="",0,(H2325-G2325)))))*C2325</f>
        <v>0</v>
      </c>
      <c r="L2325" s="43">
        <f>SUM(I2325,J2325,K2325)</f>
        <v>0</v>
      </c>
      <c r="M2325" s="97"/>
      <c r="N2325" s="97"/>
    </row>
    <row r="2326" spans="1:14" s="10" customFormat="1" ht="14.25" customHeight="1">
      <c r="A2326" s="106">
        <v>42335</v>
      </c>
      <c r="B2326" s="107" t="s">
        <v>233</v>
      </c>
      <c r="C2326" s="108">
        <f t="shared" si="495"/>
        <v>1912.0458891013384</v>
      </c>
      <c r="D2326" s="107" t="s">
        <v>188</v>
      </c>
      <c r="E2326" s="109">
        <v>261.5</v>
      </c>
      <c r="F2326" s="109">
        <v>263.5</v>
      </c>
      <c r="G2326" s="109"/>
      <c r="H2326" s="110"/>
      <c r="I2326" s="109">
        <f>(IF(D2326="SHORT",E2326-F2326,IF(D2326="LONG",F2326-E2326)))*C2326</f>
        <v>3824.0917782026768</v>
      </c>
      <c r="J2326" s="109">
        <f>(IF(D2326="SHORT",IF(G2326="",0,F2326-G2326),IF(D2326="LONG",IF(G2326="",0,G2326-F2326))))*C2326</f>
        <v>0</v>
      </c>
      <c r="K2326" s="109">
        <f>(IF(D2326="SHORT",IF(H2326="",0,G2326-H2326),IF(D2326="LONG",IF(H2326="",0,(H2326-G2326)))))*C2326</f>
        <v>0</v>
      </c>
      <c r="L2326" s="43">
        <f>SUM(I2326,J2326,K2326)</f>
        <v>3824.0917782026768</v>
      </c>
      <c r="M2326" s="97"/>
      <c r="N2326" s="97"/>
    </row>
    <row r="2327" spans="1:14" s="10" customFormat="1" ht="14.25" customHeight="1">
      <c r="A2327" s="106">
        <v>42335</v>
      </c>
      <c r="B2327" s="107" t="s">
        <v>58</v>
      </c>
      <c r="C2327" s="108">
        <f t="shared" si="495"/>
        <v>3267.9738562091502</v>
      </c>
      <c r="D2327" s="107" t="s">
        <v>188</v>
      </c>
      <c r="E2327" s="109">
        <v>153</v>
      </c>
      <c r="F2327" s="109">
        <v>151</v>
      </c>
      <c r="G2327" s="109"/>
      <c r="H2327" s="110"/>
      <c r="I2327" s="109">
        <f t="shared" ref="I2327:I2335" si="496">(IF(D2327="SHORT",E2327-F2327,IF(D2327="LONG",F2327-E2327)))*C2327</f>
        <v>-6535.9477124183004</v>
      </c>
      <c r="J2327" s="109">
        <f t="shared" ref="J2327:J2335" si="497">(IF(D2327="SHORT",IF(G2327="",0,F2327-G2327),IF(D2327="LONG",IF(G2327="",0,G2327-F2327))))*C2327</f>
        <v>0</v>
      </c>
      <c r="K2327" s="109">
        <f t="shared" ref="K2327:K2335" si="498">(IF(D2327="SHORT",IF(H2327="",0,G2327-H2327),IF(D2327="LONG",IF(H2327="",0,(H2327-G2327)))))*C2327</f>
        <v>0</v>
      </c>
      <c r="L2327" s="43">
        <f t="shared" ref="L2327:L2335" si="499">SUM(I2327,J2327,K2327)</f>
        <v>-6535.9477124183004</v>
      </c>
      <c r="M2327" s="97"/>
      <c r="N2327" s="97"/>
    </row>
    <row r="2328" spans="1:14" s="10" customFormat="1" ht="14.25" customHeight="1">
      <c r="A2328" s="106">
        <v>42334</v>
      </c>
      <c r="B2328" s="107" t="s">
        <v>234</v>
      </c>
      <c r="C2328" s="108">
        <f t="shared" si="495"/>
        <v>1221.001221001221</v>
      </c>
      <c r="D2328" s="107" t="s">
        <v>188</v>
      </c>
      <c r="E2328" s="109">
        <v>409.5</v>
      </c>
      <c r="F2328" s="109">
        <v>413</v>
      </c>
      <c r="G2328" s="109"/>
      <c r="H2328" s="110"/>
      <c r="I2328" s="109">
        <f t="shared" si="496"/>
        <v>4273.5042735042734</v>
      </c>
      <c r="J2328" s="109">
        <f t="shared" si="497"/>
        <v>0</v>
      </c>
      <c r="K2328" s="109">
        <f t="shared" si="498"/>
        <v>0</v>
      </c>
      <c r="L2328" s="43">
        <f t="shared" si="499"/>
        <v>4273.5042735042734</v>
      </c>
      <c r="M2328" s="97"/>
      <c r="N2328" s="97"/>
    </row>
    <row r="2329" spans="1:14" s="10" customFormat="1" ht="14.25" customHeight="1">
      <c r="A2329" s="106">
        <v>42334</v>
      </c>
      <c r="B2329" s="107" t="s">
        <v>235</v>
      </c>
      <c r="C2329" s="108">
        <f t="shared" si="495"/>
        <v>1176.4705882352941</v>
      </c>
      <c r="D2329" s="107" t="s">
        <v>188</v>
      </c>
      <c r="E2329" s="109">
        <v>425</v>
      </c>
      <c r="F2329" s="109">
        <v>428</v>
      </c>
      <c r="G2329" s="109"/>
      <c r="H2329" s="110"/>
      <c r="I2329" s="109">
        <f t="shared" si="496"/>
        <v>3529.4117647058824</v>
      </c>
      <c r="J2329" s="109">
        <f t="shared" si="497"/>
        <v>0</v>
      </c>
      <c r="K2329" s="109">
        <f t="shared" si="498"/>
        <v>0</v>
      </c>
      <c r="L2329" s="43">
        <f t="shared" si="499"/>
        <v>3529.4117647058824</v>
      </c>
      <c r="M2329" s="97"/>
      <c r="N2329" s="97"/>
    </row>
    <row r="2330" spans="1:14" s="10" customFormat="1" ht="14.25" customHeight="1">
      <c r="A2330" s="106">
        <v>42334</v>
      </c>
      <c r="B2330" s="107" t="s">
        <v>236</v>
      </c>
      <c r="C2330" s="108">
        <f t="shared" si="495"/>
        <v>1157.4074074074074</v>
      </c>
      <c r="D2330" s="107" t="s">
        <v>188</v>
      </c>
      <c r="E2330" s="109">
        <v>432</v>
      </c>
      <c r="F2330" s="109">
        <v>433.65</v>
      </c>
      <c r="G2330" s="109"/>
      <c r="H2330" s="110"/>
      <c r="I2330" s="109">
        <f t="shared" si="496"/>
        <v>1909.7222222221958</v>
      </c>
      <c r="J2330" s="109">
        <f t="shared" si="497"/>
        <v>0</v>
      </c>
      <c r="K2330" s="109">
        <f t="shared" si="498"/>
        <v>0</v>
      </c>
      <c r="L2330" s="43">
        <f t="shared" si="499"/>
        <v>1909.7222222221958</v>
      </c>
      <c r="M2330" s="97"/>
      <c r="N2330" s="97"/>
    </row>
    <row r="2331" spans="1:14" s="10" customFormat="1" ht="14.25" customHeight="1">
      <c r="A2331" s="106">
        <v>42334</v>
      </c>
      <c r="B2331" s="111" t="s">
        <v>183</v>
      </c>
      <c r="C2331" s="108">
        <f t="shared" si="495"/>
        <v>3676.4705882352941</v>
      </c>
      <c r="D2331" s="111" t="s">
        <v>203</v>
      </c>
      <c r="E2331" s="110">
        <v>136</v>
      </c>
      <c r="F2331" s="110">
        <v>136</v>
      </c>
      <c r="G2331" s="110"/>
      <c r="H2331" s="110"/>
      <c r="I2331" s="109">
        <f t="shared" si="496"/>
        <v>0</v>
      </c>
      <c r="J2331" s="109">
        <f t="shared" si="497"/>
        <v>0</v>
      </c>
      <c r="K2331" s="109">
        <f t="shared" si="498"/>
        <v>0</v>
      </c>
      <c r="L2331" s="43">
        <f t="shared" si="499"/>
        <v>0</v>
      </c>
      <c r="M2331" s="97"/>
      <c r="N2331" s="97"/>
    </row>
    <row r="2332" spans="1:14" s="10" customFormat="1" ht="14.25" customHeight="1">
      <c r="A2332" s="106">
        <v>42332</v>
      </c>
      <c r="B2332" s="107" t="s">
        <v>237</v>
      </c>
      <c r="C2332" s="108">
        <f t="shared" si="495"/>
        <v>462.96296296296299</v>
      </c>
      <c r="D2332" s="107" t="s">
        <v>188</v>
      </c>
      <c r="E2332" s="109">
        <v>1080</v>
      </c>
      <c r="F2332" s="109">
        <v>1060</v>
      </c>
      <c r="G2332" s="109"/>
      <c r="H2332" s="110"/>
      <c r="I2332" s="109">
        <f t="shared" si="496"/>
        <v>-9259.2592592592591</v>
      </c>
      <c r="J2332" s="109">
        <f t="shared" si="497"/>
        <v>0</v>
      </c>
      <c r="K2332" s="109">
        <f t="shared" si="498"/>
        <v>0</v>
      </c>
      <c r="L2332" s="43">
        <f t="shared" si="499"/>
        <v>-9259.2592592592591</v>
      </c>
      <c r="M2332" s="97"/>
      <c r="N2332" s="97"/>
    </row>
    <row r="2333" spans="1:14" s="10" customFormat="1" ht="14.25" customHeight="1">
      <c r="A2333" s="106">
        <v>42332</v>
      </c>
      <c r="B2333" s="107" t="s">
        <v>235</v>
      </c>
      <c r="C2333" s="108">
        <f t="shared" si="495"/>
        <v>1187.648456057007</v>
      </c>
      <c r="D2333" s="107" t="s">
        <v>188</v>
      </c>
      <c r="E2333" s="109">
        <v>421</v>
      </c>
      <c r="F2333" s="109">
        <v>423.85</v>
      </c>
      <c r="G2333" s="109"/>
      <c r="H2333" s="110"/>
      <c r="I2333" s="109">
        <f t="shared" si="496"/>
        <v>3384.7980997624968</v>
      </c>
      <c r="J2333" s="109">
        <f t="shared" si="497"/>
        <v>0</v>
      </c>
      <c r="K2333" s="109">
        <f t="shared" si="498"/>
        <v>0</v>
      </c>
      <c r="L2333" s="43">
        <f t="shared" si="499"/>
        <v>3384.7980997624968</v>
      </c>
      <c r="M2333" s="97"/>
      <c r="N2333" s="97"/>
    </row>
    <row r="2334" spans="1:14" s="10" customFormat="1" ht="14.25" customHeight="1">
      <c r="A2334" s="106">
        <v>42332</v>
      </c>
      <c r="B2334" s="107" t="s">
        <v>67</v>
      </c>
      <c r="C2334" s="108">
        <f t="shared" si="495"/>
        <v>961.53846153846155</v>
      </c>
      <c r="D2334" s="107" t="s">
        <v>188</v>
      </c>
      <c r="E2334" s="109">
        <v>520</v>
      </c>
      <c r="F2334" s="109">
        <v>522</v>
      </c>
      <c r="G2334" s="109"/>
      <c r="H2334" s="110"/>
      <c r="I2334" s="109">
        <f t="shared" si="496"/>
        <v>1923.0769230769231</v>
      </c>
      <c r="J2334" s="109">
        <f t="shared" si="497"/>
        <v>0</v>
      </c>
      <c r="K2334" s="109">
        <f t="shared" si="498"/>
        <v>0</v>
      </c>
      <c r="L2334" s="43">
        <f t="shared" si="499"/>
        <v>1923.0769230769231</v>
      </c>
      <c r="M2334" s="97"/>
      <c r="N2334" s="97"/>
    </row>
    <row r="2335" spans="1:14" s="10" customFormat="1" ht="14.25" customHeight="1">
      <c r="A2335" s="106">
        <v>42332</v>
      </c>
      <c r="B2335" s="107" t="s">
        <v>79</v>
      </c>
      <c r="C2335" s="108">
        <f t="shared" si="495"/>
        <v>1152.073732718894</v>
      </c>
      <c r="D2335" s="107" t="s">
        <v>188</v>
      </c>
      <c r="E2335" s="109">
        <v>434</v>
      </c>
      <c r="F2335" s="109">
        <v>436.5</v>
      </c>
      <c r="G2335" s="109"/>
      <c r="H2335" s="110"/>
      <c r="I2335" s="109">
        <f t="shared" si="496"/>
        <v>2880.1843317972352</v>
      </c>
      <c r="J2335" s="109">
        <f t="shared" si="497"/>
        <v>0</v>
      </c>
      <c r="K2335" s="109">
        <f t="shared" si="498"/>
        <v>0</v>
      </c>
      <c r="L2335" s="43">
        <f t="shared" si="499"/>
        <v>2880.1843317972352</v>
      </c>
      <c r="M2335" s="97"/>
      <c r="N2335" s="97"/>
    </row>
    <row r="2336" spans="1:14" s="10" customFormat="1" ht="14.25" customHeight="1">
      <c r="A2336" s="106">
        <v>42331</v>
      </c>
      <c r="B2336" s="111" t="s">
        <v>238</v>
      </c>
      <c r="C2336" s="108">
        <f t="shared" si="495"/>
        <v>1103.7527593818984</v>
      </c>
      <c r="D2336" s="111" t="s">
        <v>203</v>
      </c>
      <c r="E2336" s="110">
        <v>453</v>
      </c>
      <c r="F2336" s="110">
        <v>450</v>
      </c>
      <c r="G2336" s="110">
        <v>445</v>
      </c>
      <c r="H2336" s="110">
        <v>439.5</v>
      </c>
      <c r="I2336" s="109">
        <f>(IF(D2336="SHORT",E2336-F2336,IF(D2336="LONG",F2336-E2336)))*C2336</f>
        <v>3311.2582781456949</v>
      </c>
      <c r="J2336" s="109">
        <f>(IF(D2336="SHORT",IF(G2336="",0,F2336-G2336),IF(D2336="LONG",IF(G2336="",0,G2336-F2336))))*C2336</f>
        <v>5518.7637969094922</v>
      </c>
      <c r="K2336" s="109">
        <f>(IF(D2336="SHORT",IF(H2336="",0,G2336-H2336),IF(D2336="LONG",IF(H2336="",0,(H2336-G2336)))))*C2336</f>
        <v>6070.640176600441</v>
      </c>
      <c r="L2336" s="43">
        <f>SUM(I2336,J2336,K2336)</f>
        <v>14900.662251655627</v>
      </c>
      <c r="M2336" s="97"/>
      <c r="N2336" s="97"/>
    </row>
    <row r="2337" spans="1:14" s="10" customFormat="1" ht="14.25" customHeight="1">
      <c r="A2337" s="106">
        <v>42331</v>
      </c>
      <c r="B2337" s="107" t="s">
        <v>239</v>
      </c>
      <c r="C2337" s="108">
        <f t="shared" si="495"/>
        <v>555.55555555555554</v>
      </c>
      <c r="D2337" s="107" t="s">
        <v>188</v>
      </c>
      <c r="E2337" s="109">
        <v>900</v>
      </c>
      <c r="F2337" s="109">
        <v>905</v>
      </c>
      <c r="G2337" s="109">
        <v>915</v>
      </c>
      <c r="H2337" s="110">
        <v>924.5</v>
      </c>
      <c r="I2337" s="109">
        <f>(IF(D2337="SHORT",E2337-F2337,IF(D2337="LONG",F2337-E2337)))*C2337</f>
        <v>2777.7777777777778</v>
      </c>
      <c r="J2337" s="109">
        <f>(IF(D2337="SHORT",IF(G2337="",0,F2337-G2337),IF(D2337="LONG",IF(G2337="",0,G2337-F2337))))*C2337</f>
        <v>5555.5555555555557</v>
      </c>
      <c r="K2337" s="109">
        <f>(IF(D2337="SHORT",IF(H2337="",0,G2337-H2337),IF(D2337="LONG",IF(H2337="",0,(H2337-G2337)))))*C2337</f>
        <v>5277.7777777777774</v>
      </c>
      <c r="L2337" s="43">
        <f>SUM(I2337,J2337,K2337)</f>
        <v>13611.111111111111</v>
      </c>
      <c r="M2337" s="97"/>
      <c r="N2337" s="97"/>
    </row>
    <row r="2338" spans="1:14" s="10" customFormat="1" ht="14.25" customHeight="1">
      <c r="A2338" s="106">
        <v>42331</v>
      </c>
      <c r="B2338" s="107" t="s">
        <v>194</v>
      </c>
      <c r="C2338" s="108">
        <f t="shared" si="495"/>
        <v>862.06896551724139</v>
      </c>
      <c r="D2338" s="107" t="s">
        <v>188</v>
      </c>
      <c r="E2338" s="109">
        <v>580</v>
      </c>
      <c r="F2338" s="109">
        <v>585</v>
      </c>
      <c r="G2338" s="109">
        <v>588.85</v>
      </c>
      <c r="H2338" s="110"/>
      <c r="I2338" s="109">
        <f>(IF(D2338="SHORT",E2338-F2338,IF(D2338="LONG",F2338-E2338)))*C2338</f>
        <v>4310.3448275862065</v>
      </c>
      <c r="J2338" s="109">
        <f>(IF(D2338="SHORT",IF(G2338="",0,F2338-G2338),IF(D2338="LONG",IF(G2338="",0,G2338-F2338))))*C2338</f>
        <v>3318.9655172413991</v>
      </c>
      <c r="K2338" s="109">
        <f>(IF(D2338="SHORT",IF(H2338="",0,G2338-H2338),IF(D2338="LONG",IF(H2338="",0,(H2338-G2338)))))*C2338</f>
        <v>0</v>
      </c>
      <c r="L2338" s="43">
        <f>SUM(I2338,J2338,K2338)</f>
        <v>7629.3103448276051</v>
      </c>
      <c r="M2338" s="97"/>
      <c r="N2338" s="97"/>
    </row>
    <row r="2339" spans="1:14" s="10" customFormat="1" ht="14.25" customHeight="1">
      <c r="A2339" s="106">
        <v>42331</v>
      </c>
      <c r="B2339" s="107" t="s">
        <v>240</v>
      </c>
      <c r="C2339" s="108">
        <f t="shared" si="495"/>
        <v>104.60251046025104</v>
      </c>
      <c r="D2339" s="107" t="s">
        <v>188</v>
      </c>
      <c r="E2339" s="109">
        <v>4780</v>
      </c>
      <c r="F2339" s="109">
        <v>4790</v>
      </c>
      <c r="G2339" s="109"/>
      <c r="H2339" s="110"/>
      <c r="I2339" s="109">
        <f>(IF(D2339="SHORT",E2339-F2339,IF(D2339="LONG",F2339-E2339)))*C2339</f>
        <v>1046.0251046025105</v>
      </c>
      <c r="J2339" s="109">
        <f>(IF(D2339="SHORT",IF(G2339="",0,F2339-G2339),IF(D2339="LONG",IF(G2339="",0,G2339-F2339))))*C2339</f>
        <v>0</v>
      </c>
      <c r="K2339" s="109">
        <f>(IF(D2339="SHORT",IF(H2339="",0,G2339-H2339),IF(D2339="LONG",IF(H2339="",0,(H2339-G2339)))))*C2339</f>
        <v>0</v>
      </c>
      <c r="L2339" s="43">
        <f>SUM(I2339,J2339,K2339)</f>
        <v>1046.0251046025105</v>
      </c>
      <c r="M2339" s="97"/>
      <c r="N2339" s="97"/>
    </row>
    <row r="2340" spans="1:14" s="10" customFormat="1" ht="14.25" customHeight="1">
      <c r="A2340" s="106">
        <v>42331</v>
      </c>
      <c r="B2340" s="107" t="s">
        <v>234</v>
      </c>
      <c r="C2340" s="108">
        <f t="shared" si="495"/>
        <v>1222.4938875305625</v>
      </c>
      <c r="D2340" s="107" t="s">
        <v>188</v>
      </c>
      <c r="E2340" s="109">
        <v>409</v>
      </c>
      <c r="F2340" s="109">
        <v>409.5</v>
      </c>
      <c r="G2340" s="109"/>
      <c r="H2340" s="110"/>
      <c r="I2340" s="109">
        <f>(IF(D2340="SHORT",E2340-F2340,IF(D2340="LONG",F2340-E2340)))*C2340</f>
        <v>611.24694376528123</v>
      </c>
      <c r="J2340" s="109">
        <f>(IF(D2340="SHORT",IF(G2340="",0,F2340-G2340),IF(D2340="LONG",IF(G2340="",0,G2340-F2340))))*C2340</f>
        <v>0</v>
      </c>
      <c r="K2340" s="109">
        <f>(IF(D2340="SHORT",IF(H2340="",0,G2340-H2340),IF(D2340="LONG",IF(H2340="",0,(H2340-G2340)))))*C2340</f>
        <v>0</v>
      </c>
      <c r="L2340" s="43">
        <f>SUM(I2340,J2340,K2340)</f>
        <v>611.24694376528123</v>
      </c>
      <c r="M2340" s="97"/>
      <c r="N2340" s="97"/>
    </row>
    <row r="2341" spans="1:14" s="10" customFormat="1" ht="14.25" customHeight="1">
      <c r="A2341" s="106">
        <v>42328</v>
      </c>
      <c r="B2341" s="107" t="s">
        <v>239</v>
      </c>
      <c r="C2341" s="108">
        <f t="shared" si="495"/>
        <v>602.40963855421683</v>
      </c>
      <c r="D2341" s="107" t="s">
        <v>188</v>
      </c>
      <c r="E2341" s="109">
        <v>830</v>
      </c>
      <c r="F2341" s="109">
        <v>835</v>
      </c>
      <c r="G2341" s="109">
        <v>841</v>
      </c>
      <c r="H2341" s="110">
        <v>867</v>
      </c>
      <c r="I2341" s="109">
        <f t="shared" ref="I2341:I2404" si="500">(IF(D2341="SHORT",E2341-F2341,IF(D2341="LONG",F2341-E2341)))*C2341</f>
        <v>3012.0481927710844</v>
      </c>
      <c r="J2341" s="109">
        <f t="shared" ref="J2341:J2404" si="501">(IF(D2341="SHORT",IF(G2341="",0,F2341-G2341),IF(D2341="LONG",IF(G2341="",0,G2341-F2341))))*C2341</f>
        <v>3614.457831325301</v>
      </c>
      <c r="K2341" s="109">
        <f t="shared" ref="K2341:K2404" si="502">(IF(D2341="SHORT",IF(H2341="",0,G2341-H2341),IF(D2341="LONG",IF(H2341="",0,(H2341-G2341)))))*C2341</f>
        <v>15662.650602409638</v>
      </c>
      <c r="L2341" s="43">
        <f t="shared" ref="L2341:L2404" si="503">SUM(I2341,J2341,K2341)</f>
        <v>22289.156626506025</v>
      </c>
      <c r="M2341" s="97"/>
      <c r="N2341" s="97"/>
    </row>
    <row r="2342" spans="1:14" s="10" customFormat="1" ht="14.25" customHeight="1">
      <c r="A2342" s="106">
        <v>42328</v>
      </c>
      <c r="B2342" s="107" t="s">
        <v>241</v>
      </c>
      <c r="C2342" s="108">
        <f t="shared" si="495"/>
        <v>2293.5779816513759</v>
      </c>
      <c r="D2342" s="107" t="s">
        <v>188</v>
      </c>
      <c r="E2342" s="109">
        <v>218</v>
      </c>
      <c r="F2342" s="109">
        <v>219.5</v>
      </c>
      <c r="G2342" s="109">
        <v>221</v>
      </c>
      <c r="H2342" s="110">
        <v>224.7</v>
      </c>
      <c r="I2342" s="109">
        <f t="shared" si="500"/>
        <v>3440.3669724770639</v>
      </c>
      <c r="J2342" s="109">
        <f t="shared" si="501"/>
        <v>3440.3669724770639</v>
      </c>
      <c r="K2342" s="109">
        <f t="shared" si="502"/>
        <v>8486.2385321100646</v>
      </c>
      <c r="L2342" s="43">
        <f t="shared" si="503"/>
        <v>15366.972477064191</v>
      </c>
      <c r="M2342" s="97"/>
      <c r="N2342" s="97"/>
    </row>
    <row r="2343" spans="1:14" s="10" customFormat="1" ht="14.25" customHeight="1">
      <c r="A2343" s="106">
        <v>42328</v>
      </c>
      <c r="B2343" s="107" t="s">
        <v>217</v>
      </c>
      <c r="C2343" s="108">
        <f t="shared" si="495"/>
        <v>1700.6802721088436</v>
      </c>
      <c r="D2343" s="107" t="s">
        <v>188</v>
      </c>
      <c r="E2343" s="109">
        <v>294</v>
      </c>
      <c r="F2343" s="109">
        <v>295</v>
      </c>
      <c r="G2343" s="109">
        <v>297</v>
      </c>
      <c r="H2343" s="110">
        <v>300</v>
      </c>
      <c r="I2343" s="109">
        <f t="shared" si="500"/>
        <v>1700.6802721088436</v>
      </c>
      <c r="J2343" s="109">
        <f t="shared" si="501"/>
        <v>3401.3605442176872</v>
      </c>
      <c r="K2343" s="109">
        <f t="shared" si="502"/>
        <v>5102.0408163265311</v>
      </c>
      <c r="L2343" s="43">
        <f t="shared" si="503"/>
        <v>10204.081632653062</v>
      </c>
      <c r="M2343" s="97"/>
      <c r="N2343" s="97"/>
    </row>
    <row r="2344" spans="1:14" s="10" customFormat="1" ht="14.25" customHeight="1">
      <c r="A2344" s="106">
        <v>42328</v>
      </c>
      <c r="B2344" s="107" t="s">
        <v>242</v>
      </c>
      <c r="C2344" s="108">
        <f t="shared" si="495"/>
        <v>106.60980810234541</v>
      </c>
      <c r="D2344" s="107" t="s">
        <v>188</v>
      </c>
      <c r="E2344" s="109">
        <v>4690</v>
      </c>
      <c r="F2344" s="109">
        <v>4710</v>
      </c>
      <c r="G2344" s="109">
        <v>4725</v>
      </c>
      <c r="H2344" s="110">
        <v>4755</v>
      </c>
      <c r="I2344" s="109">
        <f t="shared" si="500"/>
        <v>2132.1961620469083</v>
      </c>
      <c r="J2344" s="109">
        <f t="shared" si="501"/>
        <v>1599.1471215351812</v>
      </c>
      <c r="K2344" s="109">
        <f t="shared" si="502"/>
        <v>3198.2942430703624</v>
      </c>
      <c r="L2344" s="43">
        <f t="shared" si="503"/>
        <v>6929.6375266524519</v>
      </c>
      <c r="M2344" s="97"/>
      <c r="N2344" s="97"/>
    </row>
    <row r="2345" spans="1:14" s="10" customFormat="1" ht="14.25" customHeight="1">
      <c r="A2345" s="106">
        <v>42328</v>
      </c>
      <c r="B2345" s="107" t="s">
        <v>243</v>
      </c>
      <c r="C2345" s="108">
        <f t="shared" si="495"/>
        <v>1059.3220338983051</v>
      </c>
      <c r="D2345" s="107" t="s">
        <v>188</v>
      </c>
      <c r="E2345" s="109">
        <v>472</v>
      </c>
      <c r="F2345" s="109">
        <v>475</v>
      </c>
      <c r="G2345" s="109"/>
      <c r="H2345" s="110"/>
      <c r="I2345" s="109">
        <f>(IF(D2345="SHORT",E2345-F2345,IF(D2345="LONG",F2345-E2345)))*C2345</f>
        <v>3177.9661016949153</v>
      </c>
      <c r="J2345" s="109">
        <f>(IF(D2345="SHORT",IF(G2345="",0,F2345-G2345),IF(D2345="LONG",IF(G2345="",0,G2345-F2345))))*C2345</f>
        <v>0</v>
      </c>
      <c r="K2345" s="109">
        <f>(IF(D2345="SHORT",IF(H2345="",0,G2345-H2345),IF(D2345="LONG",IF(H2345="",0,(H2345-G2345)))))*C2345</f>
        <v>0</v>
      </c>
      <c r="L2345" s="43">
        <f>SUM(I2345,J2345,K2345)</f>
        <v>3177.9661016949153</v>
      </c>
      <c r="M2345" s="97"/>
      <c r="N2345" s="97"/>
    </row>
    <row r="2346" spans="1:14" s="10" customFormat="1" ht="14.25" customHeight="1">
      <c r="A2346" s="106">
        <v>42327</v>
      </c>
      <c r="B2346" s="107" t="s">
        <v>231</v>
      </c>
      <c r="C2346" s="108">
        <f t="shared" si="495"/>
        <v>1700.6802721088436</v>
      </c>
      <c r="D2346" s="107" t="s">
        <v>188</v>
      </c>
      <c r="E2346" s="109">
        <v>294</v>
      </c>
      <c r="F2346" s="109">
        <v>295.25</v>
      </c>
      <c r="G2346" s="109">
        <v>297</v>
      </c>
      <c r="H2346" s="110">
        <v>302</v>
      </c>
      <c r="I2346" s="109">
        <f t="shared" si="500"/>
        <v>2125.8503401360545</v>
      </c>
      <c r="J2346" s="109">
        <f t="shared" si="501"/>
        <v>2976.1904761904761</v>
      </c>
      <c r="K2346" s="109">
        <f t="shared" si="502"/>
        <v>8503.4013605442178</v>
      </c>
      <c r="L2346" s="43">
        <f t="shared" si="503"/>
        <v>13605.442176870749</v>
      </c>
      <c r="M2346" s="97"/>
      <c r="N2346" s="97"/>
    </row>
    <row r="2347" spans="1:14" s="10" customFormat="1" ht="14.25" customHeight="1">
      <c r="A2347" s="106">
        <v>42327</v>
      </c>
      <c r="B2347" s="107" t="s">
        <v>217</v>
      </c>
      <c r="C2347" s="108">
        <f t="shared" si="495"/>
        <v>1838.2352941176471</v>
      </c>
      <c r="D2347" s="107" t="s">
        <v>188</v>
      </c>
      <c r="E2347" s="109">
        <v>272</v>
      </c>
      <c r="F2347" s="109">
        <v>273.25</v>
      </c>
      <c r="G2347" s="109">
        <v>275</v>
      </c>
      <c r="H2347" s="110">
        <v>275.75</v>
      </c>
      <c r="I2347" s="109">
        <f t="shared" si="500"/>
        <v>2297.794117647059</v>
      </c>
      <c r="J2347" s="109">
        <f t="shared" si="501"/>
        <v>3216.9117647058824</v>
      </c>
      <c r="K2347" s="109">
        <f t="shared" si="502"/>
        <v>1378.6764705882354</v>
      </c>
      <c r="L2347" s="43">
        <f t="shared" si="503"/>
        <v>6893.3823529411766</v>
      </c>
      <c r="M2347" s="97"/>
      <c r="N2347" s="97"/>
    </row>
    <row r="2348" spans="1:14" s="10" customFormat="1" ht="14.25" customHeight="1">
      <c r="A2348" s="106">
        <v>42327</v>
      </c>
      <c r="B2348" s="107" t="s">
        <v>244</v>
      </c>
      <c r="C2348" s="108">
        <f t="shared" si="495"/>
        <v>366.30036630036631</v>
      </c>
      <c r="D2348" s="107" t="s">
        <v>188</v>
      </c>
      <c r="E2348" s="109">
        <v>1365</v>
      </c>
      <c r="F2348" s="109">
        <v>1375</v>
      </c>
      <c r="G2348" s="109">
        <v>1382</v>
      </c>
      <c r="H2348" s="110"/>
      <c r="I2348" s="109">
        <f t="shared" si="500"/>
        <v>3663.003663003663</v>
      </c>
      <c r="J2348" s="109">
        <f t="shared" si="501"/>
        <v>2564.102564102564</v>
      </c>
      <c r="K2348" s="109">
        <f t="shared" si="502"/>
        <v>0</v>
      </c>
      <c r="L2348" s="43">
        <f t="shared" si="503"/>
        <v>6227.1062271062274</v>
      </c>
      <c r="M2348" s="97"/>
      <c r="N2348" s="97"/>
    </row>
    <row r="2349" spans="1:14" s="10" customFormat="1" ht="14.25" customHeight="1">
      <c r="A2349" s="106">
        <v>42327</v>
      </c>
      <c r="B2349" s="107" t="s">
        <v>219</v>
      </c>
      <c r="C2349" s="108">
        <f t="shared" si="495"/>
        <v>206.61157024793388</v>
      </c>
      <c r="D2349" s="107" t="s">
        <v>188</v>
      </c>
      <c r="E2349" s="109">
        <v>2420</v>
      </c>
      <c r="F2349" s="109">
        <v>2432</v>
      </c>
      <c r="G2349" s="109">
        <v>2442.1</v>
      </c>
      <c r="H2349" s="110"/>
      <c r="I2349" s="109">
        <f t="shared" si="500"/>
        <v>2479.3388429752067</v>
      </c>
      <c r="J2349" s="109">
        <f t="shared" si="501"/>
        <v>2086.7768595041134</v>
      </c>
      <c r="K2349" s="109">
        <f t="shared" si="502"/>
        <v>0</v>
      </c>
      <c r="L2349" s="43">
        <f t="shared" si="503"/>
        <v>4566.1157024793201</v>
      </c>
      <c r="M2349" s="97"/>
      <c r="N2349" s="97"/>
    </row>
    <row r="2350" spans="1:14" s="10" customFormat="1" ht="14.25" customHeight="1">
      <c r="A2350" s="106">
        <v>42327</v>
      </c>
      <c r="B2350" s="111" t="s">
        <v>245</v>
      </c>
      <c r="C2350" s="108">
        <f t="shared" si="495"/>
        <v>156.39662183296841</v>
      </c>
      <c r="D2350" s="111" t="s">
        <v>203</v>
      </c>
      <c r="E2350" s="110">
        <v>3197</v>
      </c>
      <c r="F2350" s="110">
        <v>3167</v>
      </c>
      <c r="G2350" s="110"/>
      <c r="H2350" s="110"/>
      <c r="I2350" s="109">
        <f t="shared" si="500"/>
        <v>4691.8986549890524</v>
      </c>
      <c r="J2350" s="109">
        <f t="shared" si="501"/>
        <v>0</v>
      </c>
      <c r="K2350" s="109">
        <f t="shared" si="502"/>
        <v>0</v>
      </c>
      <c r="L2350" s="43">
        <f t="shared" si="503"/>
        <v>4691.8986549890524</v>
      </c>
      <c r="M2350" s="97"/>
      <c r="N2350" s="97"/>
    </row>
    <row r="2351" spans="1:14" s="10" customFormat="1" ht="14.25" customHeight="1">
      <c r="A2351" s="106">
        <v>42326</v>
      </c>
      <c r="B2351" s="107" t="s">
        <v>217</v>
      </c>
      <c r="C2351" s="108">
        <f t="shared" si="495"/>
        <v>1908.3969465648854</v>
      </c>
      <c r="D2351" s="107" t="s">
        <v>188</v>
      </c>
      <c r="E2351" s="109">
        <v>262</v>
      </c>
      <c r="F2351" s="109">
        <v>263</v>
      </c>
      <c r="G2351" s="109">
        <v>265</v>
      </c>
      <c r="H2351" s="110">
        <v>266.89999999999998</v>
      </c>
      <c r="I2351" s="109">
        <f t="shared" si="500"/>
        <v>1908.3969465648854</v>
      </c>
      <c r="J2351" s="109">
        <f t="shared" si="501"/>
        <v>3816.7938931297708</v>
      </c>
      <c r="K2351" s="109">
        <f t="shared" si="502"/>
        <v>3625.9541984732391</v>
      </c>
      <c r="L2351" s="43">
        <f t="shared" si="503"/>
        <v>9351.1450381678951</v>
      </c>
      <c r="M2351" s="97"/>
      <c r="N2351" s="97"/>
    </row>
    <row r="2352" spans="1:14" s="10" customFormat="1" ht="14.25" customHeight="1">
      <c r="A2352" s="106">
        <v>42326</v>
      </c>
      <c r="B2352" s="107" t="s">
        <v>246</v>
      </c>
      <c r="C2352" s="108">
        <f t="shared" si="495"/>
        <v>601.68471720818286</v>
      </c>
      <c r="D2352" s="107" t="s">
        <v>188</v>
      </c>
      <c r="E2352" s="109">
        <v>831</v>
      </c>
      <c r="F2352" s="109">
        <v>836</v>
      </c>
      <c r="G2352" s="109"/>
      <c r="H2352" s="110"/>
      <c r="I2352" s="109">
        <f t="shared" si="500"/>
        <v>3008.4235860409144</v>
      </c>
      <c r="J2352" s="109">
        <f t="shared" si="501"/>
        <v>0</v>
      </c>
      <c r="K2352" s="109">
        <f t="shared" si="502"/>
        <v>0</v>
      </c>
      <c r="L2352" s="43">
        <f t="shared" si="503"/>
        <v>3008.4235860409144</v>
      </c>
      <c r="M2352" s="97"/>
      <c r="N2352" s="97"/>
    </row>
    <row r="2353" spans="1:14" s="10" customFormat="1" ht="14.25" customHeight="1">
      <c r="A2353" s="106">
        <v>42326</v>
      </c>
      <c r="B2353" s="107" t="s">
        <v>230</v>
      </c>
      <c r="C2353" s="108">
        <f t="shared" si="495"/>
        <v>306.37254901960785</v>
      </c>
      <c r="D2353" s="107" t="s">
        <v>188</v>
      </c>
      <c r="E2353" s="109">
        <v>1632</v>
      </c>
      <c r="F2353" s="109">
        <v>1612</v>
      </c>
      <c r="G2353" s="109"/>
      <c r="H2353" s="110"/>
      <c r="I2353" s="109">
        <f t="shared" si="500"/>
        <v>-6127.4509803921574</v>
      </c>
      <c r="J2353" s="109">
        <f t="shared" si="501"/>
        <v>0</v>
      </c>
      <c r="K2353" s="109">
        <f t="shared" si="502"/>
        <v>0</v>
      </c>
      <c r="L2353" s="43">
        <f t="shared" si="503"/>
        <v>-6127.4509803921574</v>
      </c>
      <c r="M2353" s="97"/>
      <c r="N2353" s="97"/>
    </row>
    <row r="2354" spans="1:14" s="10" customFormat="1" ht="14.25" customHeight="1">
      <c r="A2354" s="106">
        <v>42325</v>
      </c>
      <c r="B2354" s="107" t="s">
        <v>237</v>
      </c>
      <c r="C2354" s="108">
        <f t="shared" si="495"/>
        <v>487.80487804878049</v>
      </c>
      <c r="D2354" s="107" t="s">
        <v>188</v>
      </c>
      <c r="E2354" s="109">
        <v>1025</v>
      </c>
      <c r="F2354" s="109">
        <v>1038</v>
      </c>
      <c r="G2354" s="109">
        <v>1052</v>
      </c>
      <c r="H2354" s="110">
        <v>1067</v>
      </c>
      <c r="I2354" s="109">
        <f t="shared" si="500"/>
        <v>6341.4634146341468</v>
      </c>
      <c r="J2354" s="109">
        <f t="shared" si="501"/>
        <v>6829.2682926829266</v>
      </c>
      <c r="K2354" s="109">
        <f t="shared" si="502"/>
        <v>7317.0731707317073</v>
      </c>
      <c r="L2354" s="43">
        <f t="shared" si="503"/>
        <v>20487.804878048781</v>
      </c>
      <c r="M2354" s="97"/>
      <c r="N2354" s="97"/>
    </row>
    <row r="2355" spans="1:14" s="10" customFormat="1" ht="14.25" customHeight="1">
      <c r="A2355" s="106">
        <v>42325</v>
      </c>
      <c r="B2355" s="107" t="s">
        <v>247</v>
      </c>
      <c r="C2355" s="108">
        <f t="shared" si="495"/>
        <v>1440.9221902017291</v>
      </c>
      <c r="D2355" s="107" t="s">
        <v>188</v>
      </c>
      <c r="E2355" s="109">
        <v>347</v>
      </c>
      <c r="F2355" s="109">
        <v>349</v>
      </c>
      <c r="G2355" s="109">
        <v>350.25</v>
      </c>
      <c r="H2355" s="110"/>
      <c r="I2355" s="109">
        <f t="shared" si="500"/>
        <v>2881.8443804034582</v>
      </c>
      <c r="J2355" s="109">
        <f t="shared" si="501"/>
        <v>1801.1527377521613</v>
      </c>
      <c r="K2355" s="109">
        <f t="shared" si="502"/>
        <v>0</v>
      </c>
      <c r="L2355" s="43">
        <f t="shared" si="503"/>
        <v>4682.9971181556193</v>
      </c>
      <c r="M2355" s="97"/>
      <c r="N2355" s="97"/>
    </row>
    <row r="2356" spans="1:14" s="10" customFormat="1" ht="14.25" customHeight="1">
      <c r="A2356" s="106">
        <v>42325</v>
      </c>
      <c r="B2356" s="107" t="s">
        <v>90</v>
      </c>
      <c r="C2356" s="108">
        <f t="shared" si="495"/>
        <v>3246.7532467532469</v>
      </c>
      <c r="D2356" s="107" t="s">
        <v>188</v>
      </c>
      <c r="E2356" s="109">
        <v>154</v>
      </c>
      <c r="F2356" s="109">
        <v>154.94999999999999</v>
      </c>
      <c r="G2356" s="109"/>
      <c r="H2356" s="110"/>
      <c r="I2356" s="109">
        <f t="shared" si="500"/>
        <v>3084.4155844155475</v>
      </c>
      <c r="J2356" s="109">
        <f t="shared" si="501"/>
        <v>0</v>
      </c>
      <c r="K2356" s="109">
        <f t="shared" si="502"/>
        <v>0</v>
      </c>
      <c r="L2356" s="43">
        <f t="shared" si="503"/>
        <v>3084.4155844155475</v>
      </c>
      <c r="M2356" s="97"/>
      <c r="N2356" s="97"/>
    </row>
    <row r="2357" spans="1:14" s="10" customFormat="1" ht="14.25" customHeight="1">
      <c r="A2357" s="106">
        <v>42324</v>
      </c>
      <c r="B2357" s="107" t="s">
        <v>248</v>
      </c>
      <c r="C2357" s="108">
        <f t="shared" si="495"/>
        <v>2439.0243902439024</v>
      </c>
      <c r="D2357" s="107" t="s">
        <v>188</v>
      </c>
      <c r="E2357" s="109">
        <v>205</v>
      </c>
      <c r="F2357" s="109">
        <v>208</v>
      </c>
      <c r="G2357" s="109">
        <v>212</v>
      </c>
      <c r="H2357" s="110"/>
      <c r="I2357" s="109">
        <f t="shared" si="500"/>
        <v>7317.0731707317073</v>
      </c>
      <c r="J2357" s="109">
        <f t="shared" si="501"/>
        <v>9756.0975609756097</v>
      </c>
      <c r="K2357" s="109">
        <f t="shared" si="502"/>
        <v>0</v>
      </c>
      <c r="L2357" s="43">
        <f t="shared" si="503"/>
        <v>17073.170731707316</v>
      </c>
      <c r="M2357" s="97"/>
      <c r="N2357" s="97"/>
    </row>
    <row r="2358" spans="1:14" s="10" customFormat="1" ht="14.25" customHeight="1">
      <c r="A2358" s="106">
        <v>42324</v>
      </c>
      <c r="B2358" s="107" t="s">
        <v>249</v>
      </c>
      <c r="C2358" s="108">
        <f t="shared" si="495"/>
        <v>645.99483204134367</v>
      </c>
      <c r="D2358" s="107" t="s">
        <v>188</v>
      </c>
      <c r="E2358" s="109">
        <v>774</v>
      </c>
      <c r="F2358" s="109">
        <v>778.5</v>
      </c>
      <c r="G2358" s="109">
        <v>781.7</v>
      </c>
      <c r="H2358" s="110"/>
      <c r="I2358" s="109">
        <f t="shared" si="500"/>
        <v>2906.9767441860467</v>
      </c>
      <c r="J2358" s="109">
        <f t="shared" si="501"/>
        <v>2067.183462532329</v>
      </c>
      <c r="K2358" s="109">
        <f t="shared" si="502"/>
        <v>0</v>
      </c>
      <c r="L2358" s="43">
        <f t="shared" si="503"/>
        <v>4974.1602067183758</v>
      </c>
      <c r="M2358" s="97"/>
      <c r="N2358" s="97"/>
    </row>
    <row r="2359" spans="1:14" s="10" customFormat="1" ht="14.25" customHeight="1">
      <c r="A2359" s="106">
        <v>42324</v>
      </c>
      <c r="B2359" s="107" t="s">
        <v>232</v>
      </c>
      <c r="C2359" s="108">
        <f t="shared" si="495"/>
        <v>3144.6540880503144</v>
      </c>
      <c r="D2359" s="107" t="s">
        <v>188</v>
      </c>
      <c r="E2359" s="109">
        <v>159</v>
      </c>
      <c r="F2359" s="109">
        <v>160</v>
      </c>
      <c r="G2359" s="109"/>
      <c r="H2359" s="110"/>
      <c r="I2359" s="109">
        <f t="shared" si="500"/>
        <v>3144.6540880503144</v>
      </c>
      <c r="J2359" s="109">
        <f t="shared" si="501"/>
        <v>0</v>
      </c>
      <c r="K2359" s="109">
        <f t="shared" si="502"/>
        <v>0</v>
      </c>
      <c r="L2359" s="43">
        <f t="shared" si="503"/>
        <v>3144.6540880503144</v>
      </c>
      <c r="M2359" s="97"/>
      <c r="N2359" s="97"/>
    </row>
    <row r="2360" spans="1:14" s="10" customFormat="1" ht="14.25" customHeight="1">
      <c r="A2360" s="106">
        <v>42321</v>
      </c>
      <c r="B2360" s="107" t="s">
        <v>250</v>
      </c>
      <c r="C2360" s="108">
        <f t="shared" si="495"/>
        <v>1424.5014245014245</v>
      </c>
      <c r="D2360" s="107" t="s">
        <v>188</v>
      </c>
      <c r="E2360" s="109">
        <v>351</v>
      </c>
      <c r="F2360" s="109">
        <v>353</v>
      </c>
      <c r="G2360" s="109">
        <v>356</v>
      </c>
      <c r="H2360" s="110">
        <v>360</v>
      </c>
      <c r="I2360" s="109">
        <f t="shared" si="500"/>
        <v>2849.002849002849</v>
      </c>
      <c r="J2360" s="109">
        <f t="shared" si="501"/>
        <v>4273.5042735042734</v>
      </c>
      <c r="K2360" s="109">
        <f t="shared" si="502"/>
        <v>5698.0056980056979</v>
      </c>
      <c r="L2360" s="43">
        <f t="shared" si="503"/>
        <v>12820.51282051282</v>
      </c>
      <c r="M2360" s="97"/>
      <c r="N2360" s="97"/>
    </row>
    <row r="2361" spans="1:14" s="10" customFormat="1" ht="14.25" customHeight="1">
      <c r="A2361" s="106">
        <v>42321</v>
      </c>
      <c r="B2361" s="111" t="s">
        <v>251</v>
      </c>
      <c r="C2361" s="108">
        <f>500000/E2361</f>
        <v>149.25373134328359</v>
      </c>
      <c r="D2361" s="111" t="s">
        <v>188</v>
      </c>
      <c r="E2361" s="110">
        <v>3350</v>
      </c>
      <c r="F2361" s="110">
        <v>3365</v>
      </c>
      <c r="G2361" s="110">
        <v>3380</v>
      </c>
      <c r="H2361" s="110">
        <v>3400</v>
      </c>
      <c r="I2361" s="109">
        <f t="shared" si="500"/>
        <v>2238.8059701492539</v>
      </c>
      <c r="J2361" s="109">
        <f t="shared" si="501"/>
        <v>2238.8059701492539</v>
      </c>
      <c r="K2361" s="109">
        <f t="shared" si="502"/>
        <v>2985.0746268656717</v>
      </c>
      <c r="L2361" s="43">
        <f t="shared" si="503"/>
        <v>7462.686567164179</v>
      </c>
      <c r="M2361" s="97"/>
      <c r="N2361" s="97"/>
    </row>
    <row r="2362" spans="1:14" s="10" customFormat="1" ht="14.25" customHeight="1">
      <c r="A2362" s="106">
        <v>42321</v>
      </c>
      <c r="B2362" s="107" t="s">
        <v>252</v>
      </c>
      <c r="C2362" s="108">
        <f>500000/E2362</f>
        <v>1307.18954248366</v>
      </c>
      <c r="D2362" s="107" t="s">
        <v>188</v>
      </c>
      <c r="E2362" s="109">
        <v>382.5</v>
      </c>
      <c r="F2362" s="109">
        <v>378.5</v>
      </c>
      <c r="G2362" s="109"/>
      <c r="H2362" s="110"/>
      <c r="I2362" s="109">
        <f t="shared" si="500"/>
        <v>-5228.7581699346401</v>
      </c>
      <c r="J2362" s="109">
        <f t="shared" si="501"/>
        <v>0</v>
      </c>
      <c r="K2362" s="109">
        <f t="shared" si="502"/>
        <v>0</v>
      </c>
      <c r="L2362" s="43">
        <f t="shared" si="503"/>
        <v>-5228.7581699346401</v>
      </c>
      <c r="M2362" s="97"/>
      <c r="N2362" s="97"/>
    </row>
    <row r="2363" spans="1:14" s="10" customFormat="1" ht="14.25" customHeight="1">
      <c r="A2363" s="106">
        <v>42318</v>
      </c>
      <c r="B2363" s="107" t="s">
        <v>253</v>
      </c>
      <c r="C2363" s="108">
        <f>500000/E2363</f>
        <v>106.60980810234541</v>
      </c>
      <c r="D2363" s="107" t="s">
        <v>188</v>
      </c>
      <c r="E2363" s="109">
        <v>4690</v>
      </c>
      <c r="F2363" s="109">
        <v>4705</v>
      </c>
      <c r="G2363" s="109">
        <v>4720</v>
      </c>
      <c r="H2363" s="110">
        <v>4729.45</v>
      </c>
      <c r="I2363" s="109">
        <f t="shared" si="500"/>
        <v>1599.1471215351812</v>
      </c>
      <c r="J2363" s="109">
        <f t="shared" si="501"/>
        <v>1599.1471215351812</v>
      </c>
      <c r="K2363" s="109">
        <f t="shared" si="502"/>
        <v>1007.4626865671447</v>
      </c>
      <c r="L2363" s="43">
        <f t="shared" si="503"/>
        <v>4205.7569296375068</v>
      </c>
      <c r="M2363" s="97"/>
      <c r="N2363" s="97"/>
    </row>
    <row r="2364" spans="1:14" s="10" customFormat="1" ht="14.25" customHeight="1">
      <c r="A2364" s="106">
        <v>42318</v>
      </c>
      <c r="B2364" s="111" t="s">
        <v>254</v>
      </c>
      <c r="C2364" s="108">
        <f>500000/E2364</f>
        <v>1798.5611510791366</v>
      </c>
      <c r="D2364" s="111" t="s">
        <v>188</v>
      </c>
      <c r="E2364" s="110">
        <v>278</v>
      </c>
      <c r="F2364" s="110">
        <v>275.5</v>
      </c>
      <c r="G2364" s="110"/>
      <c r="H2364" s="110"/>
      <c r="I2364" s="109">
        <f t="shared" si="500"/>
        <v>-4496.4028776978412</v>
      </c>
      <c r="J2364" s="109">
        <f t="shared" si="501"/>
        <v>0</v>
      </c>
      <c r="K2364" s="109">
        <f t="shared" si="502"/>
        <v>0</v>
      </c>
      <c r="L2364" s="43">
        <f t="shared" si="503"/>
        <v>-4496.4028776978412</v>
      </c>
      <c r="M2364" s="97"/>
      <c r="N2364" s="97"/>
    </row>
    <row r="2365" spans="1:14" s="10" customFormat="1" ht="14.25" customHeight="1">
      <c r="A2365" s="106">
        <v>42317</v>
      </c>
      <c r="B2365" s="107" t="s">
        <v>255</v>
      </c>
      <c r="C2365" s="108">
        <f>500000/E2365</f>
        <v>1806.6847335140019</v>
      </c>
      <c r="D2365" s="107" t="s">
        <v>188</v>
      </c>
      <c r="E2365" s="109">
        <v>276.75</v>
      </c>
      <c r="F2365" s="109">
        <v>278.75</v>
      </c>
      <c r="G2365" s="109">
        <v>280.75</v>
      </c>
      <c r="H2365" s="110">
        <v>281.75</v>
      </c>
      <c r="I2365" s="109">
        <f t="shared" si="500"/>
        <v>3613.3694670280038</v>
      </c>
      <c r="J2365" s="109">
        <f t="shared" si="501"/>
        <v>3613.3694670280038</v>
      </c>
      <c r="K2365" s="109">
        <f t="shared" si="502"/>
        <v>1806.6847335140019</v>
      </c>
      <c r="L2365" s="43">
        <f t="shared" si="503"/>
        <v>9033.4236675700085</v>
      </c>
      <c r="M2365" s="97"/>
      <c r="N2365" s="97"/>
    </row>
    <row r="2366" spans="1:14" s="10" customFormat="1" ht="14.25" customHeight="1">
      <c r="A2366" s="106">
        <v>42317</v>
      </c>
      <c r="B2366" s="111" t="s">
        <v>256</v>
      </c>
      <c r="C2366" s="108">
        <f>300000/E2366</f>
        <v>75.604838709677423</v>
      </c>
      <c r="D2366" s="111" t="s">
        <v>188</v>
      </c>
      <c r="E2366" s="110">
        <v>3968</v>
      </c>
      <c r="F2366" s="110">
        <v>3988</v>
      </c>
      <c r="G2366" s="110">
        <v>4000</v>
      </c>
      <c r="H2366" s="110"/>
      <c r="I2366" s="109">
        <f t="shared" si="500"/>
        <v>1512.0967741935485</v>
      </c>
      <c r="J2366" s="109">
        <f t="shared" si="501"/>
        <v>907.25806451612902</v>
      </c>
      <c r="K2366" s="109">
        <f t="shared" si="502"/>
        <v>0</v>
      </c>
      <c r="L2366" s="43">
        <f t="shared" si="503"/>
        <v>2419.3548387096776</v>
      </c>
      <c r="M2366" s="97"/>
      <c r="N2366" s="97"/>
    </row>
    <row r="2367" spans="1:14" s="10" customFormat="1" ht="14.25" customHeight="1">
      <c r="A2367" s="106">
        <v>42317</v>
      </c>
      <c r="B2367" s="111" t="s">
        <v>257</v>
      </c>
      <c r="C2367" s="108">
        <f>300000/E2367</f>
        <v>728.86297376093296</v>
      </c>
      <c r="D2367" s="111" t="s">
        <v>188</v>
      </c>
      <c r="E2367" s="110">
        <v>411.6</v>
      </c>
      <c r="F2367" s="110">
        <v>414.6</v>
      </c>
      <c r="G2367" s="110"/>
      <c r="H2367" s="110"/>
      <c r="I2367" s="109">
        <f t="shared" si="500"/>
        <v>2186.5889212827988</v>
      </c>
      <c r="J2367" s="109">
        <f t="shared" si="501"/>
        <v>0</v>
      </c>
      <c r="K2367" s="109">
        <f t="shared" si="502"/>
        <v>0</v>
      </c>
      <c r="L2367" s="43">
        <f t="shared" si="503"/>
        <v>2186.5889212827988</v>
      </c>
      <c r="M2367" s="97"/>
      <c r="N2367" s="97"/>
    </row>
    <row r="2368" spans="1:14" s="10" customFormat="1" ht="14.25" customHeight="1">
      <c r="A2368" s="106">
        <v>42314</v>
      </c>
      <c r="B2368" s="107" t="s">
        <v>191</v>
      </c>
      <c r="C2368" s="108">
        <f>500000/E2368</f>
        <v>1960.7843137254902</v>
      </c>
      <c r="D2368" s="107" t="s">
        <v>188</v>
      </c>
      <c r="E2368" s="109">
        <v>255</v>
      </c>
      <c r="F2368" s="109">
        <v>256</v>
      </c>
      <c r="G2368" s="109">
        <v>257.5</v>
      </c>
      <c r="H2368" s="110">
        <v>261</v>
      </c>
      <c r="I2368" s="109">
        <f t="shared" si="500"/>
        <v>1960.7843137254902</v>
      </c>
      <c r="J2368" s="109">
        <f t="shared" si="501"/>
        <v>2941.1764705882351</v>
      </c>
      <c r="K2368" s="109">
        <f t="shared" si="502"/>
        <v>6862.7450980392159</v>
      </c>
      <c r="L2368" s="43">
        <f t="shared" si="503"/>
        <v>11764.705882352941</v>
      </c>
      <c r="M2368" s="97"/>
      <c r="N2368" s="97"/>
    </row>
    <row r="2369" spans="1:14" s="10" customFormat="1" ht="14.25" customHeight="1">
      <c r="A2369" s="106">
        <v>42314</v>
      </c>
      <c r="B2369" s="111" t="s">
        <v>245</v>
      </c>
      <c r="C2369" s="108">
        <f>300000/E2369</f>
        <v>79.681274900398407</v>
      </c>
      <c r="D2369" s="111" t="s">
        <v>203</v>
      </c>
      <c r="E2369" s="110">
        <v>3765</v>
      </c>
      <c r="F2369" s="110">
        <v>3755</v>
      </c>
      <c r="G2369" s="110">
        <v>3725</v>
      </c>
      <c r="H2369" s="110">
        <v>3655</v>
      </c>
      <c r="I2369" s="109">
        <f t="shared" si="500"/>
        <v>796.81274900398409</v>
      </c>
      <c r="J2369" s="109">
        <f t="shared" si="501"/>
        <v>2390.4382470119522</v>
      </c>
      <c r="K2369" s="109">
        <f t="shared" si="502"/>
        <v>5577.6892430278886</v>
      </c>
      <c r="L2369" s="43">
        <f t="shared" si="503"/>
        <v>8764.9402390438245</v>
      </c>
      <c r="M2369" s="97"/>
      <c r="N2369" s="97"/>
    </row>
    <row r="2370" spans="1:14" s="10" customFormat="1" ht="14.25" customHeight="1">
      <c r="A2370" s="106">
        <v>42314</v>
      </c>
      <c r="B2370" s="111" t="s">
        <v>245</v>
      </c>
      <c r="C2370" s="108">
        <f>300000/E2370</f>
        <v>76.374745417515271</v>
      </c>
      <c r="D2370" s="111" t="s">
        <v>203</v>
      </c>
      <c r="E2370" s="110">
        <v>3928</v>
      </c>
      <c r="F2370" s="110">
        <v>3912</v>
      </c>
      <c r="G2370" s="110">
        <v>3885</v>
      </c>
      <c r="H2370" s="110">
        <v>3855</v>
      </c>
      <c r="I2370" s="109">
        <f t="shared" si="500"/>
        <v>1221.9959266802443</v>
      </c>
      <c r="J2370" s="109">
        <f t="shared" si="501"/>
        <v>2062.1181262729124</v>
      </c>
      <c r="K2370" s="109">
        <f t="shared" si="502"/>
        <v>2291.2423625254582</v>
      </c>
      <c r="L2370" s="43">
        <f t="shared" si="503"/>
        <v>5575.3564154786145</v>
      </c>
      <c r="M2370" s="97"/>
      <c r="N2370" s="97"/>
    </row>
    <row r="2371" spans="1:14" s="10" customFormat="1" ht="14.25" customHeight="1">
      <c r="A2371" s="106">
        <v>42314</v>
      </c>
      <c r="B2371" s="111" t="s">
        <v>258</v>
      </c>
      <c r="C2371" s="108">
        <f>300000/E2371</f>
        <v>15.440041173443129</v>
      </c>
      <c r="D2371" s="111" t="s">
        <v>203</v>
      </c>
      <c r="E2371" s="110">
        <v>19430</v>
      </c>
      <c r="F2371" s="110">
        <v>19305</v>
      </c>
      <c r="G2371" s="110"/>
      <c r="H2371" s="110"/>
      <c r="I2371" s="109">
        <f t="shared" si="500"/>
        <v>1930.0051466803911</v>
      </c>
      <c r="J2371" s="109">
        <f t="shared" si="501"/>
        <v>0</v>
      </c>
      <c r="K2371" s="109">
        <f t="shared" si="502"/>
        <v>0</v>
      </c>
      <c r="L2371" s="43">
        <f t="shared" si="503"/>
        <v>1930.0051466803911</v>
      </c>
      <c r="M2371" s="97"/>
      <c r="N2371" s="97"/>
    </row>
    <row r="2372" spans="1:14" s="10" customFormat="1" ht="14.25" customHeight="1">
      <c r="A2372" s="106">
        <v>42313</v>
      </c>
      <c r="B2372" s="107" t="s">
        <v>189</v>
      </c>
      <c r="C2372" s="108">
        <f>500000/E2372</f>
        <v>188.67924528301887</v>
      </c>
      <c r="D2372" s="107" t="s">
        <v>188</v>
      </c>
      <c r="E2372" s="109">
        <v>2650</v>
      </c>
      <c r="F2372" s="109">
        <v>2664</v>
      </c>
      <c r="G2372" s="109">
        <v>2674.9</v>
      </c>
      <c r="H2372" s="110"/>
      <c r="I2372" s="109">
        <f t="shared" si="500"/>
        <v>2641.5094339622642</v>
      </c>
      <c r="J2372" s="109">
        <f t="shared" si="501"/>
        <v>2056.6037735849227</v>
      </c>
      <c r="K2372" s="109">
        <f t="shared" si="502"/>
        <v>0</v>
      </c>
      <c r="L2372" s="43">
        <f t="shared" si="503"/>
        <v>4698.1132075471869</v>
      </c>
      <c r="M2372" s="97"/>
      <c r="N2372" s="97"/>
    </row>
    <row r="2373" spans="1:14" s="10" customFormat="1" ht="14.25" customHeight="1">
      <c r="A2373" s="106">
        <v>42313</v>
      </c>
      <c r="B2373" s="107" t="s">
        <v>259</v>
      </c>
      <c r="C2373" s="108">
        <f>500000/E2373</f>
        <v>1797.2681524083393</v>
      </c>
      <c r="D2373" s="107" t="s">
        <v>188</v>
      </c>
      <c r="E2373" s="109">
        <v>278.2</v>
      </c>
      <c r="F2373" s="109">
        <v>279.5</v>
      </c>
      <c r="G2373" s="109">
        <v>281</v>
      </c>
      <c r="H2373" s="110">
        <v>283.05</v>
      </c>
      <c r="I2373" s="109">
        <f t="shared" si="500"/>
        <v>2336.4485981308617</v>
      </c>
      <c r="J2373" s="109">
        <f t="shared" si="501"/>
        <v>2695.9022286125091</v>
      </c>
      <c r="K2373" s="109">
        <f t="shared" si="502"/>
        <v>3684.3997124371162</v>
      </c>
      <c r="L2373" s="43">
        <f t="shared" si="503"/>
        <v>8716.750539180488</v>
      </c>
      <c r="M2373" s="97"/>
      <c r="N2373" s="97"/>
    </row>
    <row r="2374" spans="1:14" s="10" customFormat="1" ht="14.25" customHeight="1">
      <c r="A2374" s="106">
        <v>42313</v>
      </c>
      <c r="B2374" s="111" t="s">
        <v>260</v>
      </c>
      <c r="C2374" s="108">
        <f>500000/E2374</f>
        <v>368.45983787767136</v>
      </c>
      <c r="D2374" s="111" t="s">
        <v>203</v>
      </c>
      <c r="E2374" s="110">
        <v>1357</v>
      </c>
      <c r="F2374" s="110">
        <v>1346</v>
      </c>
      <c r="G2374" s="110">
        <v>1335</v>
      </c>
      <c r="H2374" s="110">
        <v>1325.55</v>
      </c>
      <c r="I2374" s="109">
        <f t="shared" si="500"/>
        <v>4053.058216654385</v>
      </c>
      <c r="J2374" s="109">
        <f t="shared" si="501"/>
        <v>4053.058216654385</v>
      </c>
      <c r="K2374" s="109">
        <f t="shared" si="502"/>
        <v>3481.9454679440109</v>
      </c>
      <c r="L2374" s="43">
        <f t="shared" si="503"/>
        <v>11588.06190125278</v>
      </c>
      <c r="M2374" s="97"/>
      <c r="N2374" s="97"/>
    </row>
    <row r="2375" spans="1:14" s="10" customFormat="1" ht="14.25" customHeight="1">
      <c r="A2375" s="106">
        <v>42313</v>
      </c>
      <c r="B2375" s="107" t="s">
        <v>261</v>
      </c>
      <c r="C2375" s="108">
        <f t="shared" ref="C2375:C2388" si="504">500000/E2375</f>
        <v>602.40963855421683</v>
      </c>
      <c r="D2375" s="107" t="s">
        <v>188</v>
      </c>
      <c r="E2375" s="109">
        <v>830</v>
      </c>
      <c r="F2375" s="109">
        <v>831</v>
      </c>
      <c r="G2375" s="109"/>
      <c r="H2375" s="110"/>
      <c r="I2375" s="109">
        <f t="shared" si="500"/>
        <v>602.40963855421683</v>
      </c>
      <c r="J2375" s="109">
        <f t="shared" si="501"/>
        <v>0</v>
      </c>
      <c r="K2375" s="109">
        <f t="shared" si="502"/>
        <v>0</v>
      </c>
      <c r="L2375" s="43">
        <f t="shared" si="503"/>
        <v>602.40963855421683</v>
      </c>
      <c r="M2375" s="97"/>
      <c r="N2375" s="97"/>
    </row>
    <row r="2376" spans="1:14" s="10" customFormat="1" ht="14.25" customHeight="1">
      <c r="A2376" s="106">
        <v>42313</v>
      </c>
      <c r="B2376" s="107" t="s">
        <v>262</v>
      </c>
      <c r="C2376" s="108">
        <f t="shared" si="504"/>
        <v>2202.6431718061672</v>
      </c>
      <c r="D2376" s="107" t="s">
        <v>188</v>
      </c>
      <c r="E2376" s="109">
        <v>227</v>
      </c>
      <c r="F2376" s="109">
        <v>228</v>
      </c>
      <c r="G2376" s="109"/>
      <c r="H2376" s="110"/>
      <c r="I2376" s="109">
        <f t="shared" si="500"/>
        <v>2202.6431718061672</v>
      </c>
      <c r="J2376" s="109">
        <f t="shared" si="501"/>
        <v>0</v>
      </c>
      <c r="K2376" s="109">
        <f t="shared" si="502"/>
        <v>0</v>
      </c>
      <c r="L2376" s="43">
        <f t="shared" si="503"/>
        <v>2202.6431718061672</v>
      </c>
      <c r="M2376" s="97"/>
      <c r="N2376" s="97"/>
    </row>
    <row r="2377" spans="1:14" s="10" customFormat="1" ht="14.25" customHeight="1">
      <c r="A2377" s="106">
        <v>42312</v>
      </c>
      <c r="B2377" s="107" t="s">
        <v>263</v>
      </c>
      <c r="C2377" s="108">
        <f t="shared" si="504"/>
        <v>2040.8163265306123</v>
      </c>
      <c r="D2377" s="107" t="s">
        <v>188</v>
      </c>
      <c r="E2377" s="109">
        <v>245</v>
      </c>
      <c r="F2377" s="109">
        <v>246.5</v>
      </c>
      <c r="G2377" s="109">
        <v>249.7</v>
      </c>
      <c r="H2377" s="110"/>
      <c r="I2377" s="109">
        <f t="shared" si="500"/>
        <v>3061.2244897959185</v>
      </c>
      <c r="J2377" s="109">
        <f t="shared" si="501"/>
        <v>6530.6122448979359</v>
      </c>
      <c r="K2377" s="109">
        <f t="shared" si="502"/>
        <v>0</v>
      </c>
      <c r="L2377" s="43">
        <f t="shared" si="503"/>
        <v>9591.8367346938539</v>
      </c>
      <c r="M2377" s="97"/>
      <c r="N2377" s="97"/>
    </row>
    <row r="2378" spans="1:14" s="10" customFormat="1" ht="14.25" customHeight="1">
      <c r="A2378" s="106">
        <v>42312</v>
      </c>
      <c r="B2378" s="107" t="s">
        <v>264</v>
      </c>
      <c r="C2378" s="108">
        <f t="shared" si="504"/>
        <v>4016.0642570281125</v>
      </c>
      <c r="D2378" s="107" t="s">
        <v>188</v>
      </c>
      <c r="E2378" s="109">
        <v>124.5</v>
      </c>
      <c r="F2378" s="109">
        <v>125.3</v>
      </c>
      <c r="G2378" s="109"/>
      <c r="H2378" s="110"/>
      <c r="I2378" s="109">
        <f t="shared" si="500"/>
        <v>3212.8514056224785</v>
      </c>
      <c r="J2378" s="109">
        <f t="shared" si="501"/>
        <v>0</v>
      </c>
      <c r="K2378" s="109">
        <f t="shared" si="502"/>
        <v>0</v>
      </c>
      <c r="L2378" s="43">
        <f t="shared" si="503"/>
        <v>3212.8514056224785</v>
      </c>
      <c r="M2378" s="97"/>
      <c r="N2378" s="97"/>
    </row>
    <row r="2379" spans="1:14" s="10" customFormat="1" ht="14.25" customHeight="1">
      <c r="A2379" s="106">
        <v>42312</v>
      </c>
      <c r="B2379" s="107" t="s">
        <v>153</v>
      </c>
      <c r="C2379" s="108">
        <f t="shared" si="504"/>
        <v>564.9717514124294</v>
      </c>
      <c r="D2379" s="107" t="s">
        <v>188</v>
      </c>
      <c r="E2379" s="109">
        <v>885</v>
      </c>
      <c r="F2379" s="109">
        <v>890</v>
      </c>
      <c r="G2379" s="109"/>
      <c r="H2379" s="110"/>
      <c r="I2379" s="109">
        <f t="shared" si="500"/>
        <v>2824.8587570621471</v>
      </c>
      <c r="J2379" s="109">
        <f t="shared" si="501"/>
        <v>0</v>
      </c>
      <c r="K2379" s="109">
        <f t="shared" si="502"/>
        <v>0</v>
      </c>
      <c r="L2379" s="43">
        <f t="shared" si="503"/>
        <v>2824.8587570621471</v>
      </c>
      <c r="M2379" s="97"/>
      <c r="N2379" s="97"/>
    </row>
    <row r="2380" spans="1:14" s="10" customFormat="1" ht="14.25" customHeight="1">
      <c r="A2380" s="106">
        <v>42312</v>
      </c>
      <c r="B2380" s="107" t="s">
        <v>219</v>
      </c>
      <c r="C2380" s="108">
        <f t="shared" si="504"/>
        <v>202.83975659229208</v>
      </c>
      <c r="D2380" s="107" t="s">
        <v>188</v>
      </c>
      <c r="E2380" s="109">
        <v>2465</v>
      </c>
      <c r="F2380" s="109">
        <v>2468.9499999999998</v>
      </c>
      <c r="G2380" s="109"/>
      <c r="H2380" s="110"/>
      <c r="I2380" s="109">
        <f t="shared" si="500"/>
        <v>801.21703853951681</v>
      </c>
      <c r="J2380" s="109">
        <f t="shared" si="501"/>
        <v>0</v>
      </c>
      <c r="K2380" s="109">
        <f t="shared" si="502"/>
        <v>0</v>
      </c>
      <c r="L2380" s="43">
        <f t="shared" si="503"/>
        <v>801.21703853951681</v>
      </c>
      <c r="M2380" s="97"/>
      <c r="N2380" s="97"/>
    </row>
    <row r="2381" spans="1:14" s="10" customFormat="1" ht="14.25" customHeight="1">
      <c r="A2381" s="106">
        <v>42311</v>
      </c>
      <c r="B2381" s="107" t="s">
        <v>265</v>
      </c>
      <c r="C2381" s="108">
        <f t="shared" si="504"/>
        <v>443.65572315882872</v>
      </c>
      <c r="D2381" s="107" t="s">
        <v>188</v>
      </c>
      <c r="E2381" s="109">
        <v>1127</v>
      </c>
      <c r="F2381" s="109">
        <v>1136</v>
      </c>
      <c r="G2381" s="109">
        <v>1147</v>
      </c>
      <c r="H2381" s="110">
        <v>1157</v>
      </c>
      <c r="I2381" s="109">
        <f t="shared" si="500"/>
        <v>3992.9015084294583</v>
      </c>
      <c r="J2381" s="109">
        <f t="shared" si="501"/>
        <v>4880.2129547471159</v>
      </c>
      <c r="K2381" s="109">
        <f t="shared" si="502"/>
        <v>4436.5572315882873</v>
      </c>
      <c r="L2381" s="43">
        <f t="shared" si="503"/>
        <v>13309.671694764862</v>
      </c>
      <c r="M2381" s="97"/>
      <c r="N2381" s="97"/>
    </row>
    <row r="2382" spans="1:14" s="10" customFormat="1" ht="14.25" customHeight="1">
      <c r="A2382" s="106">
        <v>42311</v>
      </c>
      <c r="B2382" s="107" t="s">
        <v>167</v>
      </c>
      <c r="C2382" s="108">
        <f t="shared" si="504"/>
        <v>1233.0456226880394</v>
      </c>
      <c r="D2382" s="107" t="s">
        <v>188</v>
      </c>
      <c r="E2382" s="109">
        <v>405.5</v>
      </c>
      <c r="F2382" s="109">
        <v>406.8</v>
      </c>
      <c r="G2382" s="109"/>
      <c r="H2382" s="110"/>
      <c r="I2382" s="109">
        <f t="shared" si="500"/>
        <v>1602.9593094944653</v>
      </c>
      <c r="J2382" s="109">
        <f t="shared" si="501"/>
        <v>0</v>
      </c>
      <c r="K2382" s="109">
        <f t="shared" si="502"/>
        <v>0</v>
      </c>
      <c r="L2382" s="43">
        <f t="shared" si="503"/>
        <v>1602.9593094944653</v>
      </c>
      <c r="M2382" s="97"/>
      <c r="N2382" s="97"/>
    </row>
    <row r="2383" spans="1:14" s="10" customFormat="1" ht="14.25" customHeight="1">
      <c r="A2383" s="106">
        <v>42311</v>
      </c>
      <c r="B2383" s="107" t="s">
        <v>237</v>
      </c>
      <c r="C2383" s="108">
        <f t="shared" si="504"/>
        <v>444.83985765124555</v>
      </c>
      <c r="D2383" s="107" t="s">
        <v>188</v>
      </c>
      <c r="E2383" s="109">
        <v>1124</v>
      </c>
      <c r="F2383" s="109">
        <v>1128</v>
      </c>
      <c r="G2383" s="109"/>
      <c r="H2383" s="110"/>
      <c r="I2383" s="109">
        <f t="shared" si="500"/>
        <v>1779.3594306049822</v>
      </c>
      <c r="J2383" s="109">
        <f t="shared" si="501"/>
        <v>0</v>
      </c>
      <c r="K2383" s="109">
        <f t="shared" si="502"/>
        <v>0</v>
      </c>
      <c r="L2383" s="43">
        <f t="shared" si="503"/>
        <v>1779.3594306049822</v>
      </c>
      <c r="M2383" s="97"/>
      <c r="N2383" s="97"/>
    </row>
    <row r="2384" spans="1:14" s="10" customFormat="1" ht="14.25" customHeight="1">
      <c r="A2384" s="106">
        <v>42311</v>
      </c>
      <c r="B2384" s="107" t="s">
        <v>266</v>
      </c>
      <c r="C2384" s="108">
        <f t="shared" si="504"/>
        <v>3267.9738562091502</v>
      </c>
      <c r="D2384" s="107" t="s">
        <v>188</v>
      </c>
      <c r="E2384" s="109">
        <v>153</v>
      </c>
      <c r="F2384" s="109">
        <v>151.5</v>
      </c>
      <c r="G2384" s="109"/>
      <c r="H2384" s="110"/>
      <c r="I2384" s="109">
        <f t="shared" si="500"/>
        <v>-4901.9607843137255</v>
      </c>
      <c r="J2384" s="109">
        <f t="shared" si="501"/>
        <v>0</v>
      </c>
      <c r="K2384" s="109">
        <f t="shared" si="502"/>
        <v>0</v>
      </c>
      <c r="L2384" s="43">
        <f t="shared" si="503"/>
        <v>-4901.9607843137255</v>
      </c>
      <c r="M2384" s="97"/>
      <c r="N2384" s="97"/>
    </row>
    <row r="2385" spans="1:14" s="10" customFormat="1" ht="14.25" customHeight="1">
      <c r="A2385" s="106">
        <v>42310</v>
      </c>
      <c r="B2385" s="107" t="s">
        <v>267</v>
      </c>
      <c r="C2385" s="108">
        <f t="shared" si="504"/>
        <v>3571.4285714285716</v>
      </c>
      <c r="D2385" s="107" t="s">
        <v>188</v>
      </c>
      <c r="E2385" s="109">
        <v>140</v>
      </c>
      <c r="F2385" s="109">
        <v>141</v>
      </c>
      <c r="G2385" s="109">
        <v>144</v>
      </c>
      <c r="H2385" s="110">
        <v>147</v>
      </c>
      <c r="I2385" s="109">
        <f t="shared" si="500"/>
        <v>3571.4285714285716</v>
      </c>
      <c r="J2385" s="109">
        <f t="shared" si="501"/>
        <v>10714.285714285714</v>
      </c>
      <c r="K2385" s="109">
        <f t="shared" si="502"/>
        <v>10714.285714285714</v>
      </c>
      <c r="L2385" s="43">
        <f t="shared" si="503"/>
        <v>25000</v>
      </c>
      <c r="M2385" s="97"/>
      <c r="N2385" s="97"/>
    </row>
    <row r="2386" spans="1:14" s="10" customFormat="1" ht="14.25" customHeight="1">
      <c r="A2386" s="106">
        <v>42310</v>
      </c>
      <c r="B2386" s="107" t="s">
        <v>245</v>
      </c>
      <c r="C2386" s="108">
        <f t="shared" si="504"/>
        <v>116.82242990654206</v>
      </c>
      <c r="D2386" s="107" t="s">
        <v>188</v>
      </c>
      <c r="E2386" s="109">
        <v>4280</v>
      </c>
      <c r="F2386" s="109">
        <v>4295</v>
      </c>
      <c r="G2386" s="109">
        <v>4315</v>
      </c>
      <c r="H2386" s="110"/>
      <c r="I2386" s="109">
        <f t="shared" si="500"/>
        <v>1752.3364485981308</v>
      </c>
      <c r="J2386" s="109">
        <f t="shared" si="501"/>
        <v>2336.4485981308412</v>
      </c>
      <c r="K2386" s="109">
        <f t="shared" si="502"/>
        <v>0</v>
      </c>
      <c r="L2386" s="43">
        <f t="shared" si="503"/>
        <v>4088.7850467289718</v>
      </c>
      <c r="M2386" s="97"/>
      <c r="N2386" s="97"/>
    </row>
    <row r="2387" spans="1:14" s="10" customFormat="1" ht="14.25" customHeight="1">
      <c r="A2387" s="106">
        <v>42310</v>
      </c>
      <c r="B2387" s="107" t="s">
        <v>268</v>
      </c>
      <c r="C2387" s="108">
        <f t="shared" si="504"/>
        <v>391.54267815191855</v>
      </c>
      <c r="D2387" s="107" t="s">
        <v>188</v>
      </c>
      <c r="E2387" s="109">
        <v>1277</v>
      </c>
      <c r="F2387" s="109">
        <v>1287</v>
      </c>
      <c r="G2387" s="109"/>
      <c r="H2387" s="110"/>
      <c r="I2387" s="109">
        <f t="shared" si="500"/>
        <v>3915.4267815191856</v>
      </c>
      <c r="J2387" s="109">
        <f t="shared" si="501"/>
        <v>0</v>
      </c>
      <c r="K2387" s="109">
        <f t="shared" si="502"/>
        <v>0</v>
      </c>
      <c r="L2387" s="43">
        <f t="shared" si="503"/>
        <v>3915.4267815191856</v>
      </c>
      <c r="M2387" s="97"/>
      <c r="N2387" s="97"/>
    </row>
    <row r="2388" spans="1:14" s="10" customFormat="1" ht="14.25" customHeight="1">
      <c r="A2388" s="106">
        <v>42310</v>
      </c>
      <c r="B2388" s="107" t="s">
        <v>269</v>
      </c>
      <c r="C2388" s="108">
        <f t="shared" si="504"/>
        <v>519.75051975051974</v>
      </c>
      <c r="D2388" s="107" t="s">
        <v>188</v>
      </c>
      <c r="E2388" s="109">
        <v>962</v>
      </c>
      <c r="F2388" s="109">
        <v>951</v>
      </c>
      <c r="G2388" s="109"/>
      <c r="H2388" s="110"/>
      <c r="I2388" s="109">
        <f t="shared" si="500"/>
        <v>-5717.2557172557172</v>
      </c>
      <c r="J2388" s="109">
        <f t="shared" si="501"/>
        <v>0</v>
      </c>
      <c r="K2388" s="109">
        <f t="shared" si="502"/>
        <v>0</v>
      </c>
      <c r="L2388" s="43">
        <f t="shared" si="503"/>
        <v>-5717.2557172557172</v>
      </c>
      <c r="M2388" s="97"/>
      <c r="N2388" s="97"/>
    </row>
    <row r="2389" spans="1:14" s="10" customFormat="1" ht="14.25" customHeight="1">
      <c r="A2389" s="106">
        <v>42307</v>
      </c>
      <c r="B2389" s="107" t="s">
        <v>270</v>
      </c>
      <c r="C2389" s="108">
        <f>500000/E2389</f>
        <v>737.46312684365785</v>
      </c>
      <c r="D2389" s="107" t="s">
        <v>188</v>
      </c>
      <c r="E2389" s="109">
        <v>678</v>
      </c>
      <c r="F2389" s="109">
        <v>683</v>
      </c>
      <c r="G2389" s="109">
        <v>687</v>
      </c>
      <c r="H2389" s="110">
        <v>693.8</v>
      </c>
      <c r="I2389" s="109">
        <f t="shared" si="500"/>
        <v>3687.3156342182892</v>
      </c>
      <c r="J2389" s="109">
        <f t="shared" si="501"/>
        <v>2949.8525073746314</v>
      </c>
      <c r="K2389" s="109">
        <f t="shared" si="502"/>
        <v>5014.7492625368395</v>
      </c>
      <c r="L2389" s="43">
        <f t="shared" si="503"/>
        <v>11651.917404129759</v>
      </c>
      <c r="M2389" s="97"/>
      <c r="N2389" s="97"/>
    </row>
    <row r="2390" spans="1:14" s="10" customFormat="1" ht="14.25" customHeight="1">
      <c r="A2390" s="106">
        <v>42307</v>
      </c>
      <c r="B2390" s="107" t="s">
        <v>245</v>
      </c>
      <c r="C2390" s="108">
        <f>500000/E2390</f>
        <v>116.55011655011656</v>
      </c>
      <c r="D2390" s="107" t="s">
        <v>188</v>
      </c>
      <c r="E2390" s="109">
        <v>4290</v>
      </c>
      <c r="F2390" s="109">
        <v>4310</v>
      </c>
      <c r="G2390" s="109">
        <v>4325</v>
      </c>
      <c r="H2390" s="110">
        <v>4365</v>
      </c>
      <c r="I2390" s="109">
        <f t="shared" si="500"/>
        <v>2331.0023310023312</v>
      </c>
      <c r="J2390" s="109">
        <f t="shared" si="501"/>
        <v>1748.2517482517483</v>
      </c>
      <c r="K2390" s="109">
        <f t="shared" si="502"/>
        <v>4662.0046620046624</v>
      </c>
      <c r="L2390" s="43">
        <f t="shared" si="503"/>
        <v>8741.2587412587418</v>
      </c>
      <c r="M2390" s="97"/>
      <c r="N2390" s="97"/>
    </row>
    <row r="2391" spans="1:14" s="10" customFormat="1" ht="14.25" customHeight="1">
      <c r="A2391" s="106">
        <v>42307</v>
      </c>
      <c r="B2391" s="111" t="s">
        <v>224</v>
      </c>
      <c r="C2391" s="108">
        <f>500000/E2391</f>
        <v>1483.679525222552</v>
      </c>
      <c r="D2391" s="111" t="s">
        <v>203</v>
      </c>
      <c r="E2391" s="110">
        <v>337</v>
      </c>
      <c r="F2391" s="110">
        <v>335</v>
      </c>
      <c r="G2391" s="110">
        <v>332</v>
      </c>
      <c r="H2391" s="110"/>
      <c r="I2391" s="109">
        <f>(IF(D2391="SHORT",E2391-F2391,IF(D2391="LONG",F2391-E2391)))*C2391</f>
        <v>2967.359050445104</v>
      </c>
      <c r="J2391" s="109">
        <f>(IF(D2391="SHORT",IF(G2391="",0,F2391-G2391),IF(D2391="LONG",IF(G2391="",0,G2391-F2391))))*C2391</f>
        <v>4451.038575667656</v>
      </c>
      <c r="K2391" s="109">
        <f>(IF(D2391="SHORT",IF(H2391="",0,G2391-H2391),IF(D2391="LONG",IF(H2391="",0,(H2391-G2391)))))*C2391</f>
        <v>0</v>
      </c>
      <c r="L2391" s="43">
        <f>SUM(I2391,J2391,K2391)</f>
        <v>7418.39762611276</v>
      </c>
      <c r="M2391" s="97"/>
      <c r="N2391" s="97"/>
    </row>
    <row r="2392" spans="1:14" s="10" customFormat="1" ht="14.25" customHeight="1">
      <c r="A2392" s="106">
        <v>42307</v>
      </c>
      <c r="B2392" s="107" t="s">
        <v>271</v>
      </c>
      <c r="C2392" s="108">
        <f>500000/E2392</f>
        <v>476.1904761904762</v>
      </c>
      <c r="D2392" s="107" t="s">
        <v>188</v>
      </c>
      <c r="E2392" s="109">
        <v>1050</v>
      </c>
      <c r="F2392" s="109">
        <v>1062</v>
      </c>
      <c r="G2392" s="109"/>
      <c r="H2392" s="110"/>
      <c r="I2392" s="109">
        <f t="shared" si="500"/>
        <v>5714.2857142857147</v>
      </c>
      <c r="J2392" s="109">
        <f t="shared" si="501"/>
        <v>0</v>
      </c>
      <c r="K2392" s="109">
        <f t="shared" si="502"/>
        <v>0</v>
      </c>
      <c r="L2392" s="43">
        <f t="shared" si="503"/>
        <v>5714.2857142857147</v>
      </c>
      <c r="M2392" s="97"/>
      <c r="N2392" s="97"/>
    </row>
    <row r="2393" spans="1:14" s="10" customFormat="1" ht="14.25" customHeight="1">
      <c r="A2393" s="106">
        <v>42307</v>
      </c>
      <c r="B2393" s="107" t="s">
        <v>272</v>
      </c>
      <c r="C2393" s="108">
        <f t="shared" ref="C2393:C2400" si="505">500000/E2393</f>
        <v>655.30799475753599</v>
      </c>
      <c r="D2393" s="107" t="s">
        <v>188</v>
      </c>
      <c r="E2393" s="109">
        <v>763</v>
      </c>
      <c r="F2393" s="109">
        <v>765.65</v>
      </c>
      <c r="G2393" s="109"/>
      <c r="H2393" s="110"/>
      <c r="I2393" s="109">
        <f t="shared" si="500"/>
        <v>1736.5661861074555</v>
      </c>
      <c r="J2393" s="109">
        <f t="shared" si="501"/>
        <v>0</v>
      </c>
      <c r="K2393" s="109">
        <f t="shared" si="502"/>
        <v>0</v>
      </c>
      <c r="L2393" s="43">
        <f t="shared" si="503"/>
        <v>1736.5661861074555</v>
      </c>
      <c r="M2393" s="97"/>
      <c r="N2393" s="97"/>
    </row>
    <row r="2394" spans="1:14" s="10" customFormat="1" ht="14.25" customHeight="1">
      <c r="A2394" s="106">
        <v>42307</v>
      </c>
      <c r="B2394" s="107" t="s">
        <v>168</v>
      </c>
      <c r="C2394" s="108">
        <f t="shared" si="505"/>
        <v>1222.4938875305625</v>
      </c>
      <c r="D2394" s="107" t="s">
        <v>188</v>
      </c>
      <c r="E2394" s="109">
        <v>409</v>
      </c>
      <c r="F2394" s="109">
        <v>409</v>
      </c>
      <c r="G2394" s="109"/>
      <c r="H2394" s="110"/>
      <c r="I2394" s="109">
        <f t="shared" si="500"/>
        <v>0</v>
      </c>
      <c r="J2394" s="109">
        <f t="shared" si="501"/>
        <v>0</v>
      </c>
      <c r="K2394" s="109">
        <f t="shared" si="502"/>
        <v>0</v>
      </c>
      <c r="L2394" s="43">
        <f t="shared" si="503"/>
        <v>0</v>
      </c>
      <c r="M2394" s="97"/>
      <c r="N2394" s="97"/>
    </row>
    <row r="2395" spans="1:14" s="10" customFormat="1" ht="14.25" customHeight="1">
      <c r="A2395" s="106">
        <v>42306</v>
      </c>
      <c r="B2395" s="107" t="s">
        <v>207</v>
      </c>
      <c r="C2395" s="108">
        <f t="shared" si="505"/>
        <v>3816.7938931297708</v>
      </c>
      <c r="D2395" s="107" t="s">
        <v>188</v>
      </c>
      <c r="E2395" s="109">
        <v>131</v>
      </c>
      <c r="F2395" s="109">
        <v>131</v>
      </c>
      <c r="G2395" s="109"/>
      <c r="H2395" s="110"/>
      <c r="I2395" s="109">
        <f t="shared" si="500"/>
        <v>0</v>
      </c>
      <c r="J2395" s="109">
        <f t="shared" si="501"/>
        <v>0</v>
      </c>
      <c r="K2395" s="109">
        <f t="shared" si="502"/>
        <v>0</v>
      </c>
      <c r="L2395" s="43">
        <f t="shared" si="503"/>
        <v>0</v>
      </c>
      <c r="M2395" s="97"/>
      <c r="N2395" s="97"/>
    </row>
    <row r="2396" spans="1:14" s="10" customFormat="1" ht="14.25" customHeight="1">
      <c r="A2396" s="106">
        <v>42306</v>
      </c>
      <c r="B2396" s="107" t="s">
        <v>272</v>
      </c>
      <c r="C2396" s="108">
        <f t="shared" si="505"/>
        <v>682.12824010914051</v>
      </c>
      <c r="D2396" s="107" t="s">
        <v>188</v>
      </c>
      <c r="E2396" s="109">
        <v>733</v>
      </c>
      <c r="F2396" s="109">
        <v>738</v>
      </c>
      <c r="G2396" s="109">
        <v>745</v>
      </c>
      <c r="H2396" s="110"/>
      <c r="I2396" s="109">
        <f t="shared" si="500"/>
        <v>3410.6412005457023</v>
      </c>
      <c r="J2396" s="109">
        <f t="shared" si="501"/>
        <v>4774.8976807639838</v>
      </c>
      <c r="K2396" s="109">
        <f t="shared" si="502"/>
        <v>0</v>
      </c>
      <c r="L2396" s="43">
        <f t="shared" si="503"/>
        <v>8185.5388813096861</v>
      </c>
      <c r="M2396" s="97"/>
      <c r="N2396" s="97"/>
    </row>
    <row r="2397" spans="1:14" s="10" customFormat="1" ht="14.25" customHeight="1">
      <c r="A2397" s="106">
        <v>42306</v>
      </c>
      <c r="B2397" s="107" t="s">
        <v>273</v>
      </c>
      <c r="C2397" s="108">
        <f t="shared" si="505"/>
        <v>2012.0724346076458</v>
      </c>
      <c r="D2397" s="107" t="s">
        <v>188</v>
      </c>
      <c r="E2397" s="109">
        <v>248.5</v>
      </c>
      <c r="F2397" s="109">
        <v>250.5</v>
      </c>
      <c r="G2397" s="109">
        <v>252</v>
      </c>
      <c r="H2397" s="110"/>
      <c r="I2397" s="109">
        <f t="shared" si="500"/>
        <v>4024.1448692152917</v>
      </c>
      <c r="J2397" s="109">
        <f t="shared" si="501"/>
        <v>3018.1086519114688</v>
      </c>
      <c r="K2397" s="109">
        <f t="shared" si="502"/>
        <v>0</v>
      </c>
      <c r="L2397" s="43">
        <f t="shared" si="503"/>
        <v>7042.2535211267605</v>
      </c>
      <c r="M2397" s="97"/>
      <c r="N2397" s="97"/>
    </row>
    <row r="2398" spans="1:14" s="10" customFormat="1" ht="14.25" customHeight="1">
      <c r="A2398" s="106">
        <v>42306</v>
      </c>
      <c r="B2398" s="107" t="s">
        <v>274</v>
      </c>
      <c r="C2398" s="108">
        <f t="shared" si="505"/>
        <v>170.94017094017093</v>
      </c>
      <c r="D2398" s="107" t="s">
        <v>188</v>
      </c>
      <c r="E2398" s="109">
        <v>2925</v>
      </c>
      <c r="F2398" s="109">
        <v>2940</v>
      </c>
      <c r="G2398" s="109"/>
      <c r="H2398" s="110"/>
      <c r="I2398" s="109">
        <f t="shared" si="500"/>
        <v>2564.102564102564</v>
      </c>
      <c r="J2398" s="109">
        <f t="shared" si="501"/>
        <v>0</v>
      </c>
      <c r="K2398" s="109">
        <f t="shared" si="502"/>
        <v>0</v>
      </c>
      <c r="L2398" s="43">
        <f t="shared" si="503"/>
        <v>2564.102564102564</v>
      </c>
      <c r="M2398" s="97"/>
      <c r="N2398" s="97"/>
    </row>
    <row r="2399" spans="1:14" s="10" customFormat="1" ht="14.25" customHeight="1">
      <c r="A2399" s="106">
        <v>42306</v>
      </c>
      <c r="B2399" s="107" t="s">
        <v>212</v>
      </c>
      <c r="C2399" s="108">
        <f t="shared" si="505"/>
        <v>549.45054945054949</v>
      </c>
      <c r="D2399" s="107" t="s">
        <v>188</v>
      </c>
      <c r="E2399" s="109">
        <v>910</v>
      </c>
      <c r="F2399" s="109">
        <v>912</v>
      </c>
      <c r="G2399" s="109"/>
      <c r="H2399" s="110"/>
      <c r="I2399" s="109">
        <f t="shared" si="500"/>
        <v>1098.901098901099</v>
      </c>
      <c r="J2399" s="109">
        <f t="shared" si="501"/>
        <v>0</v>
      </c>
      <c r="K2399" s="109">
        <f t="shared" si="502"/>
        <v>0</v>
      </c>
      <c r="L2399" s="43">
        <f t="shared" si="503"/>
        <v>1098.901098901099</v>
      </c>
      <c r="M2399" s="97"/>
      <c r="N2399" s="97"/>
    </row>
    <row r="2400" spans="1:14" s="10" customFormat="1" ht="14.25" customHeight="1">
      <c r="A2400" s="106">
        <v>42305</v>
      </c>
      <c r="B2400" s="107" t="s">
        <v>275</v>
      </c>
      <c r="C2400" s="108">
        <f t="shared" si="505"/>
        <v>1830.831197363603</v>
      </c>
      <c r="D2400" s="107" t="s">
        <v>188</v>
      </c>
      <c r="E2400" s="109">
        <v>273.10000000000002</v>
      </c>
      <c r="F2400" s="109">
        <v>273.39999999999998</v>
      </c>
      <c r="G2400" s="109"/>
      <c r="H2400" s="110"/>
      <c r="I2400" s="109">
        <f t="shared" si="500"/>
        <v>549.24935920899759</v>
      </c>
      <c r="J2400" s="109">
        <f t="shared" si="501"/>
        <v>0</v>
      </c>
      <c r="K2400" s="109">
        <f t="shared" si="502"/>
        <v>0</v>
      </c>
      <c r="L2400" s="43">
        <f t="shared" si="503"/>
        <v>549.24935920899759</v>
      </c>
      <c r="M2400" s="97"/>
      <c r="N2400" s="97"/>
    </row>
    <row r="2401" spans="1:14" s="10" customFormat="1" ht="14.25" customHeight="1">
      <c r="A2401" s="106">
        <v>42305</v>
      </c>
      <c r="B2401" s="111" t="s">
        <v>276</v>
      </c>
      <c r="C2401" s="108">
        <f t="shared" ref="C2401:C2453" si="506">300000/E2401</f>
        <v>319.82942430703622</v>
      </c>
      <c r="D2401" s="111" t="s">
        <v>203</v>
      </c>
      <c r="E2401" s="110">
        <v>938</v>
      </c>
      <c r="F2401" s="110">
        <v>932</v>
      </c>
      <c r="G2401" s="110">
        <v>925</v>
      </c>
      <c r="H2401" s="110">
        <v>915</v>
      </c>
      <c r="I2401" s="109">
        <f t="shared" si="500"/>
        <v>1918.9765458422173</v>
      </c>
      <c r="J2401" s="109">
        <f t="shared" si="501"/>
        <v>2238.8059701492534</v>
      </c>
      <c r="K2401" s="109">
        <f t="shared" si="502"/>
        <v>3198.2942430703624</v>
      </c>
      <c r="L2401" s="43">
        <f t="shared" si="503"/>
        <v>7356.0767590618334</v>
      </c>
      <c r="M2401" s="97"/>
      <c r="N2401" s="97"/>
    </row>
    <row r="2402" spans="1:14" s="10" customFormat="1" ht="14.25" customHeight="1">
      <c r="A2402" s="106">
        <v>42305</v>
      </c>
      <c r="B2402" s="107" t="s">
        <v>240</v>
      </c>
      <c r="C2402" s="108">
        <f t="shared" si="506"/>
        <v>66.122988759091911</v>
      </c>
      <c r="D2402" s="107" t="s">
        <v>188</v>
      </c>
      <c r="E2402" s="109">
        <v>4537</v>
      </c>
      <c r="F2402" s="109">
        <v>4552</v>
      </c>
      <c r="G2402" s="109"/>
      <c r="H2402" s="110"/>
      <c r="I2402" s="109">
        <f t="shared" si="500"/>
        <v>991.8448313863787</v>
      </c>
      <c r="J2402" s="109">
        <f t="shared" si="501"/>
        <v>0</v>
      </c>
      <c r="K2402" s="109">
        <f t="shared" si="502"/>
        <v>0</v>
      </c>
      <c r="L2402" s="43">
        <f t="shared" si="503"/>
        <v>991.8448313863787</v>
      </c>
      <c r="M2402" s="97"/>
      <c r="N2402" s="97"/>
    </row>
    <row r="2403" spans="1:14" s="10" customFormat="1" ht="14.25" customHeight="1">
      <c r="A2403" s="106">
        <v>42305</v>
      </c>
      <c r="B2403" s="111" t="s">
        <v>277</v>
      </c>
      <c r="C2403" s="108">
        <f t="shared" si="506"/>
        <v>1829.2682926829268</v>
      </c>
      <c r="D2403" s="111" t="s">
        <v>203</v>
      </c>
      <c r="E2403" s="110">
        <v>164</v>
      </c>
      <c r="F2403" s="110">
        <v>163.5</v>
      </c>
      <c r="G2403" s="110"/>
      <c r="H2403" s="110"/>
      <c r="I2403" s="109">
        <f t="shared" si="500"/>
        <v>914.63414634146341</v>
      </c>
      <c r="J2403" s="109">
        <f t="shared" si="501"/>
        <v>0</v>
      </c>
      <c r="K2403" s="109">
        <f t="shared" si="502"/>
        <v>0</v>
      </c>
      <c r="L2403" s="43">
        <f t="shared" si="503"/>
        <v>914.63414634146341</v>
      </c>
      <c r="M2403" s="97"/>
      <c r="N2403" s="97"/>
    </row>
    <row r="2404" spans="1:14" s="10" customFormat="1" ht="14.25" customHeight="1">
      <c r="A2404" s="106">
        <v>42304</v>
      </c>
      <c r="B2404" s="107" t="s">
        <v>278</v>
      </c>
      <c r="C2404" s="108">
        <f t="shared" si="506"/>
        <v>215.36252692031587</v>
      </c>
      <c r="D2404" s="107" t="s">
        <v>188</v>
      </c>
      <c r="E2404" s="109">
        <v>1393</v>
      </c>
      <c r="F2404" s="109">
        <v>1387.95</v>
      </c>
      <c r="G2404" s="109"/>
      <c r="H2404" s="110"/>
      <c r="I2404" s="109">
        <f t="shared" si="500"/>
        <v>-1087.5807609475853</v>
      </c>
      <c r="J2404" s="109">
        <f t="shared" si="501"/>
        <v>0</v>
      </c>
      <c r="K2404" s="109">
        <f t="shared" si="502"/>
        <v>0</v>
      </c>
      <c r="L2404" s="43">
        <f t="shared" si="503"/>
        <v>-1087.5807609475853</v>
      </c>
      <c r="M2404" s="97"/>
      <c r="N2404" s="97"/>
    </row>
    <row r="2405" spans="1:14" s="10" customFormat="1" ht="14.25" customHeight="1">
      <c r="A2405" s="106">
        <v>42304</v>
      </c>
      <c r="B2405" s="107" t="s">
        <v>279</v>
      </c>
      <c r="C2405" s="108">
        <f t="shared" si="506"/>
        <v>702.57611241217796</v>
      </c>
      <c r="D2405" s="107" t="s">
        <v>188</v>
      </c>
      <c r="E2405" s="109">
        <v>427</v>
      </c>
      <c r="F2405" s="109">
        <v>419</v>
      </c>
      <c r="G2405" s="109"/>
      <c r="H2405" s="110"/>
      <c r="I2405" s="109">
        <f t="shared" ref="I2405:I2452" si="507">(IF(D2405="SHORT",E2405-F2405,IF(D2405="LONG",F2405-E2405)))*C2405</f>
        <v>-5620.6088992974237</v>
      </c>
      <c r="J2405" s="109">
        <f t="shared" ref="J2405:J2452" si="508">(IF(D2405="SHORT",IF(G2405="",0,F2405-G2405),IF(D2405="LONG",IF(G2405="",0,G2405-F2405))))*C2405</f>
        <v>0</v>
      </c>
      <c r="K2405" s="109">
        <f t="shared" ref="K2405:K2452" si="509">(IF(D2405="SHORT",IF(H2405="",0,G2405-H2405),IF(D2405="LONG",IF(H2405="",0,(H2405-G2405)))))*C2405</f>
        <v>0</v>
      </c>
      <c r="L2405" s="43">
        <f t="shared" ref="L2405:L2452" si="510">SUM(I2405,J2405,K2405)</f>
        <v>-5620.6088992974237</v>
      </c>
      <c r="M2405" s="97"/>
      <c r="N2405" s="97"/>
    </row>
    <row r="2406" spans="1:14" s="10" customFormat="1" ht="14.25" customHeight="1">
      <c r="A2406" s="106">
        <v>42303</v>
      </c>
      <c r="B2406" s="107" t="s">
        <v>280</v>
      </c>
      <c r="C2406" s="108">
        <f t="shared" si="506"/>
        <v>606.06060606060601</v>
      </c>
      <c r="D2406" s="107" t="s">
        <v>188</v>
      </c>
      <c r="E2406" s="109">
        <v>495</v>
      </c>
      <c r="F2406" s="109">
        <v>499</v>
      </c>
      <c r="G2406" s="109">
        <v>503</v>
      </c>
      <c r="H2406" s="110">
        <v>507</v>
      </c>
      <c r="I2406" s="109">
        <f t="shared" si="507"/>
        <v>2424.242424242424</v>
      </c>
      <c r="J2406" s="109">
        <f t="shared" si="508"/>
        <v>2424.242424242424</v>
      </c>
      <c r="K2406" s="109">
        <f t="shared" si="509"/>
        <v>2424.242424242424</v>
      </c>
      <c r="L2406" s="43">
        <f t="shared" si="510"/>
        <v>7272.7272727272721</v>
      </c>
      <c r="M2406" s="97"/>
      <c r="N2406" s="97"/>
    </row>
    <row r="2407" spans="1:14" s="10" customFormat="1" ht="14.25" customHeight="1">
      <c r="A2407" s="106">
        <v>42303</v>
      </c>
      <c r="B2407" s="107" t="s">
        <v>281</v>
      </c>
      <c r="C2407" s="108">
        <f t="shared" si="506"/>
        <v>312.17481789802287</v>
      </c>
      <c r="D2407" s="107" t="s">
        <v>188</v>
      </c>
      <c r="E2407" s="109">
        <v>961</v>
      </c>
      <c r="F2407" s="109">
        <v>970</v>
      </c>
      <c r="G2407" s="109"/>
      <c r="H2407" s="110"/>
      <c r="I2407" s="109">
        <f t="shared" si="507"/>
        <v>2809.5733610822058</v>
      </c>
      <c r="J2407" s="109">
        <f t="shared" si="508"/>
        <v>0</v>
      </c>
      <c r="K2407" s="109">
        <f t="shared" si="509"/>
        <v>0</v>
      </c>
      <c r="L2407" s="43">
        <f t="shared" si="510"/>
        <v>2809.5733610822058</v>
      </c>
      <c r="M2407" s="97"/>
      <c r="N2407" s="97"/>
    </row>
    <row r="2408" spans="1:14" s="10" customFormat="1" ht="14.25" customHeight="1">
      <c r="A2408" s="106">
        <v>42300</v>
      </c>
      <c r="B2408" s="107" t="s">
        <v>282</v>
      </c>
      <c r="C2408" s="108">
        <f t="shared" si="506"/>
        <v>314.46540880503147</v>
      </c>
      <c r="D2408" s="107" t="s">
        <v>188</v>
      </c>
      <c r="E2408" s="109">
        <v>954</v>
      </c>
      <c r="F2408" s="109">
        <v>959.95</v>
      </c>
      <c r="G2408" s="109"/>
      <c r="H2408" s="110"/>
      <c r="I2408" s="109">
        <f t="shared" si="507"/>
        <v>1871.0691823899515</v>
      </c>
      <c r="J2408" s="109">
        <f t="shared" si="508"/>
        <v>0</v>
      </c>
      <c r="K2408" s="109">
        <f t="shared" si="509"/>
        <v>0</v>
      </c>
      <c r="L2408" s="43">
        <f t="shared" si="510"/>
        <v>1871.0691823899515</v>
      </c>
      <c r="M2408" s="97"/>
      <c r="N2408" s="97"/>
    </row>
    <row r="2409" spans="1:14" s="10" customFormat="1" ht="14.25" customHeight="1">
      <c r="A2409" s="106">
        <v>42300</v>
      </c>
      <c r="B2409" s="107" t="s">
        <v>283</v>
      </c>
      <c r="C2409" s="108">
        <f t="shared" si="506"/>
        <v>117.41682974559687</v>
      </c>
      <c r="D2409" s="107" t="s">
        <v>188</v>
      </c>
      <c r="E2409" s="109">
        <v>2555</v>
      </c>
      <c r="F2409" s="109">
        <v>2564.1999999999998</v>
      </c>
      <c r="G2409" s="109"/>
      <c r="H2409" s="110"/>
      <c r="I2409" s="109">
        <f t="shared" si="507"/>
        <v>1080.2348336594698</v>
      </c>
      <c r="J2409" s="109">
        <f t="shared" si="508"/>
        <v>0</v>
      </c>
      <c r="K2409" s="109">
        <f t="shared" si="509"/>
        <v>0</v>
      </c>
      <c r="L2409" s="43">
        <f t="shared" si="510"/>
        <v>1080.2348336594698</v>
      </c>
      <c r="M2409" s="97"/>
      <c r="N2409" s="97"/>
    </row>
    <row r="2410" spans="1:14" s="10" customFormat="1" ht="14.25" customHeight="1">
      <c r="A2410" s="106">
        <v>42300</v>
      </c>
      <c r="B2410" s="107" t="s">
        <v>284</v>
      </c>
      <c r="C2410" s="108">
        <f t="shared" si="506"/>
        <v>362.31884057971013</v>
      </c>
      <c r="D2410" s="107" t="s">
        <v>188</v>
      </c>
      <c r="E2410" s="109">
        <v>828</v>
      </c>
      <c r="F2410" s="109">
        <v>829.25</v>
      </c>
      <c r="G2410" s="109"/>
      <c r="H2410" s="110"/>
      <c r="I2410" s="109">
        <f t="shared" si="507"/>
        <v>452.89855072463763</v>
      </c>
      <c r="J2410" s="109">
        <f t="shared" si="508"/>
        <v>0</v>
      </c>
      <c r="K2410" s="109">
        <f t="shared" si="509"/>
        <v>0</v>
      </c>
      <c r="L2410" s="43">
        <f t="shared" si="510"/>
        <v>452.89855072463763</v>
      </c>
      <c r="M2410" s="97"/>
      <c r="N2410" s="97"/>
    </row>
    <row r="2411" spans="1:14" s="10" customFormat="1" ht="14.25" customHeight="1">
      <c r="A2411" s="106">
        <v>42298</v>
      </c>
      <c r="B2411" s="107" t="s">
        <v>283</v>
      </c>
      <c r="C2411" s="108">
        <f t="shared" si="506"/>
        <v>119.04761904761905</v>
      </c>
      <c r="D2411" s="107" t="s">
        <v>188</v>
      </c>
      <c r="E2411" s="109">
        <v>2520</v>
      </c>
      <c r="F2411" s="109">
        <v>2535</v>
      </c>
      <c r="G2411" s="109"/>
      <c r="H2411" s="110"/>
      <c r="I2411" s="109">
        <f t="shared" si="507"/>
        <v>1785.7142857142858</v>
      </c>
      <c r="J2411" s="109">
        <f t="shared" si="508"/>
        <v>0</v>
      </c>
      <c r="K2411" s="109">
        <f t="shared" si="509"/>
        <v>0</v>
      </c>
      <c r="L2411" s="43">
        <f t="shared" si="510"/>
        <v>1785.7142857142858</v>
      </c>
      <c r="M2411" s="97"/>
      <c r="N2411" s="97"/>
    </row>
    <row r="2412" spans="1:14" s="10" customFormat="1" ht="14.25" customHeight="1">
      <c r="A2412" s="106">
        <v>42298</v>
      </c>
      <c r="B2412" s="107" t="s">
        <v>221</v>
      </c>
      <c r="C2412" s="108">
        <f t="shared" si="506"/>
        <v>491.80327868852459</v>
      </c>
      <c r="D2412" s="107" t="s">
        <v>188</v>
      </c>
      <c r="E2412" s="109">
        <v>610</v>
      </c>
      <c r="F2412" s="109">
        <v>602</v>
      </c>
      <c r="G2412" s="109"/>
      <c r="H2412" s="110"/>
      <c r="I2412" s="109">
        <f t="shared" si="507"/>
        <v>-3934.4262295081967</v>
      </c>
      <c r="J2412" s="109">
        <f t="shared" si="508"/>
        <v>0</v>
      </c>
      <c r="K2412" s="109">
        <f t="shared" si="509"/>
        <v>0</v>
      </c>
      <c r="L2412" s="43">
        <f t="shared" si="510"/>
        <v>-3934.4262295081967</v>
      </c>
      <c r="M2412" s="97"/>
      <c r="N2412" s="97"/>
    </row>
    <row r="2413" spans="1:14" s="10" customFormat="1" ht="14.25" customHeight="1">
      <c r="A2413" s="106">
        <v>42298</v>
      </c>
      <c r="B2413" s="107" t="s">
        <v>285</v>
      </c>
      <c r="C2413" s="108">
        <f t="shared" si="506"/>
        <v>1963.9934533551555</v>
      </c>
      <c r="D2413" s="107" t="s">
        <v>188</v>
      </c>
      <c r="E2413" s="109">
        <v>152.75</v>
      </c>
      <c r="F2413" s="109">
        <v>153.5</v>
      </c>
      <c r="G2413" s="109"/>
      <c r="H2413" s="110"/>
      <c r="I2413" s="109">
        <f t="shared" si="507"/>
        <v>1472.9950900163667</v>
      </c>
      <c r="J2413" s="109">
        <f t="shared" si="508"/>
        <v>0</v>
      </c>
      <c r="K2413" s="109">
        <f t="shared" si="509"/>
        <v>0</v>
      </c>
      <c r="L2413" s="43">
        <f t="shared" si="510"/>
        <v>1472.9950900163667</v>
      </c>
      <c r="M2413" s="97"/>
      <c r="N2413" s="97"/>
    </row>
    <row r="2414" spans="1:14" s="10" customFormat="1" ht="14.25" customHeight="1">
      <c r="A2414" s="106">
        <v>42297</v>
      </c>
      <c r="B2414" s="107" t="s">
        <v>286</v>
      </c>
      <c r="C2414" s="108">
        <f t="shared" si="506"/>
        <v>267.85714285714283</v>
      </c>
      <c r="D2414" s="107" t="s">
        <v>188</v>
      </c>
      <c r="E2414" s="109">
        <v>1120</v>
      </c>
      <c r="F2414" s="109">
        <v>1132</v>
      </c>
      <c r="G2414" s="109">
        <v>1145</v>
      </c>
      <c r="H2414" s="110"/>
      <c r="I2414" s="109">
        <f t="shared" si="507"/>
        <v>3214.2857142857138</v>
      </c>
      <c r="J2414" s="109">
        <f t="shared" si="508"/>
        <v>3482.1428571428569</v>
      </c>
      <c r="K2414" s="109">
        <f t="shared" si="509"/>
        <v>0</v>
      </c>
      <c r="L2414" s="43">
        <f t="shared" si="510"/>
        <v>6696.4285714285706</v>
      </c>
      <c r="M2414" s="97"/>
      <c r="N2414" s="97"/>
    </row>
    <row r="2415" spans="1:14" s="10" customFormat="1" ht="14.25" customHeight="1">
      <c r="A2415" s="106">
        <v>42297</v>
      </c>
      <c r="B2415" s="107" t="s">
        <v>237</v>
      </c>
      <c r="C2415" s="108">
        <f t="shared" si="506"/>
        <v>236.59305993690853</v>
      </c>
      <c r="D2415" s="107" t="s">
        <v>188</v>
      </c>
      <c r="E2415" s="109">
        <v>1268</v>
      </c>
      <c r="F2415" s="109">
        <v>1276.4000000000001</v>
      </c>
      <c r="G2415" s="109"/>
      <c r="H2415" s="110"/>
      <c r="I2415" s="109">
        <f t="shared" si="507"/>
        <v>1987.3817034700533</v>
      </c>
      <c r="J2415" s="109">
        <f t="shared" si="508"/>
        <v>0</v>
      </c>
      <c r="K2415" s="109">
        <f t="shared" si="509"/>
        <v>0</v>
      </c>
      <c r="L2415" s="43">
        <f t="shared" si="510"/>
        <v>1987.3817034700533</v>
      </c>
      <c r="M2415" s="97"/>
      <c r="N2415" s="97"/>
    </row>
    <row r="2416" spans="1:14" s="10" customFormat="1" ht="14.25" customHeight="1">
      <c r="A2416" s="106">
        <v>42297</v>
      </c>
      <c r="B2416" s="107" t="s">
        <v>287</v>
      </c>
      <c r="C2416" s="108">
        <f t="shared" si="506"/>
        <v>119.5219123505976</v>
      </c>
      <c r="D2416" s="107" t="s">
        <v>188</v>
      </c>
      <c r="E2416" s="109">
        <v>2510</v>
      </c>
      <c r="F2416" s="109">
        <v>2522</v>
      </c>
      <c r="G2416" s="109"/>
      <c r="H2416" s="110"/>
      <c r="I2416" s="109">
        <f t="shared" si="507"/>
        <v>1434.2629482071711</v>
      </c>
      <c r="J2416" s="109">
        <f t="shared" si="508"/>
        <v>0</v>
      </c>
      <c r="K2416" s="109">
        <f t="shared" si="509"/>
        <v>0</v>
      </c>
      <c r="L2416" s="43">
        <f t="shared" si="510"/>
        <v>1434.2629482071711</v>
      </c>
      <c r="M2416" s="97"/>
      <c r="N2416" s="97"/>
    </row>
    <row r="2417" spans="1:14" s="10" customFormat="1" ht="14.25" customHeight="1">
      <c r="A2417" s="106">
        <v>42296</v>
      </c>
      <c r="B2417" s="107" t="s">
        <v>288</v>
      </c>
      <c r="C2417" s="108">
        <f t="shared" si="506"/>
        <v>1666.6666666666667</v>
      </c>
      <c r="D2417" s="107" t="s">
        <v>188</v>
      </c>
      <c r="E2417" s="109">
        <v>180</v>
      </c>
      <c r="F2417" s="109">
        <v>181</v>
      </c>
      <c r="G2417" s="109">
        <v>183</v>
      </c>
      <c r="H2417" s="110"/>
      <c r="I2417" s="109">
        <f t="shared" si="507"/>
        <v>1666.6666666666667</v>
      </c>
      <c r="J2417" s="109">
        <f t="shared" si="508"/>
        <v>3333.3333333333335</v>
      </c>
      <c r="K2417" s="109">
        <f t="shared" si="509"/>
        <v>0</v>
      </c>
      <c r="L2417" s="43">
        <f t="shared" si="510"/>
        <v>5000</v>
      </c>
      <c r="M2417" s="97"/>
      <c r="N2417" s="97"/>
    </row>
    <row r="2418" spans="1:14" s="10" customFormat="1" ht="14.25" customHeight="1">
      <c r="A2418" s="106">
        <v>42296</v>
      </c>
      <c r="B2418" s="107" t="s">
        <v>289</v>
      </c>
      <c r="C2418" s="108">
        <f t="shared" si="506"/>
        <v>312.17481789802287</v>
      </c>
      <c r="D2418" s="107" t="s">
        <v>188</v>
      </c>
      <c r="E2418" s="109">
        <v>961</v>
      </c>
      <c r="F2418" s="109">
        <v>966</v>
      </c>
      <c r="G2418" s="109"/>
      <c r="H2418" s="110"/>
      <c r="I2418" s="109">
        <f t="shared" si="507"/>
        <v>1560.8740894901143</v>
      </c>
      <c r="J2418" s="109">
        <f t="shared" si="508"/>
        <v>0</v>
      </c>
      <c r="K2418" s="109">
        <f t="shared" si="509"/>
        <v>0</v>
      </c>
      <c r="L2418" s="43">
        <f t="shared" si="510"/>
        <v>1560.8740894901143</v>
      </c>
      <c r="M2418" s="97"/>
      <c r="N2418" s="97"/>
    </row>
    <row r="2419" spans="1:14" s="10" customFormat="1" ht="14.25" customHeight="1">
      <c r="A2419" s="106">
        <v>42296</v>
      </c>
      <c r="B2419" s="107" t="s">
        <v>244</v>
      </c>
      <c r="C2419" s="108">
        <f t="shared" si="506"/>
        <v>231.12480739599383</v>
      </c>
      <c r="D2419" s="107" t="s">
        <v>188</v>
      </c>
      <c r="E2419" s="109">
        <v>1298</v>
      </c>
      <c r="F2419" s="109">
        <v>1287</v>
      </c>
      <c r="G2419" s="109"/>
      <c r="H2419" s="110"/>
      <c r="I2419" s="109">
        <f t="shared" si="507"/>
        <v>-2542.3728813559319</v>
      </c>
      <c r="J2419" s="109">
        <f t="shared" si="508"/>
        <v>0</v>
      </c>
      <c r="K2419" s="109">
        <f t="shared" si="509"/>
        <v>0</v>
      </c>
      <c r="L2419" s="43">
        <f t="shared" si="510"/>
        <v>-2542.3728813559319</v>
      </c>
      <c r="M2419" s="97"/>
      <c r="N2419" s="97"/>
    </row>
    <row r="2420" spans="1:14" s="10" customFormat="1" ht="14.25" customHeight="1">
      <c r="A2420" s="106">
        <v>42293</v>
      </c>
      <c r="B2420" s="107" t="s">
        <v>290</v>
      </c>
      <c r="C2420" s="108">
        <f t="shared" si="506"/>
        <v>785.3403141361257</v>
      </c>
      <c r="D2420" s="107" t="s">
        <v>188</v>
      </c>
      <c r="E2420" s="109">
        <v>382</v>
      </c>
      <c r="F2420" s="109">
        <v>384</v>
      </c>
      <c r="G2420" s="109">
        <v>386.75</v>
      </c>
      <c r="H2420" s="110"/>
      <c r="I2420" s="109">
        <f t="shared" si="507"/>
        <v>1570.6806282722514</v>
      </c>
      <c r="J2420" s="109">
        <f t="shared" si="508"/>
        <v>2159.6858638743456</v>
      </c>
      <c r="K2420" s="109">
        <f t="shared" si="509"/>
        <v>0</v>
      </c>
      <c r="L2420" s="43">
        <f t="shared" si="510"/>
        <v>3730.366492146597</v>
      </c>
      <c r="M2420" s="97"/>
      <c r="N2420" s="97"/>
    </row>
    <row r="2421" spans="1:14" s="10" customFormat="1" ht="14.25" customHeight="1">
      <c r="A2421" s="106">
        <v>42293</v>
      </c>
      <c r="B2421" s="107" t="s">
        <v>291</v>
      </c>
      <c r="C2421" s="108">
        <f t="shared" si="506"/>
        <v>1209.6774193548388</v>
      </c>
      <c r="D2421" s="107" t="s">
        <v>188</v>
      </c>
      <c r="E2421" s="109">
        <v>248</v>
      </c>
      <c r="F2421" s="109">
        <v>249.5</v>
      </c>
      <c r="G2421" s="109">
        <v>251</v>
      </c>
      <c r="H2421" s="110"/>
      <c r="I2421" s="109">
        <f t="shared" si="507"/>
        <v>1814.516129032258</v>
      </c>
      <c r="J2421" s="109">
        <f t="shared" si="508"/>
        <v>1814.516129032258</v>
      </c>
      <c r="K2421" s="109">
        <f t="shared" si="509"/>
        <v>0</v>
      </c>
      <c r="L2421" s="43">
        <f t="shared" si="510"/>
        <v>3629.0322580645161</v>
      </c>
      <c r="M2421" s="97"/>
      <c r="N2421" s="97"/>
    </row>
    <row r="2422" spans="1:14" s="10" customFormat="1" ht="14.25" customHeight="1">
      <c r="A2422" s="106">
        <v>42293</v>
      </c>
      <c r="B2422" s="107" t="s">
        <v>240</v>
      </c>
      <c r="C2422" s="108">
        <f t="shared" si="506"/>
        <v>67.355186349348898</v>
      </c>
      <c r="D2422" s="107" t="s">
        <v>188</v>
      </c>
      <c r="E2422" s="109">
        <v>4454</v>
      </c>
      <c r="F2422" s="109">
        <v>4475</v>
      </c>
      <c r="G2422" s="109"/>
      <c r="H2422" s="110"/>
      <c r="I2422" s="109">
        <f t="shared" si="507"/>
        <v>1414.4589133363268</v>
      </c>
      <c r="J2422" s="109">
        <f t="shared" si="508"/>
        <v>0</v>
      </c>
      <c r="K2422" s="109">
        <f t="shared" si="509"/>
        <v>0</v>
      </c>
      <c r="L2422" s="43">
        <f t="shared" si="510"/>
        <v>1414.4589133363268</v>
      </c>
      <c r="M2422" s="97"/>
      <c r="N2422" s="97"/>
    </row>
    <row r="2423" spans="1:14" s="10" customFormat="1" ht="14.25" customHeight="1">
      <c r="A2423" s="106">
        <v>42292</v>
      </c>
      <c r="B2423" s="107" t="s">
        <v>292</v>
      </c>
      <c r="C2423" s="108">
        <f t="shared" si="506"/>
        <v>400</v>
      </c>
      <c r="D2423" s="107" t="s">
        <v>188</v>
      </c>
      <c r="E2423" s="109">
        <v>750</v>
      </c>
      <c r="F2423" s="109">
        <v>755</v>
      </c>
      <c r="G2423" s="109">
        <v>761</v>
      </c>
      <c r="H2423" s="110"/>
      <c r="I2423" s="109">
        <f t="shared" si="507"/>
        <v>2000</v>
      </c>
      <c r="J2423" s="109">
        <f t="shared" si="508"/>
        <v>2400</v>
      </c>
      <c r="K2423" s="109">
        <f t="shared" si="509"/>
        <v>0</v>
      </c>
      <c r="L2423" s="43">
        <f t="shared" si="510"/>
        <v>4400</v>
      </c>
      <c r="M2423" s="97"/>
      <c r="N2423" s="97"/>
    </row>
    <row r="2424" spans="1:14" s="10" customFormat="1" ht="14.25" customHeight="1">
      <c r="A2424" s="106">
        <v>42292</v>
      </c>
      <c r="B2424" s="107" t="s">
        <v>240</v>
      </c>
      <c r="C2424" s="108">
        <f t="shared" si="506"/>
        <v>68.965517241379317</v>
      </c>
      <c r="D2424" s="107" t="s">
        <v>188</v>
      </c>
      <c r="E2424" s="109">
        <v>4350</v>
      </c>
      <c r="F2424" s="109">
        <v>4367</v>
      </c>
      <c r="G2424" s="109">
        <v>4385</v>
      </c>
      <c r="H2424" s="110">
        <v>4425</v>
      </c>
      <c r="I2424" s="109">
        <f t="shared" si="507"/>
        <v>1172.4137931034484</v>
      </c>
      <c r="J2424" s="109">
        <f t="shared" si="508"/>
        <v>1241.3793103448277</v>
      </c>
      <c r="K2424" s="109">
        <f t="shared" si="509"/>
        <v>2758.6206896551726</v>
      </c>
      <c r="L2424" s="43">
        <f t="shared" si="510"/>
        <v>5172.4137931034493</v>
      </c>
      <c r="M2424" s="97"/>
      <c r="N2424" s="97"/>
    </row>
    <row r="2425" spans="1:14" s="10" customFormat="1" ht="14.25" customHeight="1">
      <c r="A2425" s="106">
        <v>42292</v>
      </c>
      <c r="B2425" s="107" t="s">
        <v>293</v>
      </c>
      <c r="C2425" s="108">
        <f t="shared" si="506"/>
        <v>699.30069930069931</v>
      </c>
      <c r="D2425" s="107" t="s">
        <v>188</v>
      </c>
      <c r="E2425" s="109">
        <v>429</v>
      </c>
      <c r="F2425" s="109">
        <v>432</v>
      </c>
      <c r="G2425" s="109"/>
      <c r="H2425" s="110"/>
      <c r="I2425" s="109">
        <f t="shared" si="507"/>
        <v>2097.9020979020979</v>
      </c>
      <c r="J2425" s="109">
        <f t="shared" si="508"/>
        <v>0</v>
      </c>
      <c r="K2425" s="109">
        <f t="shared" si="509"/>
        <v>0</v>
      </c>
      <c r="L2425" s="43">
        <f t="shared" si="510"/>
        <v>2097.9020979020979</v>
      </c>
      <c r="M2425" s="97"/>
      <c r="N2425" s="97"/>
    </row>
    <row r="2426" spans="1:14" s="10" customFormat="1" ht="14.25" customHeight="1">
      <c r="A2426" s="106">
        <v>42292</v>
      </c>
      <c r="B2426" s="107" t="s">
        <v>294</v>
      </c>
      <c r="C2426" s="108">
        <f t="shared" si="506"/>
        <v>1796.4071856287426</v>
      </c>
      <c r="D2426" s="107" t="s">
        <v>188</v>
      </c>
      <c r="E2426" s="109">
        <v>167</v>
      </c>
      <c r="F2426" s="109">
        <v>168</v>
      </c>
      <c r="G2426" s="109"/>
      <c r="H2426" s="110"/>
      <c r="I2426" s="109">
        <f t="shared" si="507"/>
        <v>1796.4071856287426</v>
      </c>
      <c r="J2426" s="109">
        <f t="shared" si="508"/>
        <v>0</v>
      </c>
      <c r="K2426" s="109">
        <f t="shared" si="509"/>
        <v>0</v>
      </c>
      <c r="L2426" s="43">
        <f t="shared" si="510"/>
        <v>1796.4071856287426</v>
      </c>
      <c r="M2426" s="97"/>
      <c r="N2426" s="97"/>
    </row>
    <row r="2427" spans="1:14" s="10" customFormat="1" ht="14.25" customHeight="1">
      <c r="A2427" s="106">
        <v>42292</v>
      </c>
      <c r="B2427" s="107" t="s">
        <v>295</v>
      </c>
      <c r="C2427" s="108">
        <f t="shared" si="506"/>
        <v>311.20331950207469</v>
      </c>
      <c r="D2427" s="107" t="s">
        <v>188</v>
      </c>
      <c r="E2427" s="109">
        <v>964</v>
      </c>
      <c r="F2427" s="109">
        <v>964.4</v>
      </c>
      <c r="G2427" s="109"/>
      <c r="H2427" s="110"/>
      <c r="I2427" s="109">
        <f t="shared" si="507"/>
        <v>124.4813278008228</v>
      </c>
      <c r="J2427" s="109">
        <f t="shared" si="508"/>
        <v>0</v>
      </c>
      <c r="K2427" s="109">
        <f t="shared" si="509"/>
        <v>0</v>
      </c>
      <c r="L2427" s="43">
        <f t="shared" si="510"/>
        <v>124.4813278008228</v>
      </c>
      <c r="M2427" s="97"/>
      <c r="N2427" s="97"/>
    </row>
    <row r="2428" spans="1:14" s="10" customFormat="1" ht="14.25" customHeight="1">
      <c r="A2428" s="106">
        <v>42291</v>
      </c>
      <c r="B2428" s="107" t="s">
        <v>200</v>
      </c>
      <c r="C2428" s="108">
        <f t="shared" si="506"/>
        <v>116.95906432748538</v>
      </c>
      <c r="D2428" s="107" t="s">
        <v>188</v>
      </c>
      <c r="E2428" s="109">
        <v>2565</v>
      </c>
      <c r="F2428" s="109">
        <v>2580</v>
      </c>
      <c r="G2428" s="109">
        <v>2595</v>
      </c>
      <c r="H2428" s="110">
        <v>2625</v>
      </c>
      <c r="I2428" s="109">
        <f t="shared" si="507"/>
        <v>1754.3859649122808</v>
      </c>
      <c r="J2428" s="109">
        <f t="shared" si="508"/>
        <v>1754.3859649122808</v>
      </c>
      <c r="K2428" s="109">
        <f t="shared" si="509"/>
        <v>3508.7719298245615</v>
      </c>
      <c r="L2428" s="43">
        <f t="shared" si="510"/>
        <v>7017.5438596491231</v>
      </c>
      <c r="M2428" s="97"/>
      <c r="N2428" s="97"/>
    </row>
    <row r="2429" spans="1:14" s="10" customFormat="1" ht="14.25" customHeight="1">
      <c r="A2429" s="106">
        <v>42291</v>
      </c>
      <c r="B2429" s="107" t="s">
        <v>200</v>
      </c>
      <c r="C2429" s="108">
        <f t="shared" si="506"/>
        <v>113.42155009451795</v>
      </c>
      <c r="D2429" s="107" t="s">
        <v>188</v>
      </c>
      <c r="E2429" s="109">
        <v>2645</v>
      </c>
      <c r="F2429" s="109">
        <v>2665</v>
      </c>
      <c r="G2429" s="109">
        <v>2694.75</v>
      </c>
      <c r="H2429" s="110"/>
      <c r="I2429" s="109">
        <f t="shared" si="507"/>
        <v>2268.4310018903589</v>
      </c>
      <c r="J2429" s="109">
        <f t="shared" si="508"/>
        <v>3374.2911153119089</v>
      </c>
      <c r="K2429" s="109">
        <f t="shared" si="509"/>
        <v>0</v>
      </c>
      <c r="L2429" s="43">
        <f t="shared" si="510"/>
        <v>5642.7221172022673</v>
      </c>
      <c r="M2429" s="97"/>
      <c r="N2429" s="97"/>
    </row>
    <row r="2430" spans="1:14" s="10" customFormat="1" ht="14.25" customHeight="1">
      <c r="A2430" s="106">
        <v>42291</v>
      </c>
      <c r="B2430" s="107" t="s">
        <v>212</v>
      </c>
      <c r="C2430" s="108">
        <f t="shared" si="506"/>
        <v>356.71819262782401</v>
      </c>
      <c r="D2430" s="107" t="s">
        <v>188</v>
      </c>
      <c r="E2430" s="109">
        <v>841</v>
      </c>
      <c r="F2430" s="109">
        <v>844.8</v>
      </c>
      <c r="G2430" s="109"/>
      <c r="H2430" s="110"/>
      <c r="I2430" s="109">
        <f t="shared" si="507"/>
        <v>1355.5291319857149</v>
      </c>
      <c r="J2430" s="109">
        <f t="shared" si="508"/>
        <v>0</v>
      </c>
      <c r="K2430" s="109">
        <f t="shared" si="509"/>
        <v>0</v>
      </c>
      <c r="L2430" s="43">
        <f t="shared" si="510"/>
        <v>1355.5291319857149</v>
      </c>
      <c r="M2430" s="97"/>
      <c r="N2430" s="97"/>
    </row>
    <row r="2431" spans="1:14" s="10" customFormat="1" ht="14.25" customHeight="1">
      <c r="A2431" s="106">
        <v>42291</v>
      </c>
      <c r="B2431" s="107" t="s">
        <v>296</v>
      </c>
      <c r="C2431" s="108">
        <f t="shared" si="506"/>
        <v>320.17075773745995</v>
      </c>
      <c r="D2431" s="107" t="s">
        <v>188</v>
      </c>
      <c r="E2431" s="109">
        <v>937</v>
      </c>
      <c r="F2431" s="109">
        <v>925</v>
      </c>
      <c r="G2431" s="109"/>
      <c r="H2431" s="110"/>
      <c r="I2431" s="109">
        <f t="shared" si="507"/>
        <v>-3842.0490928495192</v>
      </c>
      <c r="J2431" s="109">
        <f t="shared" si="508"/>
        <v>0</v>
      </c>
      <c r="K2431" s="109">
        <f t="shared" si="509"/>
        <v>0</v>
      </c>
      <c r="L2431" s="43">
        <f t="shared" si="510"/>
        <v>-3842.0490928495192</v>
      </c>
      <c r="M2431" s="97"/>
      <c r="N2431" s="97"/>
    </row>
    <row r="2432" spans="1:14" s="10" customFormat="1" ht="14.25" customHeight="1">
      <c r="A2432" s="106">
        <v>42290</v>
      </c>
      <c r="B2432" s="107" t="s">
        <v>168</v>
      </c>
      <c r="C2432" s="108">
        <f t="shared" si="506"/>
        <v>848.65629420084861</v>
      </c>
      <c r="D2432" s="107" t="s">
        <v>188</v>
      </c>
      <c r="E2432" s="109">
        <v>353.5</v>
      </c>
      <c r="F2432" s="109">
        <v>356</v>
      </c>
      <c r="G2432" s="109">
        <v>359</v>
      </c>
      <c r="H2432" s="110">
        <v>365</v>
      </c>
      <c r="I2432" s="109">
        <f t="shared" si="507"/>
        <v>2121.6407355021215</v>
      </c>
      <c r="J2432" s="109">
        <f t="shared" si="508"/>
        <v>2545.9688826025458</v>
      </c>
      <c r="K2432" s="109">
        <f t="shared" si="509"/>
        <v>5091.9377652050916</v>
      </c>
      <c r="L2432" s="43">
        <f t="shared" si="510"/>
        <v>9759.5473833097585</v>
      </c>
      <c r="M2432" s="97"/>
      <c r="N2432" s="97"/>
    </row>
    <row r="2433" spans="1:14" s="10" customFormat="1" ht="14.25" customHeight="1">
      <c r="A2433" s="106">
        <v>42290</v>
      </c>
      <c r="B2433" s="107" t="s">
        <v>238</v>
      </c>
      <c r="C2433" s="108">
        <f t="shared" si="506"/>
        <v>632.91139240506334</v>
      </c>
      <c r="D2433" s="107" t="s">
        <v>188</v>
      </c>
      <c r="E2433" s="109">
        <v>474</v>
      </c>
      <c r="F2433" s="109">
        <v>477</v>
      </c>
      <c r="G2433" s="109"/>
      <c r="H2433" s="110"/>
      <c r="I2433" s="109">
        <f t="shared" si="507"/>
        <v>1898.7341772151899</v>
      </c>
      <c r="J2433" s="109">
        <f t="shared" si="508"/>
        <v>0</v>
      </c>
      <c r="K2433" s="109">
        <f t="shared" si="509"/>
        <v>0</v>
      </c>
      <c r="L2433" s="43">
        <f t="shared" si="510"/>
        <v>1898.7341772151899</v>
      </c>
      <c r="M2433" s="97"/>
      <c r="N2433" s="97"/>
    </row>
    <row r="2434" spans="1:14" s="10" customFormat="1" ht="14.25" customHeight="1">
      <c r="A2434" s="106">
        <v>42289</v>
      </c>
      <c r="B2434" s="111" t="s">
        <v>286</v>
      </c>
      <c r="C2434" s="108">
        <f t="shared" si="506"/>
        <v>266.66666666666669</v>
      </c>
      <c r="D2434" s="111" t="s">
        <v>203</v>
      </c>
      <c r="E2434" s="110">
        <v>1125</v>
      </c>
      <c r="F2434" s="110">
        <v>1115</v>
      </c>
      <c r="G2434" s="110">
        <v>1109</v>
      </c>
      <c r="H2434" s="110"/>
      <c r="I2434" s="109">
        <f t="shared" si="507"/>
        <v>2666.666666666667</v>
      </c>
      <c r="J2434" s="109">
        <f t="shared" si="508"/>
        <v>1600</v>
      </c>
      <c r="K2434" s="109">
        <f t="shared" si="509"/>
        <v>0</v>
      </c>
      <c r="L2434" s="43">
        <f t="shared" si="510"/>
        <v>4266.666666666667</v>
      </c>
      <c r="M2434" s="97"/>
      <c r="N2434" s="97"/>
    </row>
    <row r="2435" spans="1:14" s="10" customFormat="1" ht="14.25" customHeight="1">
      <c r="A2435" s="106">
        <v>42286</v>
      </c>
      <c r="B2435" s="107" t="s">
        <v>261</v>
      </c>
      <c r="C2435" s="108">
        <f t="shared" si="506"/>
        <v>384.61538461538464</v>
      </c>
      <c r="D2435" s="107" t="s">
        <v>188</v>
      </c>
      <c r="E2435" s="109">
        <v>780</v>
      </c>
      <c r="F2435" s="109">
        <v>785</v>
      </c>
      <c r="G2435" s="109">
        <v>791.15</v>
      </c>
      <c r="H2435" s="110"/>
      <c r="I2435" s="109">
        <f t="shared" si="507"/>
        <v>1923.0769230769233</v>
      </c>
      <c r="J2435" s="109">
        <f t="shared" si="508"/>
        <v>2365.3846153846066</v>
      </c>
      <c r="K2435" s="109">
        <f t="shared" si="509"/>
        <v>0</v>
      </c>
      <c r="L2435" s="43">
        <f t="shared" si="510"/>
        <v>4288.4615384615299</v>
      </c>
      <c r="M2435" s="97"/>
      <c r="N2435" s="97"/>
    </row>
    <row r="2436" spans="1:14" s="10" customFormat="1" ht="14.25" customHeight="1">
      <c r="A2436" s="106">
        <v>42286</v>
      </c>
      <c r="B2436" s="107" t="s">
        <v>295</v>
      </c>
      <c r="C2436" s="108">
        <f t="shared" si="506"/>
        <v>313.47962382445144</v>
      </c>
      <c r="D2436" s="107" t="s">
        <v>188</v>
      </c>
      <c r="E2436" s="109">
        <v>957</v>
      </c>
      <c r="F2436" s="109">
        <v>945</v>
      </c>
      <c r="G2436" s="109"/>
      <c r="H2436" s="110"/>
      <c r="I2436" s="109">
        <f t="shared" si="507"/>
        <v>-3761.7554858934172</v>
      </c>
      <c r="J2436" s="109">
        <f t="shared" si="508"/>
        <v>0</v>
      </c>
      <c r="K2436" s="109">
        <f t="shared" si="509"/>
        <v>0</v>
      </c>
      <c r="L2436" s="43">
        <f t="shared" si="510"/>
        <v>-3761.7554858934172</v>
      </c>
      <c r="M2436" s="97"/>
      <c r="N2436" s="97"/>
    </row>
    <row r="2437" spans="1:14" s="10" customFormat="1" ht="14.25" customHeight="1">
      <c r="A2437" s="106">
        <v>42285</v>
      </c>
      <c r="B2437" s="107" t="s">
        <v>297</v>
      </c>
      <c r="C2437" s="108">
        <f t="shared" si="506"/>
        <v>2020.2020202020201</v>
      </c>
      <c r="D2437" s="107" t="s">
        <v>188</v>
      </c>
      <c r="E2437" s="109">
        <v>148.5</v>
      </c>
      <c r="F2437" s="109">
        <v>148.80000000000001</v>
      </c>
      <c r="G2437" s="109"/>
      <c r="H2437" s="110"/>
      <c r="I2437" s="109">
        <f t="shared" si="507"/>
        <v>606.06060606062897</v>
      </c>
      <c r="J2437" s="109">
        <f t="shared" si="508"/>
        <v>0</v>
      </c>
      <c r="K2437" s="109">
        <f t="shared" si="509"/>
        <v>0</v>
      </c>
      <c r="L2437" s="43">
        <f t="shared" si="510"/>
        <v>606.06060606062897</v>
      </c>
      <c r="M2437" s="97"/>
      <c r="N2437" s="97"/>
    </row>
    <row r="2438" spans="1:14" s="10" customFormat="1" ht="14.25" customHeight="1">
      <c r="A2438" s="106">
        <v>42285</v>
      </c>
      <c r="B2438" s="107" t="s">
        <v>293</v>
      </c>
      <c r="C2438" s="108">
        <f t="shared" si="506"/>
        <v>715.99045346062053</v>
      </c>
      <c r="D2438" s="107" t="s">
        <v>188</v>
      </c>
      <c r="E2438" s="109">
        <v>419</v>
      </c>
      <c r="F2438" s="109">
        <v>422</v>
      </c>
      <c r="G2438" s="109"/>
      <c r="H2438" s="110"/>
      <c r="I2438" s="109">
        <f t="shared" si="507"/>
        <v>2147.9713603818618</v>
      </c>
      <c r="J2438" s="109">
        <f t="shared" si="508"/>
        <v>0</v>
      </c>
      <c r="K2438" s="109">
        <f t="shared" si="509"/>
        <v>0</v>
      </c>
      <c r="L2438" s="43">
        <f t="shared" si="510"/>
        <v>2147.9713603818618</v>
      </c>
      <c r="M2438" s="97"/>
      <c r="N2438" s="97"/>
    </row>
    <row r="2439" spans="1:14" s="10" customFormat="1" ht="14.25" customHeight="1">
      <c r="A2439" s="106">
        <v>42284</v>
      </c>
      <c r="B2439" s="107" t="s">
        <v>246</v>
      </c>
      <c r="C2439" s="108">
        <f t="shared" si="506"/>
        <v>356.29453681710214</v>
      </c>
      <c r="D2439" s="107" t="s">
        <v>188</v>
      </c>
      <c r="E2439" s="109">
        <v>842</v>
      </c>
      <c r="F2439" s="109">
        <v>847</v>
      </c>
      <c r="G2439" s="109">
        <v>852</v>
      </c>
      <c r="H2439" s="110">
        <v>863.9</v>
      </c>
      <c r="I2439" s="109">
        <f t="shared" si="507"/>
        <v>1781.4726840855108</v>
      </c>
      <c r="J2439" s="109">
        <f t="shared" si="508"/>
        <v>1781.4726840855108</v>
      </c>
      <c r="K2439" s="109">
        <f t="shared" si="509"/>
        <v>4239.9049881235078</v>
      </c>
      <c r="L2439" s="43">
        <f t="shared" si="510"/>
        <v>7802.8503562945298</v>
      </c>
      <c r="M2439" s="97"/>
      <c r="N2439" s="97"/>
    </row>
    <row r="2440" spans="1:14" s="10" customFormat="1" ht="14.25" customHeight="1">
      <c r="A2440" s="106">
        <v>42284</v>
      </c>
      <c r="B2440" s="107" t="s">
        <v>283</v>
      </c>
      <c r="C2440" s="108">
        <f t="shared" si="506"/>
        <v>124.22360248447205</v>
      </c>
      <c r="D2440" s="107" t="s">
        <v>188</v>
      </c>
      <c r="E2440" s="109">
        <v>2415</v>
      </c>
      <c r="F2440" s="109">
        <v>2427</v>
      </c>
      <c r="G2440" s="109">
        <v>2442</v>
      </c>
      <c r="H2440" s="110">
        <v>2462</v>
      </c>
      <c r="I2440" s="109">
        <f t="shared" si="507"/>
        <v>1490.6832298136646</v>
      </c>
      <c r="J2440" s="109">
        <f t="shared" si="508"/>
        <v>1863.3540372670809</v>
      </c>
      <c r="K2440" s="109">
        <f t="shared" si="509"/>
        <v>2484.4720496894411</v>
      </c>
      <c r="L2440" s="43">
        <f t="shared" si="510"/>
        <v>5838.5093167701871</v>
      </c>
      <c r="M2440" s="97"/>
      <c r="N2440" s="97"/>
    </row>
    <row r="2441" spans="1:14" s="10" customFormat="1" ht="14.25" customHeight="1">
      <c r="A2441" s="106">
        <v>42284</v>
      </c>
      <c r="B2441" s="107" t="s">
        <v>294</v>
      </c>
      <c r="C2441" s="108">
        <f t="shared" si="506"/>
        <v>1886.7924528301887</v>
      </c>
      <c r="D2441" s="107" t="s">
        <v>188</v>
      </c>
      <c r="E2441" s="109">
        <v>159</v>
      </c>
      <c r="F2441" s="109">
        <v>157</v>
      </c>
      <c r="G2441" s="109"/>
      <c r="H2441" s="110"/>
      <c r="I2441" s="109">
        <f t="shared" si="507"/>
        <v>-3773.5849056603774</v>
      </c>
      <c r="J2441" s="109">
        <f t="shared" si="508"/>
        <v>0</v>
      </c>
      <c r="K2441" s="109">
        <f t="shared" si="509"/>
        <v>0</v>
      </c>
      <c r="L2441" s="43">
        <f t="shared" si="510"/>
        <v>-3773.5849056603774</v>
      </c>
      <c r="M2441" s="97"/>
      <c r="N2441" s="97"/>
    </row>
    <row r="2442" spans="1:14" s="10" customFormat="1" ht="14.25" customHeight="1">
      <c r="A2442" s="106">
        <v>42284</v>
      </c>
      <c r="B2442" s="107" t="s">
        <v>240</v>
      </c>
      <c r="C2442" s="108">
        <f t="shared" si="506"/>
        <v>67.64374295377678</v>
      </c>
      <c r="D2442" s="107" t="s">
        <v>188</v>
      </c>
      <c r="E2442" s="109">
        <v>4435</v>
      </c>
      <c r="F2442" s="109">
        <v>4405</v>
      </c>
      <c r="G2442" s="109"/>
      <c r="H2442" s="110"/>
      <c r="I2442" s="109">
        <f t="shared" si="507"/>
        <v>-2029.3122886133033</v>
      </c>
      <c r="J2442" s="109">
        <f t="shared" si="508"/>
        <v>0</v>
      </c>
      <c r="K2442" s="109">
        <f t="shared" si="509"/>
        <v>0</v>
      </c>
      <c r="L2442" s="43">
        <f t="shared" si="510"/>
        <v>-2029.3122886133033</v>
      </c>
      <c r="M2442" s="97"/>
      <c r="N2442" s="97"/>
    </row>
    <row r="2443" spans="1:14" s="10" customFormat="1" ht="14.25" customHeight="1">
      <c r="A2443" s="106">
        <v>42283</v>
      </c>
      <c r="B2443" s="107" t="s">
        <v>298</v>
      </c>
      <c r="C2443" s="108">
        <f t="shared" si="506"/>
        <v>318.47133757961785</v>
      </c>
      <c r="D2443" s="107" t="s">
        <v>188</v>
      </c>
      <c r="E2443" s="109">
        <v>942</v>
      </c>
      <c r="F2443" s="109">
        <v>947</v>
      </c>
      <c r="G2443" s="109">
        <v>955</v>
      </c>
      <c r="H2443" s="110">
        <v>975</v>
      </c>
      <c r="I2443" s="109">
        <f t="shared" si="507"/>
        <v>1592.3566878980891</v>
      </c>
      <c r="J2443" s="109">
        <f t="shared" si="508"/>
        <v>2547.7707006369428</v>
      </c>
      <c r="K2443" s="109">
        <f t="shared" si="509"/>
        <v>6369.4267515923566</v>
      </c>
      <c r="L2443" s="43">
        <f t="shared" si="510"/>
        <v>10509.554140127388</v>
      </c>
      <c r="M2443" s="97"/>
      <c r="N2443" s="97"/>
    </row>
    <row r="2444" spans="1:14" s="10" customFormat="1" ht="14.25" customHeight="1">
      <c r="A2444" s="106">
        <v>42283</v>
      </c>
      <c r="B2444" s="107" t="s">
        <v>230</v>
      </c>
      <c r="C2444" s="108">
        <f t="shared" si="506"/>
        <v>188.67924528301887</v>
      </c>
      <c r="D2444" s="107" t="s">
        <v>188</v>
      </c>
      <c r="E2444" s="109">
        <v>1590</v>
      </c>
      <c r="F2444" s="109">
        <v>1601</v>
      </c>
      <c r="G2444" s="109"/>
      <c r="H2444" s="110"/>
      <c r="I2444" s="109">
        <f t="shared" si="507"/>
        <v>2075.4716981132078</v>
      </c>
      <c r="J2444" s="109">
        <f t="shared" si="508"/>
        <v>0</v>
      </c>
      <c r="K2444" s="109">
        <f t="shared" si="509"/>
        <v>0</v>
      </c>
      <c r="L2444" s="43">
        <f t="shared" si="510"/>
        <v>2075.4716981132078</v>
      </c>
      <c r="M2444" s="97"/>
      <c r="N2444" s="97"/>
    </row>
    <row r="2445" spans="1:14" s="10" customFormat="1" ht="14.25" customHeight="1">
      <c r="A2445" s="106">
        <v>42283</v>
      </c>
      <c r="B2445" s="107" t="s">
        <v>299</v>
      </c>
      <c r="C2445" s="108">
        <f t="shared" si="506"/>
        <v>191.08280254777071</v>
      </c>
      <c r="D2445" s="107" t="s">
        <v>188</v>
      </c>
      <c r="E2445" s="109">
        <v>1570</v>
      </c>
      <c r="F2445" s="109">
        <v>1577.3</v>
      </c>
      <c r="G2445" s="109"/>
      <c r="H2445" s="110"/>
      <c r="I2445" s="109">
        <f t="shared" si="507"/>
        <v>1394.9044585987176</v>
      </c>
      <c r="J2445" s="109">
        <f t="shared" si="508"/>
        <v>0</v>
      </c>
      <c r="K2445" s="109">
        <f t="shared" si="509"/>
        <v>0</v>
      </c>
      <c r="L2445" s="43">
        <f t="shared" si="510"/>
        <v>1394.9044585987176</v>
      </c>
      <c r="M2445" s="97"/>
      <c r="N2445" s="97"/>
    </row>
    <row r="2446" spans="1:14" s="10" customFormat="1" ht="14.25" customHeight="1">
      <c r="A2446" s="106">
        <v>42282</v>
      </c>
      <c r="B2446" s="107" t="s">
        <v>233</v>
      </c>
      <c r="C2446" s="108">
        <f t="shared" si="506"/>
        <v>1234.5679012345679</v>
      </c>
      <c r="D2446" s="107" t="s">
        <v>188</v>
      </c>
      <c r="E2446" s="109">
        <v>243</v>
      </c>
      <c r="F2446" s="109">
        <v>245</v>
      </c>
      <c r="G2446" s="109">
        <v>248</v>
      </c>
      <c r="H2446" s="110">
        <v>250.9</v>
      </c>
      <c r="I2446" s="109">
        <f t="shared" si="507"/>
        <v>2469.1358024691358</v>
      </c>
      <c r="J2446" s="109">
        <f t="shared" si="508"/>
        <v>3703.7037037037035</v>
      </c>
      <c r="K2446" s="109">
        <f t="shared" si="509"/>
        <v>3580.2469135802539</v>
      </c>
      <c r="L2446" s="43">
        <f t="shared" si="510"/>
        <v>9753.0864197530937</v>
      </c>
      <c r="M2446" s="97"/>
      <c r="N2446" s="97"/>
    </row>
    <row r="2447" spans="1:14" s="10" customFormat="1" ht="14.25" customHeight="1">
      <c r="A2447" s="106">
        <v>42282</v>
      </c>
      <c r="B2447" s="107" t="s">
        <v>244</v>
      </c>
      <c r="C2447" s="108">
        <f t="shared" si="506"/>
        <v>238.0952380952381</v>
      </c>
      <c r="D2447" s="107" t="s">
        <v>188</v>
      </c>
      <c r="E2447" s="109">
        <v>1260</v>
      </c>
      <c r="F2447" s="109">
        <v>1270</v>
      </c>
      <c r="G2447" s="109"/>
      <c r="H2447" s="110"/>
      <c r="I2447" s="109">
        <f t="shared" si="507"/>
        <v>2380.9523809523812</v>
      </c>
      <c r="J2447" s="109">
        <f t="shared" si="508"/>
        <v>0</v>
      </c>
      <c r="K2447" s="109">
        <f t="shared" si="509"/>
        <v>0</v>
      </c>
      <c r="L2447" s="43">
        <f t="shared" si="510"/>
        <v>2380.9523809523812</v>
      </c>
      <c r="M2447" s="97"/>
      <c r="N2447" s="97"/>
    </row>
    <row r="2448" spans="1:14" s="10" customFormat="1" ht="14.25" customHeight="1">
      <c r="A2448" s="106">
        <v>42282</v>
      </c>
      <c r="B2448" s="107" t="s">
        <v>296</v>
      </c>
      <c r="C2448" s="108">
        <f t="shared" si="506"/>
        <v>331.85840707964604</v>
      </c>
      <c r="D2448" s="107" t="s">
        <v>188</v>
      </c>
      <c r="E2448" s="109">
        <v>904</v>
      </c>
      <c r="F2448" s="109">
        <v>911</v>
      </c>
      <c r="G2448" s="109"/>
      <c r="H2448" s="110"/>
      <c r="I2448" s="109">
        <f t="shared" si="507"/>
        <v>2323.0088495575224</v>
      </c>
      <c r="J2448" s="109">
        <f t="shared" si="508"/>
        <v>0</v>
      </c>
      <c r="K2448" s="109">
        <f t="shared" si="509"/>
        <v>0</v>
      </c>
      <c r="L2448" s="43">
        <f t="shared" si="510"/>
        <v>2323.0088495575224</v>
      </c>
      <c r="M2448" s="97"/>
      <c r="N2448" s="97"/>
    </row>
    <row r="2449" spans="1:14" s="10" customFormat="1" ht="14.25" customHeight="1">
      <c r="A2449" s="106">
        <v>42278</v>
      </c>
      <c r="B2449" s="107" t="s">
        <v>298</v>
      </c>
      <c r="C2449" s="108">
        <f t="shared" si="506"/>
        <v>352.52643948296122</v>
      </c>
      <c r="D2449" s="107" t="s">
        <v>188</v>
      </c>
      <c r="E2449" s="109">
        <v>851</v>
      </c>
      <c r="F2449" s="109">
        <v>858</v>
      </c>
      <c r="G2449" s="109">
        <v>867</v>
      </c>
      <c r="H2449" s="110">
        <v>919.7</v>
      </c>
      <c r="I2449" s="109">
        <f t="shared" si="507"/>
        <v>2467.6850763807288</v>
      </c>
      <c r="J2449" s="109">
        <f t="shared" si="508"/>
        <v>3172.7379553466508</v>
      </c>
      <c r="K2449" s="109">
        <f t="shared" si="509"/>
        <v>18578.143360752074</v>
      </c>
      <c r="L2449" s="43">
        <f t="shared" si="510"/>
        <v>24218.566392479453</v>
      </c>
      <c r="M2449" s="97"/>
      <c r="N2449" s="97"/>
    </row>
    <row r="2450" spans="1:14" s="10" customFormat="1" ht="14.25" customHeight="1">
      <c r="A2450" s="106">
        <v>42278</v>
      </c>
      <c r="B2450" s="107" t="s">
        <v>298</v>
      </c>
      <c r="C2450" s="108">
        <f t="shared" si="506"/>
        <v>362.7569528415961</v>
      </c>
      <c r="D2450" s="107" t="s">
        <v>188</v>
      </c>
      <c r="E2450" s="109">
        <v>827</v>
      </c>
      <c r="F2450" s="109">
        <v>832</v>
      </c>
      <c r="G2450" s="109">
        <v>837</v>
      </c>
      <c r="H2450" s="110">
        <v>847</v>
      </c>
      <c r="I2450" s="109">
        <f t="shared" si="507"/>
        <v>1813.7847642079805</v>
      </c>
      <c r="J2450" s="109">
        <f t="shared" si="508"/>
        <v>1813.7847642079805</v>
      </c>
      <c r="K2450" s="109">
        <f t="shared" si="509"/>
        <v>3627.569528415961</v>
      </c>
      <c r="L2450" s="43">
        <f t="shared" si="510"/>
        <v>7255.1390568319221</v>
      </c>
      <c r="M2450" s="97"/>
      <c r="N2450" s="97"/>
    </row>
    <row r="2451" spans="1:14" s="10" customFormat="1" ht="14.25" customHeight="1">
      <c r="A2451" s="106">
        <v>42278</v>
      </c>
      <c r="B2451" s="107" t="s">
        <v>300</v>
      </c>
      <c r="C2451" s="108">
        <f t="shared" si="506"/>
        <v>144.92753623188406</v>
      </c>
      <c r="D2451" s="107" t="s">
        <v>188</v>
      </c>
      <c r="E2451" s="109">
        <v>2070</v>
      </c>
      <c r="F2451" s="109">
        <v>2085</v>
      </c>
      <c r="G2451" s="109">
        <v>2097</v>
      </c>
      <c r="H2451" s="110">
        <v>2115</v>
      </c>
      <c r="I2451" s="109">
        <f t="shared" si="507"/>
        <v>2173.913043478261</v>
      </c>
      <c r="J2451" s="109">
        <f t="shared" si="508"/>
        <v>1739.1304347826087</v>
      </c>
      <c r="K2451" s="109">
        <f t="shared" si="509"/>
        <v>2608.695652173913</v>
      </c>
      <c r="L2451" s="43">
        <f t="shared" si="510"/>
        <v>6521.739130434783</v>
      </c>
      <c r="M2451" s="97"/>
      <c r="N2451" s="97"/>
    </row>
    <row r="2452" spans="1:14" s="10" customFormat="1" ht="14.25" customHeight="1">
      <c r="A2452" s="106">
        <v>42278</v>
      </c>
      <c r="B2452" s="111" t="s">
        <v>240</v>
      </c>
      <c r="C2452" s="108">
        <f t="shared" si="506"/>
        <v>64.86486486486487</v>
      </c>
      <c r="D2452" s="111" t="s">
        <v>203</v>
      </c>
      <c r="E2452" s="110">
        <v>4625</v>
      </c>
      <c r="F2452" s="110">
        <v>4610</v>
      </c>
      <c r="G2452" s="110">
        <v>4595</v>
      </c>
      <c r="H2452" s="110">
        <v>4575</v>
      </c>
      <c r="I2452" s="109">
        <f t="shared" si="507"/>
        <v>972.97297297297303</v>
      </c>
      <c r="J2452" s="109">
        <f t="shared" si="508"/>
        <v>972.97297297297303</v>
      </c>
      <c r="K2452" s="109">
        <f t="shared" si="509"/>
        <v>1297.2972972972975</v>
      </c>
      <c r="L2452" s="43">
        <f t="shared" si="510"/>
        <v>3243.2432432432433</v>
      </c>
      <c r="M2452" s="97"/>
      <c r="N2452" s="97"/>
    </row>
    <row r="2453" spans="1:14" s="10" customFormat="1" ht="14.25" customHeight="1">
      <c r="A2453" s="106">
        <v>42278</v>
      </c>
      <c r="B2453" s="107" t="s">
        <v>278</v>
      </c>
      <c r="C2453" s="108">
        <f t="shared" si="506"/>
        <v>223.04832713754647</v>
      </c>
      <c r="D2453" s="107" t="s">
        <v>188</v>
      </c>
      <c r="E2453" s="109">
        <v>1345</v>
      </c>
      <c r="F2453" s="109">
        <v>1354.4</v>
      </c>
      <c r="G2453" s="109"/>
      <c r="H2453" s="110"/>
      <c r="I2453" s="109">
        <f>(IF(D2453="SHORT",E2453-F2453,IF(D2453="LONG",F2453-E2453)))*C2453</f>
        <v>2096.6542750929571</v>
      </c>
      <c r="J2453" s="109">
        <f>(IF(D2453="SHORT",IF(G2453="",0,F2453-G2453),IF(D2453="LONG",IF(G2453="",0,G2453-F2453))))*C2453</f>
        <v>0</v>
      </c>
      <c r="K2453" s="109">
        <f>(IF(D2453="SHORT",IF(H2453="",0,G2453-H2453),IF(D2453="LONG",IF(H2453="",0,(H2453-G2453)))))*C2453</f>
        <v>0</v>
      </c>
      <c r="L2453" s="43">
        <f>SUM(I2453,J2453,K2453)</f>
        <v>2096.6542750929571</v>
      </c>
      <c r="M2453" s="97"/>
      <c r="N2453" s="97"/>
    </row>
    <row r="2454" spans="1:14" s="10" customFormat="1" ht="14.25" customHeight="1">
      <c r="A2454" s="106">
        <v>42277</v>
      </c>
      <c r="B2454" s="107" t="s">
        <v>301</v>
      </c>
      <c r="C2454" s="108">
        <f>300000/E2454</f>
        <v>260.41666666666669</v>
      </c>
      <c r="D2454" s="107" t="s">
        <v>188</v>
      </c>
      <c r="E2454" s="109">
        <v>1152</v>
      </c>
      <c r="F2454" s="109">
        <v>1164</v>
      </c>
      <c r="G2454" s="109">
        <v>1175</v>
      </c>
      <c r="H2454" s="110">
        <v>1185</v>
      </c>
      <c r="I2454" s="109">
        <f>(IF(D2454="SHORT",E2454-F2454,IF(D2454="LONG",F2454-E2454)))*C2454</f>
        <v>3125</v>
      </c>
      <c r="J2454" s="109">
        <f>(IF(D2454="SHORT",IF(G2454="",0,F2454-G2454),IF(D2454="LONG",IF(G2454="",0,G2454-F2454))))*C2454</f>
        <v>2864.5833333333335</v>
      </c>
      <c r="K2454" s="109">
        <f>(IF(D2454="SHORT",IF(H2454="",0,G2454-H2454),IF(D2454="LONG",IF(H2454="",0,(H2454-G2454)))))*C2454</f>
        <v>2604.166666666667</v>
      </c>
      <c r="L2454" s="43">
        <f>SUM(I2454,J2454,K2454)</f>
        <v>8593.75</v>
      </c>
      <c r="M2454" s="97"/>
      <c r="N2454" s="97"/>
    </row>
    <row r="2455" spans="1:14" s="10" customFormat="1" ht="14.25" customHeight="1">
      <c r="A2455" s="106">
        <v>42277</v>
      </c>
      <c r="B2455" s="107" t="s">
        <v>261</v>
      </c>
      <c r="C2455" s="108">
        <f>300000/E2455</f>
        <v>391.64490861618799</v>
      </c>
      <c r="D2455" s="107" t="s">
        <v>188</v>
      </c>
      <c r="E2455" s="109">
        <v>766</v>
      </c>
      <c r="F2455" s="109">
        <v>769.75</v>
      </c>
      <c r="G2455" s="109"/>
      <c r="H2455" s="110"/>
      <c r="I2455" s="109">
        <f>(IF(D2455="SHORT",E2455-F2455,IF(D2455="LONG",F2455-E2455)))*C2455</f>
        <v>1468.6684073107049</v>
      </c>
      <c r="J2455" s="109">
        <f>(IF(D2455="SHORT",IF(G2455="",0,F2455-G2455),IF(D2455="LONG",IF(G2455="",0,G2455-F2455))))*C2455</f>
        <v>0</v>
      </c>
      <c r="K2455" s="109">
        <f>(IF(D2455="SHORT",IF(H2455="",0,G2455-H2455),IF(D2455="LONG",IF(H2455="",0,(H2455-G2455)))))*C2455</f>
        <v>0</v>
      </c>
      <c r="L2455" s="43">
        <f>SUM(I2455,J2455,K2455)</f>
        <v>1468.6684073107049</v>
      </c>
      <c r="M2455" s="97"/>
      <c r="N2455" s="97"/>
    </row>
    <row r="2456" spans="1:14" s="10" customFormat="1" ht="14.25" customHeight="1">
      <c r="A2456" s="106">
        <v>42277</v>
      </c>
      <c r="B2456" s="111" t="s">
        <v>253</v>
      </c>
      <c r="C2456" s="108">
        <f>300000/E2456</f>
        <v>63.829787234042556</v>
      </c>
      <c r="D2456" s="111" t="s">
        <v>203</v>
      </c>
      <c r="E2456" s="110">
        <v>4700</v>
      </c>
      <c r="F2456" s="110">
        <v>4700</v>
      </c>
      <c r="G2456" s="110"/>
      <c r="H2456" s="110"/>
      <c r="I2456" s="109">
        <f>(IF(D2456="SHORT",E2456-F2456,IF(D2456="LONG",F2456-E2456)))*C2456</f>
        <v>0</v>
      </c>
      <c r="J2456" s="109">
        <f>(IF(D2456="SHORT",IF(G2456="",0,F2456-G2456),IF(D2456="LONG",IF(G2456="",0,G2456-F2456))))*C2456</f>
        <v>0</v>
      </c>
      <c r="K2456" s="109">
        <f>(IF(D2456="SHORT",IF(H2456="",0,G2456-H2456),IF(D2456="LONG",IF(H2456="",0,(H2456-G2456)))))*C2456</f>
        <v>0</v>
      </c>
      <c r="L2456" s="43">
        <f>SUM(I2456,J2456,K2456)</f>
        <v>0</v>
      </c>
      <c r="M2456" s="97"/>
      <c r="N2456" s="97"/>
    </row>
    <row r="2457" spans="1:14" s="10" customFormat="1" ht="14.25" customHeight="1">
      <c r="A2457" s="106">
        <v>42276</v>
      </c>
      <c r="B2457" s="107" t="s">
        <v>302</v>
      </c>
      <c r="C2457" s="108">
        <f t="shared" ref="C2457:C2510" si="511">300000/E2457</f>
        <v>115.60693641618496</v>
      </c>
      <c r="D2457" s="107" t="s">
        <v>188</v>
      </c>
      <c r="E2457" s="109">
        <v>2595</v>
      </c>
      <c r="F2457" s="109">
        <v>2607</v>
      </c>
      <c r="G2457" s="109">
        <v>2615</v>
      </c>
      <c r="H2457" s="110">
        <v>2655</v>
      </c>
      <c r="I2457" s="109">
        <f t="shared" ref="I2457:I2510" si="512">(IF(D2457="SHORT",E2457-F2457,IF(D2457="LONG",F2457-E2457)))*C2457</f>
        <v>1387.2832369942196</v>
      </c>
      <c r="J2457" s="109">
        <f t="shared" ref="J2457:J2510" si="513">(IF(D2457="SHORT",IF(G2457="",0,F2457-G2457),IF(D2457="LONG",IF(G2457="",0,G2457-F2457))))*C2457</f>
        <v>924.85549132947972</v>
      </c>
      <c r="K2457" s="109">
        <f t="shared" ref="K2457:K2510" si="514">(IF(D2457="SHORT",IF(H2457="",0,G2457-H2457),IF(D2457="LONG",IF(H2457="",0,(H2457-G2457)))))*C2457</f>
        <v>4624.2774566473981</v>
      </c>
      <c r="L2457" s="43">
        <f t="shared" ref="L2457:L2510" si="515">SUM(I2457,J2457,K2457)</f>
        <v>6936.4161849710972</v>
      </c>
      <c r="M2457" s="97"/>
      <c r="N2457" s="97"/>
    </row>
    <row r="2458" spans="1:14" s="10" customFormat="1" ht="14.25" customHeight="1">
      <c r="A2458" s="106">
        <v>42276</v>
      </c>
      <c r="B2458" s="107" t="s">
        <v>183</v>
      </c>
      <c r="C2458" s="108">
        <f t="shared" si="511"/>
        <v>2112.676056338028</v>
      </c>
      <c r="D2458" s="107" t="s">
        <v>188</v>
      </c>
      <c r="E2458" s="109">
        <v>142</v>
      </c>
      <c r="F2458" s="109">
        <v>143</v>
      </c>
      <c r="G2458" s="109">
        <v>145</v>
      </c>
      <c r="H2458" s="110"/>
      <c r="I2458" s="109">
        <f t="shared" si="512"/>
        <v>2112.676056338028</v>
      </c>
      <c r="J2458" s="109">
        <f t="shared" si="513"/>
        <v>4225.3521126760561</v>
      </c>
      <c r="K2458" s="109">
        <f t="shared" si="514"/>
        <v>0</v>
      </c>
      <c r="L2458" s="43">
        <f t="shared" si="515"/>
        <v>6338.0281690140837</v>
      </c>
      <c r="M2458" s="97"/>
      <c r="N2458" s="97"/>
    </row>
    <row r="2459" spans="1:14" s="10" customFormat="1" ht="14.25" customHeight="1">
      <c r="A2459" s="106">
        <v>42276</v>
      </c>
      <c r="B2459" s="107" t="s">
        <v>303</v>
      </c>
      <c r="C2459" s="108">
        <f t="shared" si="511"/>
        <v>209.05923344947735</v>
      </c>
      <c r="D2459" s="107" t="s">
        <v>188</v>
      </c>
      <c r="E2459" s="109">
        <v>1435</v>
      </c>
      <c r="F2459" s="109">
        <v>1444</v>
      </c>
      <c r="G2459" s="109">
        <v>1455</v>
      </c>
      <c r="H2459" s="110"/>
      <c r="I2459" s="109">
        <f t="shared" si="512"/>
        <v>1881.533101045296</v>
      </c>
      <c r="J2459" s="109">
        <f t="shared" si="513"/>
        <v>2299.6515679442509</v>
      </c>
      <c r="K2459" s="109">
        <f t="shared" si="514"/>
        <v>0</v>
      </c>
      <c r="L2459" s="43">
        <f t="shared" si="515"/>
        <v>4181.1846689895465</v>
      </c>
      <c r="M2459" s="97"/>
      <c r="N2459" s="97"/>
    </row>
    <row r="2460" spans="1:14" s="10" customFormat="1" ht="14.25" customHeight="1">
      <c r="A2460" s="106">
        <v>42275</v>
      </c>
      <c r="B2460" s="107" t="s">
        <v>246</v>
      </c>
      <c r="C2460" s="108">
        <f t="shared" si="511"/>
        <v>362.7569528415961</v>
      </c>
      <c r="D2460" s="107" t="s">
        <v>188</v>
      </c>
      <c r="E2460" s="109">
        <v>827</v>
      </c>
      <c r="F2460" s="109">
        <v>840</v>
      </c>
      <c r="G2460" s="109">
        <v>850</v>
      </c>
      <c r="H2460" s="110">
        <v>869.7</v>
      </c>
      <c r="I2460" s="109">
        <f t="shared" si="512"/>
        <v>4715.8403869407493</v>
      </c>
      <c r="J2460" s="109">
        <f t="shared" si="513"/>
        <v>3627.569528415961</v>
      </c>
      <c r="K2460" s="109">
        <f t="shared" si="514"/>
        <v>7146.3119709794601</v>
      </c>
      <c r="L2460" s="43">
        <f t="shared" si="515"/>
        <v>15489.72188633617</v>
      </c>
      <c r="M2460" s="97"/>
      <c r="N2460" s="97"/>
    </row>
    <row r="2461" spans="1:14" s="10" customFormat="1" ht="14.25" customHeight="1">
      <c r="A2461" s="106">
        <v>42275</v>
      </c>
      <c r="B2461" s="107" t="s">
        <v>304</v>
      </c>
      <c r="C2461" s="108">
        <f t="shared" si="511"/>
        <v>149.10536779324056</v>
      </c>
      <c r="D2461" s="107" t="s">
        <v>188</v>
      </c>
      <c r="E2461" s="109">
        <v>2012</v>
      </c>
      <c r="F2461" s="109">
        <v>2022</v>
      </c>
      <c r="G2461" s="109">
        <v>2035</v>
      </c>
      <c r="H2461" s="110">
        <v>2067</v>
      </c>
      <c r="I2461" s="109">
        <f t="shared" si="512"/>
        <v>1491.0536779324057</v>
      </c>
      <c r="J2461" s="109">
        <f t="shared" si="513"/>
        <v>1938.3697813121273</v>
      </c>
      <c r="K2461" s="109">
        <f t="shared" si="514"/>
        <v>4771.3717693836979</v>
      </c>
      <c r="L2461" s="43">
        <f t="shared" si="515"/>
        <v>8200.7952286282307</v>
      </c>
      <c r="M2461" s="97"/>
      <c r="N2461" s="97"/>
    </row>
    <row r="2462" spans="1:14" s="10" customFormat="1" ht="14.25" customHeight="1">
      <c r="A2462" s="106">
        <v>42275</v>
      </c>
      <c r="B2462" s="107" t="s">
        <v>305</v>
      </c>
      <c r="C2462" s="108">
        <f t="shared" si="511"/>
        <v>243.11183144246354</v>
      </c>
      <c r="D2462" s="107" t="s">
        <v>188</v>
      </c>
      <c r="E2462" s="109">
        <v>1234</v>
      </c>
      <c r="F2462" s="109">
        <v>1238</v>
      </c>
      <c r="G2462" s="109"/>
      <c r="H2462" s="110"/>
      <c r="I2462" s="109">
        <f t="shared" si="512"/>
        <v>972.44732576985416</v>
      </c>
      <c r="J2462" s="109">
        <f t="shared" si="513"/>
        <v>0</v>
      </c>
      <c r="K2462" s="109">
        <f t="shared" si="514"/>
        <v>0</v>
      </c>
      <c r="L2462" s="43">
        <f t="shared" si="515"/>
        <v>972.44732576985416</v>
      </c>
      <c r="M2462" s="97"/>
      <c r="N2462" s="97"/>
    </row>
    <row r="2463" spans="1:14" s="10" customFormat="1" ht="14.25" customHeight="1">
      <c r="A2463" s="106">
        <v>42275</v>
      </c>
      <c r="B2463" s="107" t="s">
        <v>187</v>
      </c>
      <c r="C2463" s="108">
        <f t="shared" si="511"/>
        <v>369.45812807881771</v>
      </c>
      <c r="D2463" s="107" t="s">
        <v>188</v>
      </c>
      <c r="E2463" s="109">
        <v>812</v>
      </c>
      <c r="F2463" s="109">
        <v>801</v>
      </c>
      <c r="G2463" s="109"/>
      <c r="H2463" s="110"/>
      <c r="I2463" s="109">
        <f t="shared" si="512"/>
        <v>-4064.0394088669946</v>
      </c>
      <c r="J2463" s="109">
        <f t="shared" si="513"/>
        <v>0</v>
      </c>
      <c r="K2463" s="109">
        <f t="shared" si="514"/>
        <v>0</v>
      </c>
      <c r="L2463" s="43">
        <f t="shared" si="515"/>
        <v>-4064.0394088669946</v>
      </c>
      <c r="M2463" s="97"/>
      <c r="N2463" s="97"/>
    </row>
    <row r="2464" spans="1:14" s="10" customFormat="1" ht="14.25" customHeight="1">
      <c r="A2464" s="106">
        <v>42271</v>
      </c>
      <c r="B2464" s="107" t="s">
        <v>306</v>
      </c>
      <c r="C2464" s="108">
        <f t="shared" si="511"/>
        <v>193.79844961240309</v>
      </c>
      <c r="D2464" s="107" t="s">
        <v>188</v>
      </c>
      <c r="E2464" s="109">
        <v>1548</v>
      </c>
      <c r="F2464" s="109">
        <v>1557</v>
      </c>
      <c r="G2464" s="109">
        <v>1567</v>
      </c>
      <c r="H2464" s="110">
        <v>1595</v>
      </c>
      <c r="I2464" s="109">
        <f t="shared" si="512"/>
        <v>1744.1860465116279</v>
      </c>
      <c r="J2464" s="109">
        <f t="shared" si="513"/>
        <v>1937.984496124031</v>
      </c>
      <c r="K2464" s="109">
        <f t="shared" si="514"/>
        <v>5426.3565891472863</v>
      </c>
      <c r="L2464" s="43">
        <f t="shared" si="515"/>
        <v>9108.5271317829447</v>
      </c>
      <c r="M2464" s="97"/>
      <c r="N2464" s="97"/>
    </row>
    <row r="2465" spans="1:14" s="10" customFormat="1" ht="14.25" customHeight="1">
      <c r="A2465" s="106">
        <v>42271</v>
      </c>
      <c r="B2465" s="107" t="s">
        <v>307</v>
      </c>
      <c r="C2465" s="108">
        <f t="shared" si="511"/>
        <v>241.93548387096774</v>
      </c>
      <c r="D2465" s="107" t="s">
        <v>188</v>
      </c>
      <c r="E2465" s="109">
        <v>1240</v>
      </c>
      <c r="F2465" s="109">
        <v>1249</v>
      </c>
      <c r="G2465" s="109">
        <v>1260</v>
      </c>
      <c r="H2465" s="110"/>
      <c r="I2465" s="109">
        <f t="shared" si="512"/>
        <v>2177.4193548387098</v>
      </c>
      <c r="J2465" s="109">
        <f t="shared" si="513"/>
        <v>2661.2903225806454</v>
      </c>
      <c r="K2465" s="109">
        <f t="shared" si="514"/>
        <v>0</v>
      </c>
      <c r="L2465" s="43">
        <f t="shared" si="515"/>
        <v>4838.7096774193551</v>
      </c>
      <c r="M2465" s="97"/>
      <c r="N2465" s="97"/>
    </row>
    <row r="2466" spans="1:14" s="10" customFormat="1" ht="14.25" customHeight="1">
      <c r="A2466" s="106">
        <v>42271</v>
      </c>
      <c r="B2466" s="107" t="s">
        <v>308</v>
      </c>
      <c r="C2466" s="108">
        <f t="shared" si="511"/>
        <v>232.55813953488371</v>
      </c>
      <c r="D2466" s="107" t="s">
        <v>188</v>
      </c>
      <c r="E2466" s="109">
        <v>1290</v>
      </c>
      <c r="F2466" s="109">
        <v>1296</v>
      </c>
      <c r="G2466" s="109"/>
      <c r="H2466" s="110"/>
      <c r="I2466" s="109">
        <f t="shared" si="512"/>
        <v>1395.3488372093022</v>
      </c>
      <c r="J2466" s="109">
        <f t="shared" si="513"/>
        <v>0</v>
      </c>
      <c r="K2466" s="109">
        <f t="shared" si="514"/>
        <v>0</v>
      </c>
      <c r="L2466" s="43">
        <f t="shared" si="515"/>
        <v>1395.3488372093022</v>
      </c>
      <c r="M2466" s="97"/>
      <c r="N2466" s="97"/>
    </row>
    <row r="2467" spans="1:14" s="10" customFormat="1" ht="14.25" customHeight="1">
      <c r="A2467" s="106">
        <v>42271</v>
      </c>
      <c r="B2467" s="107" t="s">
        <v>309</v>
      </c>
      <c r="C2467" s="108">
        <f t="shared" si="511"/>
        <v>244.89795918367346</v>
      </c>
      <c r="D2467" s="107" t="s">
        <v>188</v>
      </c>
      <c r="E2467" s="109">
        <v>1225</v>
      </c>
      <c r="F2467" s="109">
        <v>1225</v>
      </c>
      <c r="G2467" s="109"/>
      <c r="H2467" s="110"/>
      <c r="I2467" s="109">
        <f t="shared" si="512"/>
        <v>0</v>
      </c>
      <c r="J2467" s="109">
        <f t="shared" si="513"/>
        <v>0</v>
      </c>
      <c r="K2467" s="109">
        <f t="shared" si="514"/>
        <v>0</v>
      </c>
      <c r="L2467" s="43">
        <f t="shared" si="515"/>
        <v>0</v>
      </c>
      <c r="M2467" s="97"/>
      <c r="N2467" s="97"/>
    </row>
    <row r="2468" spans="1:14" s="10" customFormat="1" ht="14.25" customHeight="1">
      <c r="A2468" s="106">
        <v>42270</v>
      </c>
      <c r="B2468" s="107" t="s">
        <v>184</v>
      </c>
      <c r="C2468" s="108">
        <f t="shared" si="511"/>
        <v>674.15730337078651</v>
      </c>
      <c r="D2468" s="107" t="s">
        <v>188</v>
      </c>
      <c r="E2468" s="109">
        <v>445</v>
      </c>
      <c r="F2468" s="109">
        <v>448</v>
      </c>
      <c r="G2468" s="109">
        <v>452</v>
      </c>
      <c r="H2468" s="110">
        <v>457</v>
      </c>
      <c r="I2468" s="109">
        <f t="shared" si="512"/>
        <v>2022.4719101123596</v>
      </c>
      <c r="J2468" s="109">
        <f t="shared" si="513"/>
        <v>2696.629213483146</v>
      </c>
      <c r="K2468" s="109">
        <f t="shared" si="514"/>
        <v>3370.7865168539324</v>
      </c>
      <c r="L2468" s="43">
        <f t="shared" si="515"/>
        <v>8089.8876404494385</v>
      </c>
      <c r="M2468" s="97"/>
      <c r="N2468" s="97"/>
    </row>
    <row r="2469" spans="1:14" s="10" customFormat="1" ht="14.25" customHeight="1">
      <c r="A2469" s="106">
        <v>42270</v>
      </c>
      <c r="B2469" s="107" t="s">
        <v>306</v>
      </c>
      <c r="C2469" s="108">
        <f t="shared" si="511"/>
        <v>200</v>
      </c>
      <c r="D2469" s="107" t="s">
        <v>188</v>
      </c>
      <c r="E2469" s="109">
        <v>1500</v>
      </c>
      <c r="F2469" s="109">
        <v>1509</v>
      </c>
      <c r="G2469" s="109">
        <v>1517</v>
      </c>
      <c r="H2469" s="110">
        <v>1535</v>
      </c>
      <c r="I2469" s="109">
        <f t="shared" si="512"/>
        <v>1800</v>
      </c>
      <c r="J2469" s="109">
        <f t="shared" si="513"/>
        <v>1600</v>
      </c>
      <c r="K2469" s="109">
        <f t="shared" si="514"/>
        <v>3600</v>
      </c>
      <c r="L2469" s="43">
        <f t="shared" si="515"/>
        <v>7000</v>
      </c>
      <c r="M2469" s="97"/>
      <c r="N2469" s="97"/>
    </row>
    <row r="2470" spans="1:14" s="10" customFormat="1" ht="14.25" customHeight="1">
      <c r="A2470" s="106">
        <v>42270</v>
      </c>
      <c r="B2470" s="107" t="s">
        <v>229</v>
      </c>
      <c r="C2470" s="108">
        <f t="shared" si="511"/>
        <v>759.49367088607596</v>
      </c>
      <c r="D2470" s="107" t="s">
        <v>188</v>
      </c>
      <c r="E2470" s="109">
        <v>395</v>
      </c>
      <c r="F2470" s="109">
        <v>397</v>
      </c>
      <c r="G2470" s="109"/>
      <c r="H2470" s="110"/>
      <c r="I2470" s="109">
        <f t="shared" si="512"/>
        <v>1518.9873417721519</v>
      </c>
      <c r="J2470" s="109">
        <f t="shared" si="513"/>
        <v>0</v>
      </c>
      <c r="K2470" s="109">
        <f t="shared" si="514"/>
        <v>0</v>
      </c>
      <c r="L2470" s="43">
        <f t="shared" si="515"/>
        <v>1518.9873417721519</v>
      </c>
      <c r="M2470" s="97"/>
      <c r="N2470" s="97"/>
    </row>
    <row r="2471" spans="1:14" s="10" customFormat="1" ht="14.25" customHeight="1">
      <c r="A2471" s="106">
        <v>42270</v>
      </c>
      <c r="B2471" s="107" t="s">
        <v>247</v>
      </c>
      <c r="C2471" s="108">
        <f t="shared" si="511"/>
        <v>952.38095238095241</v>
      </c>
      <c r="D2471" s="107" t="s">
        <v>188</v>
      </c>
      <c r="E2471" s="109">
        <v>315</v>
      </c>
      <c r="F2471" s="109">
        <v>315.3</v>
      </c>
      <c r="G2471" s="109"/>
      <c r="H2471" s="110"/>
      <c r="I2471" s="109">
        <f t="shared" si="512"/>
        <v>285.71428571429652</v>
      </c>
      <c r="J2471" s="109">
        <f t="shared" si="513"/>
        <v>0</v>
      </c>
      <c r="K2471" s="109">
        <f t="shared" si="514"/>
        <v>0</v>
      </c>
      <c r="L2471" s="43">
        <f t="shared" si="515"/>
        <v>285.71428571429652</v>
      </c>
      <c r="M2471" s="97"/>
      <c r="N2471" s="97"/>
    </row>
    <row r="2472" spans="1:14" s="10" customFormat="1" ht="14.25" customHeight="1">
      <c r="A2472" s="106">
        <v>42269</v>
      </c>
      <c r="B2472" s="107" t="s">
        <v>239</v>
      </c>
      <c r="C2472" s="108">
        <f t="shared" si="511"/>
        <v>304.8780487804878</v>
      </c>
      <c r="D2472" s="107" t="s">
        <v>188</v>
      </c>
      <c r="E2472" s="109">
        <v>984</v>
      </c>
      <c r="F2472" s="109">
        <v>989</v>
      </c>
      <c r="G2472" s="109">
        <v>992</v>
      </c>
      <c r="H2472" s="110">
        <v>999</v>
      </c>
      <c r="I2472" s="109">
        <f t="shared" si="512"/>
        <v>1524.3902439024391</v>
      </c>
      <c r="J2472" s="109">
        <f t="shared" si="513"/>
        <v>914.63414634146341</v>
      </c>
      <c r="K2472" s="109">
        <f t="shared" si="514"/>
        <v>2134.1463414634145</v>
      </c>
      <c r="L2472" s="43">
        <f t="shared" si="515"/>
        <v>4573.1707317073169</v>
      </c>
      <c r="M2472" s="97"/>
      <c r="N2472" s="97"/>
    </row>
    <row r="2473" spans="1:14" s="10" customFormat="1" ht="14.25" customHeight="1">
      <c r="A2473" s="106">
        <v>42269</v>
      </c>
      <c r="B2473" s="107" t="s">
        <v>310</v>
      </c>
      <c r="C2473" s="108">
        <f t="shared" si="511"/>
        <v>1282.051282051282</v>
      </c>
      <c r="D2473" s="107" t="s">
        <v>188</v>
      </c>
      <c r="E2473" s="109">
        <v>234</v>
      </c>
      <c r="F2473" s="109">
        <v>235.5</v>
      </c>
      <c r="G2473" s="109"/>
      <c r="H2473" s="110"/>
      <c r="I2473" s="109">
        <f t="shared" si="512"/>
        <v>1923.0769230769229</v>
      </c>
      <c r="J2473" s="109">
        <f t="shared" si="513"/>
        <v>0</v>
      </c>
      <c r="K2473" s="109">
        <f t="shared" si="514"/>
        <v>0</v>
      </c>
      <c r="L2473" s="43">
        <f t="shared" si="515"/>
        <v>1923.0769230769229</v>
      </c>
      <c r="M2473" s="97"/>
      <c r="N2473" s="97"/>
    </row>
    <row r="2474" spans="1:14" s="10" customFormat="1" ht="14.25" customHeight="1">
      <c r="A2474" s="106">
        <v>42269</v>
      </c>
      <c r="B2474" s="107" t="s">
        <v>307</v>
      </c>
      <c r="C2474" s="108">
        <f t="shared" si="511"/>
        <v>244.29967426710098</v>
      </c>
      <c r="D2474" s="107" t="s">
        <v>188</v>
      </c>
      <c r="E2474" s="109">
        <v>1228</v>
      </c>
      <c r="F2474" s="109">
        <v>1214</v>
      </c>
      <c r="G2474" s="109"/>
      <c r="H2474" s="110"/>
      <c r="I2474" s="109">
        <f t="shared" si="512"/>
        <v>-3420.1954397394138</v>
      </c>
      <c r="J2474" s="109">
        <f t="shared" si="513"/>
        <v>0</v>
      </c>
      <c r="K2474" s="109">
        <f t="shared" si="514"/>
        <v>0</v>
      </c>
      <c r="L2474" s="43">
        <f t="shared" si="515"/>
        <v>-3420.1954397394138</v>
      </c>
      <c r="M2474" s="97"/>
      <c r="N2474" s="97"/>
    </row>
    <row r="2475" spans="1:14" s="10" customFormat="1" ht="14.25" customHeight="1">
      <c r="A2475" s="106">
        <v>42268</v>
      </c>
      <c r="B2475" s="107" t="s">
        <v>308</v>
      </c>
      <c r="C2475" s="108">
        <f t="shared" si="511"/>
        <v>240.38461538461539</v>
      </c>
      <c r="D2475" s="107" t="s">
        <v>188</v>
      </c>
      <c r="E2475" s="109">
        <v>1248</v>
      </c>
      <c r="F2475" s="109">
        <v>1257</v>
      </c>
      <c r="G2475" s="109">
        <v>1267</v>
      </c>
      <c r="H2475" s="110"/>
      <c r="I2475" s="109">
        <f t="shared" si="512"/>
        <v>2163.4615384615386</v>
      </c>
      <c r="J2475" s="109">
        <f t="shared" si="513"/>
        <v>2403.8461538461538</v>
      </c>
      <c r="K2475" s="109">
        <f t="shared" si="514"/>
        <v>0</v>
      </c>
      <c r="L2475" s="43">
        <f t="shared" si="515"/>
        <v>4567.3076923076924</v>
      </c>
      <c r="M2475" s="97"/>
      <c r="N2475" s="97"/>
    </row>
    <row r="2476" spans="1:14" s="10" customFormat="1" ht="14.25" customHeight="1">
      <c r="A2476" s="106">
        <v>42268</v>
      </c>
      <c r="B2476" s="107" t="s">
        <v>311</v>
      </c>
      <c r="C2476" s="108">
        <f t="shared" si="511"/>
        <v>382.16560509554142</v>
      </c>
      <c r="D2476" s="107" t="s">
        <v>188</v>
      </c>
      <c r="E2476" s="109">
        <v>785</v>
      </c>
      <c r="F2476" s="109">
        <v>789.5</v>
      </c>
      <c r="G2476" s="109">
        <v>795</v>
      </c>
      <c r="H2476" s="110"/>
      <c r="I2476" s="109">
        <f t="shared" si="512"/>
        <v>1719.7452229299365</v>
      </c>
      <c r="J2476" s="109">
        <f t="shared" si="513"/>
        <v>2101.9108280254777</v>
      </c>
      <c r="K2476" s="109">
        <f t="shared" si="514"/>
        <v>0</v>
      </c>
      <c r="L2476" s="43">
        <f t="shared" si="515"/>
        <v>3821.6560509554142</v>
      </c>
      <c r="M2476" s="97"/>
      <c r="N2476" s="97"/>
    </row>
    <row r="2477" spans="1:14" s="10" customFormat="1" ht="14.25" customHeight="1">
      <c r="A2477" s="106">
        <v>42265</v>
      </c>
      <c r="B2477" s="107" t="s">
        <v>312</v>
      </c>
      <c r="C2477" s="108">
        <f t="shared" si="511"/>
        <v>1070.4727921498661</v>
      </c>
      <c r="D2477" s="107" t="s">
        <v>188</v>
      </c>
      <c r="E2477" s="109">
        <v>280.25</v>
      </c>
      <c r="F2477" s="109">
        <v>282</v>
      </c>
      <c r="G2477" s="109">
        <v>284</v>
      </c>
      <c r="H2477" s="110"/>
      <c r="I2477" s="109">
        <f t="shared" si="512"/>
        <v>1873.3273862622657</v>
      </c>
      <c r="J2477" s="109">
        <f t="shared" si="513"/>
        <v>2140.9455842997322</v>
      </c>
      <c r="K2477" s="109">
        <f t="shared" si="514"/>
        <v>0</v>
      </c>
      <c r="L2477" s="43">
        <f t="shared" si="515"/>
        <v>4014.2729705619977</v>
      </c>
      <c r="M2477" s="97"/>
      <c r="N2477" s="97"/>
    </row>
    <row r="2478" spans="1:14" s="10" customFormat="1" ht="14.25" customHeight="1">
      <c r="A2478" s="106">
        <v>42265</v>
      </c>
      <c r="B2478" s="107" t="s">
        <v>253</v>
      </c>
      <c r="C2478" s="108">
        <f t="shared" si="511"/>
        <v>67.506750675067508</v>
      </c>
      <c r="D2478" s="107" t="s">
        <v>188</v>
      </c>
      <c r="E2478" s="109">
        <v>4444</v>
      </c>
      <c r="F2478" s="109">
        <v>4460</v>
      </c>
      <c r="G2478" s="109">
        <v>4475</v>
      </c>
      <c r="H2478" s="110"/>
      <c r="I2478" s="109">
        <f t="shared" si="512"/>
        <v>1080.1080108010801</v>
      </c>
      <c r="J2478" s="109">
        <f t="shared" si="513"/>
        <v>1012.6012601260127</v>
      </c>
      <c r="K2478" s="109">
        <f t="shared" si="514"/>
        <v>0</v>
      </c>
      <c r="L2478" s="43">
        <f t="shared" si="515"/>
        <v>2092.7092709270928</v>
      </c>
      <c r="M2478" s="97"/>
      <c r="N2478" s="97"/>
    </row>
    <row r="2479" spans="1:14" s="10" customFormat="1" ht="14.25" customHeight="1">
      <c r="A2479" s="106">
        <v>42265</v>
      </c>
      <c r="B2479" s="107" t="s">
        <v>313</v>
      </c>
      <c r="C2479" s="108">
        <f t="shared" si="511"/>
        <v>2298.8505747126437</v>
      </c>
      <c r="D2479" s="107" t="s">
        <v>188</v>
      </c>
      <c r="E2479" s="109">
        <v>130.5</v>
      </c>
      <c r="F2479" s="109">
        <v>130.5</v>
      </c>
      <c r="G2479" s="109"/>
      <c r="H2479" s="110"/>
      <c r="I2479" s="109">
        <f t="shared" si="512"/>
        <v>0</v>
      </c>
      <c r="J2479" s="109">
        <f t="shared" si="513"/>
        <v>0</v>
      </c>
      <c r="K2479" s="109">
        <f t="shared" si="514"/>
        <v>0</v>
      </c>
      <c r="L2479" s="43">
        <f t="shared" si="515"/>
        <v>0</v>
      </c>
      <c r="M2479" s="97"/>
      <c r="N2479" s="97"/>
    </row>
    <row r="2480" spans="1:14" s="10" customFormat="1" ht="14.25" customHeight="1">
      <c r="A2480" s="106">
        <v>42263</v>
      </c>
      <c r="B2480" s="107" t="s">
        <v>187</v>
      </c>
      <c r="C2480" s="108">
        <f t="shared" si="511"/>
        <v>370.37037037037038</v>
      </c>
      <c r="D2480" s="107" t="s">
        <v>188</v>
      </c>
      <c r="E2480" s="109">
        <v>810</v>
      </c>
      <c r="F2480" s="109">
        <v>815</v>
      </c>
      <c r="G2480" s="109">
        <v>820</v>
      </c>
      <c r="H2480" s="110">
        <v>837</v>
      </c>
      <c r="I2480" s="109">
        <f t="shared" si="512"/>
        <v>1851.851851851852</v>
      </c>
      <c r="J2480" s="109">
        <f t="shared" si="513"/>
        <v>1851.851851851852</v>
      </c>
      <c r="K2480" s="109">
        <f t="shared" si="514"/>
        <v>6296.2962962962965</v>
      </c>
      <c r="L2480" s="43">
        <f t="shared" si="515"/>
        <v>10000</v>
      </c>
      <c r="M2480" s="97"/>
      <c r="N2480" s="97"/>
    </row>
    <row r="2481" spans="1:14" s="10" customFormat="1" ht="14.25" customHeight="1">
      <c r="A2481" s="106">
        <v>42263</v>
      </c>
      <c r="B2481" s="107" t="s">
        <v>214</v>
      </c>
      <c r="C2481" s="108">
        <f t="shared" si="511"/>
        <v>404.31266846361189</v>
      </c>
      <c r="D2481" s="107" t="s">
        <v>188</v>
      </c>
      <c r="E2481" s="109">
        <v>742</v>
      </c>
      <c r="F2481" s="109">
        <v>745</v>
      </c>
      <c r="G2481" s="109"/>
      <c r="H2481" s="110"/>
      <c r="I2481" s="109">
        <f t="shared" si="512"/>
        <v>1212.9380053908358</v>
      </c>
      <c r="J2481" s="109">
        <f t="shared" si="513"/>
        <v>0</v>
      </c>
      <c r="K2481" s="109">
        <f t="shared" si="514"/>
        <v>0</v>
      </c>
      <c r="L2481" s="43">
        <f t="shared" si="515"/>
        <v>1212.9380053908358</v>
      </c>
      <c r="M2481" s="97"/>
      <c r="N2481" s="97"/>
    </row>
    <row r="2482" spans="1:14" s="10" customFormat="1" ht="14.25" customHeight="1">
      <c r="A2482" s="106">
        <v>42263</v>
      </c>
      <c r="B2482" s="107" t="s">
        <v>311</v>
      </c>
      <c r="C2482" s="108">
        <f t="shared" si="511"/>
        <v>388.60103626943004</v>
      </c>
      <c r="D2482" s="107" t="s">
        <v>188</v>
      </c>
      <c r="E2482" s="109">
        <v>772</v>
      </c>
      <c r="F2482" s="109">
        <v>762</v>
      </c>
      <c r="G2482" s="109"/>
      <c r="H2482" s="110"/>
      <c r="I2482" s="109">
        <f t="shared" si="512"/>
        <v>-3886.0103626943005</v>
      </c>
      <c r="J2482" s="109">
        <f t="shared" si="513"/>
        <v>0</v>
      </c>
      <c r="K2482" s="109">
        <f t="shared" si="514"/>
        <v>0</v>
      </c>
      <c r="L2482" s="43">
        <f t="shared" si="515"/>
        <v>-3886.0103626943005</v>
      </c>
      <c r="M2482" s="97"/>
      <c r="N2482" s="97"/>
    </row>
    <row r="2483" spans="1:14" s="10" customFormat="1" ht="14.25" customHeight="1">
      <c r="A2483" s="106">
        <v>42262</v>
      </c>
      <c r="B2483" s="107" t="s">
        <v>311</v>
      </c>
      <c r="C2483" s="108">
        <f t="shared" si="511"/>
        <v>408.16326530612247</v>
      </c>
      <c r="D2483" s="107" t="s">
        <v>188</v>
      </c>
      <c r="E2483" s="109">
        <v>735</v>
      </c>
      <c r="F2483" s="109">
        <v>740</v>
      </c>
      <c r="G2483" s="109">
        <v>747</v>
      </c>
      <c r="H2483" s="110">
        <v>757</v>
      </c>
      <c r="I2483" s="109">
        <f t="shared" si="512"/>
        <v>2040.8163265306123</v>
      </c>
      <c r="J2483" s="109">
        <f t="shared" si="513"/>
        <v>2857.1428571428573</v>
      </c>
      <c r="K2483" s="109">
        <f t="shared" si="514"/>
        <v>4081.6326530612246</v>
      </c>
      <c r="L2483" s="43">
        <f t="shared" si="515"/>
        <v>8979.5918367346949</v>
      </c>
      <c r="M2483" s="97"/>
      <c r="N2483" s="97"/>
    </row>
    <row r="2484" spans="1:14" s="10" customFormat="1" ht="14.25" customHeight="1">
      <c r="A2484" s="106">
        <v>42262</v>
      </c>
      <c r="B2484" s="107" t="s">
        <v>80</v>
      </c>
      <c r="C2484" s="108">
        <f t="shared" si="511"/>
        <v>97.719869706840385</v>
      </c>
      <c r="D2484" s="107" t="s">
        <v>188</v>
      </c>
      <c r="E2484" s="109">
        <v>3070</v>
      </c>
      <c r="F2484" s="109">
        <v>3086</v>
      </c>
      <c r="G2484" s="109"/>
      <c r="H2484" s="110"/>
      <c r="I2484" s="109">
        <f t="shared" si="512"/>
        <v>1563.5179153094462</v>
      </c>
      <c r="J2484" s="109">
        <f t="shared" si="513"/>
        <v>0</v>
      </c>
      <c r="K2484" s="109">
        <f t="shared" si="514"/>
        <v>0</v>
      </c>
      <c r="L2484" s="43">
        <f t="shared" si="515"/>
        <v>1563.5179153094462</v>
      </c>
      <c r="M2484" s="97"/>
      <c r="N2484" s="97"/>
    </row>
    <row r="2485" spans="1:14" s="10" customFormat="1" ht="14.25" customHeight="1">
      <c r="A2485" s="106">
        <v>42262</v>
      </c>
      <c r="B2485" s="107" t="s">
        <v>215</v>
      </c>
      <c r="C2485" s="108">
        <f t="shared" si="511"/>
        <v>1260.5042016806722</v>
      </c>
      <c r="D2485" s="107" t="s">
        <v>188</v>
      </c>
      <c r="E2485" s="109">
        <v>238</v>
      </c>
      <c r="F2485" s="109">
        <v>238</v>
      </c>
      <c r="G2485" s="109"/>
      <c r="H2485" s="110"/>
      <c r="I2485" s="109">
        <f t="shared" si="512"/>
        <v>0</v>
      </c>
      <c r="J2485" s="109">
        <f t="shared" si="513"/>
        <v>0</v>
      </c>
      <c r="K2485" s="109">
        <f t="shared" si="514"/>
        <v>0</v>
      </c>
      <c r="L2485" s="43">
        <f t="shared" si="515"/>
        <v>0</v>
      </c>
      <c r="M2485" s="97"/>
      <c r="N2485" s="97"/>
    </row>
    <row r="2486" spans="1:14" s="10" customFormat="1" ht="14.25" customHeight="1">
      <c r="A2486" s="106">
        <v>42261</v>
      </c>
      <c r="B2486" s="107" t="s">
        <v>307</v>
      </c>
      <c r="C2486" s="108">
        <f t="shared" si="511"/>
        <v>266.19343389529723</v>
      </c>
      <c r="D2486" s="107" t="s">
        <v>188</v>
      </c>
      <c r="E2486" s="109">
        <v>1127</v>
      </c>
      <c r="F2486" s="109">
        <v>1136</v>
      </c>
      <c r="G2486" s="109">
        <v>1145</v>
      </c>
      <c r="H2486" s="110">
        <v>1157</v>
      </c>
      <c r="I2486" s="109">
        <f t="shared" si="512"/>
        <v>2395.7409050576753</v>
      </c>
      <c r="J2486" s="109">
        <f t="shared" si="513"/>
        <v>2395.7409050576753</v>
      </c>
      <c r="K2486" s="109">
        <f t="shared" si="514"/>
        <v>3194.321206743567</v>
      </c>
      <c r="L2486" s="43">
        <f t="shared" si="515"/>
        <v>7985.8030168589175</v>
      </c>
      <c r="M2486" s="97"/>
      <c r="N2486" s="97"/>
    </row>
    <row r="2487" spans="1:14" s="10" customFormat="1" ht="14.25" customHeight="1">
      <c r="A2487" s="106">
        <v>42261</v>
      </c>
      <c r="B2487" s="107" t="s">
        <v>314</v>
      </c>
      <c r="C2487" s="108">
        <f t="shared" si="511"/>
        <v>345.62211981566821</v>
      </c>
      <c r="D2487" s="107" t="s">
        <v>188</v>
      </c>
      <c r="E2487" s="109">
        <v>868</v>
      </c>
      <c r="F2487" s="109">
        <v>873</v>
      </c>
      <c r="G2487" s="109">
        <v>877</v>
      </c>
      <c r="H2487" s="110">
        <v>885.95</v>
      </c>
      <c r="I2487" s="109">
        <f t="shared" si="512"/>
        <v>1728.110599078341</v>
      </c>
      <c r="J2487" s="109">
        <f t="shared" si="513"/>
        <v>1382.4884792626729</v>
      </c>
      <c r="K2487" s="109">
        <f t="shared" si="514"/>
        <v>3093.3179723502462</v>
      </c>
      <c r="L2487" s="43">
        <f t="shared" si="515"/>
        <v>6203.9170506912596</v>
      </c>
      <c r="M2487" s="97"/>
      <c r="N2487" s="97"/>
    </row>
    <row r="2488" spans="1:14" s="10" customFormat="1" ht="14.25" customHeight="1">
      <c r="A2488" s="106">
        <v>42261</v>
      </c>
      <c r="B2488" s="107" t="s">
        <v>315</v>
      </c>
      <c r="C2488" s="108">
        <f t="shared" si="511"/>
        <v>396.3011889035667</v>
      </c>
      <c r="D2488" s="107" t="s">
        <v>188</v>
      </c>
      <c r="E2488" s="109">
        <v>757</v>
      </c>
      <c r="F2488" s="109">
        <v>765</v>
      </c>
      <c r="G2488" s="109">
        <v>765</v>
      </c>
      <c r="H2488" s="110">
        <v>771.4</v>
      </c>
      <c r="I2488" s="109">
        <f t="shared" si="512"/>
        <v>3170.4095112285336</v>
      </c>
      <c r="J2488" s="109">
        <f t="shared" si="513"/>
        <v>0</v>
      </c>
      <c r="K2488" s="109">
        <f t="shared" si="514"/>
        <v>2536.3276089828178</v>
      </c>
      <c r="L2488" s="43">
        <f t="shared" si="515"/>
        <v>5706.7371202113518</v>
      </c>
      <c r="M2488" s="97"/>
      <c r="N2488" s="97"/>
    </row>
    <row r="2489" spans="1:14" s="10" customFormat="1" ht="14.25" customHeight="1">
      <c r="A2489" s="106">
        <v>42261</v>
      </c>
      <c r="B2489" s="107" t="s">
        <v>187</v>
      </c>
      <c r="C2489" s="108">
        <f t="shared" si="511"/>
        <v>368.09815950920245</v>
      </c>
      <c r="D2489" s="107" t="s">
        <v>188</v>
      </c>
      <c r="E2489" s="109">
        <v>815</v>
      </c>
      <c r="F2489" s="109">
        <v>820</v>
      </c>
      <c r="G2489" s="109"/>
      <c r="H2489" s="110"/>
      <c r="I2489" s="109">
        <f t="shared" si="512"/>
        <v>1840.4907975460123</v>
      </c>
      <c r="J2489" s="109">
        <f t="shared" si="513"/>
        <v>0</v>
      </c>
      <c r="K2489" s="109">
        <f t="shared" si="514"/>
        <v>0</v>
      </c>
      <c r="L2489" s="43">
        <f t="shared" si="515"/>
        <v>1840.4907975460123</v>
      </c>
      <c r="M2489" s="97"/>
      <c r="N2489" s="97"/>
    </row>
    <row r="2490" spans="1:14" s="10" customFormat="1" ht="14.25" customHeight="1">
      <c r="A2490" s="106">
        <v>42261</v>
      </c>
      <c r="B2490" s="107" t="s">
        <v>10</v>
      </c>
      <c r="C2490" s="108">
        <f t="shared" si="511"/>
        <v>213.82751247327155</v>
      </c>
      <c r="D2490" s="107" t="s">
        <v>188</v>
      </c>
      <c r="E2490" s="109">
        <v>1403</v>
      </c>
      <c r="F2490" s="109">
        <v>1412</v>
      </c>
      <c r="G2490" s="109"/>
      <c r="H2490" s="110"/>
      <c r="I2490" s="109">
        <f t="shared" si="512"/>
        <v>1924.447612259444</v>
      </c>
      <c r="J2490" s="109">
        <f t="shared" si="513"/>
        <v>0</v>
      </c>
      <c r="K2490" s="109">
        <f t="shared" si="514"/>
        <v>0</v>
      </c>
      <c r="L2490" s="43">
        <f t="shared" si="515"/>
        <v>1924.447612259444</v>
      </c>
      <c r="M2490" s="97"/>
      <c r="N2490" s="97"/>
    </row>
    <row r="2491" spans="1:14" s="10" customFormat="1" ht="14.25" customHeight="1">
      <c r="A2491" s="106">
        <v>42261</v>
      </c>
      <c r="B2491" s="107" t="s">
        <v>316</v>
      </c>
      <c r="C2491" s="108">
        <f t="shared" si="511"/>
        <v>1744.1860465116279</v>
      </c>
      <c r="D2491" s="107" t="s">
        <v>188</v>
      </c>
      <c r="E2491" s="109">
        <v>172</v>
      </c>
      <c r="F2491" s="109">
        <v>172.4</v>
      </c>
      <c r="G2491" s="109"/>
      <c r="H2491" s="110"/>
      <c r="I2491" s="109">
        <f t="shared" si="512"/>
        <v>697.67441860466101</v>
      </c>
      <c r="J2491" s="109">
        <f t="shared" si="513"/>
        <v>0</v>
      </c>
      <c r="K2491" s="109">
        <f t="shared" si="514"/>
        <v>0</v>
      </c>
      <c r="L2491" s="43">
        <f t="shared" si="515"/>
        <v>697.67441860466101</v>
      </c>
      <c r="M2491" s="97"/>
      <c r="N2491" s="97"/>
    </row>
    <row r="2492" spans="1:14" s="10" customFormat="1" ht="14.25" customHeight="1">
      <c r="A2492" s="106">
        <v>42258</v>
      </c>
      <c r="B2492" s="107" t="s">
        <v>168</v>
      </c>
      <c r="C2492" s="108">
        <f t="shared" si="511"/>
        <v>902.25563909774439</v>
      </c>
      <c r="D2492" s="107" t="s">
        <v>188</v>
      </c>
      <c r="E2492" s="109">
        <v>332.5</v>
      </c>
      <c r="F2492" s="109">
        <v>332.5</v>
      </c>
      <c r="G2492" s="109"/>
      <c r="H2492" s="110"/>
      <c r="I2492" s="109">
        <f t="shared" si="512"/>
        <v>0</v>
      </c>
      <c r="J2492" s="109">
        <f t="shared" si="513"/>
        <v>0</v>
      </c>
      <c r="K2492" s="109">
        <f t="shared" si="514"/>
        <v>0</v>
      </c>
      <c r="L2492" s="43">
        <f t="shared" si="515"/>
        <v>0</v>
      </c>
      <c r="M2492" s="97"/>
      <c r="N2492" s="97"/>
    </row>
    <row r="2493" spans="1:14" s="10" customFormat="1" ht="14.25" customHeight="1">
      <c r="A2493" s="106">
        <v>42258</v>
      </c>
      <c r="B2493" s="107" t="s">
        <v>317</v>
      </c>
      <c r="C2493" s="108">
        <f t="shared" si="511"/>
        <v>15.970188980569603</v>
      </c>
      <c r="D2493" s="107" t="s">
        <v>188</v>
      </c>
      <c r="E2493" s="109">
        <v>18785</v>
      </c>
      <c r="F2493" s="109">
        <v>18855</v>
      </c>
      <c r="G2493" s="109">
        <v>18925</v>
      </c>
      <c r="H2493" s="110">
        <v>19024</v>
      </c>
      <c r="I2493" s="109">
        <f t="shared" si="512"/>
        <v>1117.9132286398722</v>
      </c>
      <c r="J2493" s="109">
        <f t="shared" si="513"/>
        <v>1117.9132286398722</v>
      </c>
      <c r="K2493" s="109">
        <f t="shared" si="514"/>
        <v>1581.0487090763907</v>
      </c>
      <c r="L2493" s="43">
        <f t="shared" si="515"/>
        <v>3816.8751663561352</v>
      </c>
      <c r="M2493" s="97"/>
      <c r="N2493" s="97"/>
    </row>
    <row r="2494" spans="1:14" s="10" customFormat="1" ht="14.25" customHeight="1">
      <c r="A2494" s="106">
        <v>42258</v>
      </c>
      <c r="B2494" s="107" t="s">
        <v>271</v>
      </c>
      <c r="C2494" s="108">
        <f t="shared" si="511"/>
        <v>136.67425968109339</v>
      </c>
      <c r="D2494" s="107" t="s">
        <v>188</v>
      </c>
      <c r="E2494" s="109">
        <v>2195</v>
      </c>
      <c r="F2494" s="109">
        <v>2210</v>
      </c>
      <c r="G2494" s="109"/>
      <c r="H2494" s="110"/>
      <c r="I2494" s="109">
        <f t="shared" si="512"/>
        <v>2050.113895216401</v>
      </c>
      <c r="J2494" s="109">
        <f t="shared" si="513"/>
        <v>0</v>
      </c>
      <c r="K2494" s="109">
        <f t="shared" si="514"/>
        <v>0</v>
      </c>
      <c r="L2494" s="43">
        <f t="shared" si="515"/>
        <v>2050.113895216401</v>
      </c>
      <c r="M2494" s="97"/>
      <c r="N2494" s="97"/>
    </row>
    <row r="2495" spans="1:14" s="10" customFormat="1" ht="14.25" customHeight="1">
      <c r="A2495" s="106">
        <v>42257</v>
      </c>
      <c r="B2495" s="107" t="s">
        <v>10</v>
      </c>
      <c r="C2495" s="108">
        <f t="shared" si="511"/>
        <v>232.91925465838509</v>
      </c>
      <c r="D2495" s="107" t="s">
        <v>188</v>
      </c>
      <c r="E2495" s="109">
        <v>1288</v>
      </c>
      <c r="F2495" s="109">
        <v>1297</v>
      </c>
      <c r="G2495" s="109">
        <v>1307</v>
      </c>
      <c r="H2495" s="110">
        <v>1317</v>
      </c>
      <c r="I2495" s="109">
        <f t="shared" si="512"/>
        <v>2096.2732919254659</v>
      </c>
      <c r="J2495" s="109">
        <f t="shared" si="513"/>
        <v>2329.1925465838508</v>
      </c>
      <c r="K2495" s="109">
        <f t="shared" si="514"/>
        <v>2329.1925465838508</v>
      </c>
      <c r="L2495" s="43">
        <f t="shared" si="515"/>
        <v>6754.6583850931675</v>
      </c>
      <c r="M2495" s="97"/>
      <c r="N2495" s="97"/>
    </row>
    <row r="2496" spans="1:14" s="10" customFormat="1" ht="14.25" customHeight="1">
      <c r="A2496" s="106">
        <v>42257</v>
      </c>
      <c r="B2496" s="111" t="s">
        <v>198</v>
      </c>
      <c r="C2496" s="108">
        <f t="shared" si="511"/>
        <v>383.63171355498719</v>
      </c>
      <c r="D2496" s="111" t="s">
        <v>203</v>
      </c>
      <c r="E2496" s="110">
        <v>782</v>
      </c>
      <c r="F2496" s="110">
        <v>777.6</v>
      </c>
      <c r="G2496" s="110"/>
      <c r="H2496" s="110"/>
      <c r="I2496" s="109">
        <f t="shared" si="512"/>
        <v>1687.9795396419349</v>
      </c>
      <c r="J2496" s="109">
        <f t="shared" si="513"/>
        <v>0</v>
      </c>
      <c r="K2496" s="109">
        <f t="shared" si="514"/>
        <v>0</v>
      </c>
      <c r="L2496" s="43">
        <f t="shared" si="515"/>
        <v>1687.9795396419349</v>
      </c>
      <c r="M2496" s="97"/>
      <c r="N2496" s="97"/>
    </row>
    <row r="2497" spans="1:14" s="10" customFormat="1" ht="14.25" customHeight="1">
      <c r="A2497" s="106">
        <v>42257</v>
      </c>
      <c r="B2497" s="107" t="s">
        <v>303</v>
      </c>
      <c r="C2497" s="108">
        <f t="shared" si="511"/>
        <v>218.18181818181819</v>
      </c>
      <c r="D2497" s="107" t="s">
        <v>188</v>
      </c>
      <c r="E2497" s="109">
        <v>1375</v>
      </c>
      <c r="F2497" s="109">
        <v>1381.75</v>
      </c>
      <c r="G2497" s="109"/>
      <c r="H2497" s="110"/>
      <c r="I2497" s="109">
        <f t="shared" si="512"/>
        <v>1472.7272727272727</v>
      </c>
      <c r="J2497" s="109">
        <f t="shared" si="513"/>
        <v>0</v>
      </c>
      <c r="K2497" s="109">
        <f t="shared" si="514"/>
        <v>0</v>
      </c>
      <c r="L2497" s="43">
        <f t="shared" si="515"/>
        <v>1472.7272727272727</v>
      </c>
      <c r="M2497" s="97"/>
      <c r="N2497" s="97"/>
    </row>
    <row r="2498" spans="1:14" s="10" customFormat="1" ht="14.25" customHeight="1">
      <c r="A2498" s="106">
        <v>42257</v>
      </c>
      <c r="B2498" s="107" t="s">
        <v>318</v>
      </c>
      <c r="C2498" s="108">
        <f t="shared" si="511"/>
        <v>375.93984962406017</v>
      </c>
      <c r="D2498" s="107" t="s">
        <v>188</v>
      </c>
      <c r="E2498" s="109">
        <v>798</v>
      </c>
      <c r="F2498" s="109">
        <v>802</v>
      </c>
      <c r="G2498" s="109"/>
      <c r="H2498" s="110"/>
      <c r="I2498" s="109">
        <f t="shared" si="512"/>
        <v>1503.7593984962407</v>
      </c>
      <c r="J2498" s="109">
        <f t="shared" si="513"/>
        <v>0</v>
      </c>
      <c r="K2498" s="109">
        <f t="shared" si="514"/>
        <v>0</v>
      </c>
      <c r="L2498" s="43">
        <f t="shared" si="515"/>
        <v>1503.7593984962407</v>
      </c>
      <c r="M2498" s="97"/>
      <c r="N2498" s="97"/>
    </row>
    <row r="2499" spans="1:14" s="10" customFormat="1" ht="14.25" customHeight="1">
      <c r="A2499" s="106">
        <v>42257</v>
      </c>
      <c r="B2499" s="107" t="s">
        <v>229</v>
      </c>
      <c r="C2499" s="108">
        <f>300000/E2499</f>
        <v>740.74074074074076</v>
      </c>
      <c r="D2499" s="107" t="s">
        <v>188</v>
      </c>
      <c r="E2499" s="109">
        <v>405</v>
      </c>
      <c r="F2499" s="109">
        <v>406.2</v>
      </c>
      <c r="G2499" s="109"/>
      <c r="H2499" s="110"/>
      <c r="I2499" s="109">
        <f>(IF(D2499="SHORT",E2499-F2499,IF(D2499="LONG",F2499-E2499)))*C2499</f>
        <v>888.8888888888805</v>
      </c>
      <c r="J2499" s="109">
        <f>(IF(D2499="SHORT",IF(G2499="",0,F2499-G2499),IF(D2499="LONG",IF(G2499="",0,G2499-F2499))))*C2499</f>
        <v>0</v>
      </c>
      <c r="K2499" s="109">
        <f>(IF(D2499="SHORT",IF(H2499="",0,G2499-H2499),IF(D2499="LONG",IF(H2499="",0,(H2499-G2499)))))*C2499</f>
        <v>0</v>
      </c>
      <c r="L2499" s="43">
        <f>SUM(I2499,J2499,K2499)</f>
        <v>888.8888888888805</v>
      </c>
      <c r="M2499" s="97"/>
      <c r="N2499" s="97"/>
    </row>
    <row r="2500" spans="1:14" s="10" customFormat="1" ht="14.25" customHeight="1">
      <c r="A2500" s="106">
        <v>42256</v>
      </c>
      <c r="B2500" s="107" t="s">
        <v>319</v>
      </c>
      <c r="C2500" s="108">
        <f t="shared" si="511"/>
        <v>306.12244897959181</v>
      </c>
      <c r="D2500" s="107" t="s">
        <v>188</v>
      </c>
      <c r="E2500" s="109">
        <v>980</v>
      </c>
      <c r="F2500" s="109">
        <v>985</v>
      </c>
      <c r="G2500" s="109">
        <v>990</v>
      </c>
      <c r="H2500" s="110">
        <v>997</v>
      </c>
      <c r="I2500" s="109">
        <f t="shared" si="512"/>
        <v>1530.612244897959</v>
      </c>
      <c r="J2500" s="109">
        <f t="shared" si="513"/>
        <v>1530.612244897959</v>
      </c>
      <c r="K2500" s="109">
        <f t="shared" si="514"/>
        <v>2142.8571428571427</v>
      </c>
      <c r="L2500" s="43">
        <f t="shared" si="515"/>
        <v>5204.0816326530603</v>
      </c>
      <c r="M2500" s="97"/>
      <c r="N2500" s="97"/>
    </row>
    <row r="2501" spans="1:14" s="10" customFormat="1" ht="14.25" customHeight="1">
      <c r="A2501" s="106">
        <v>42256</v>
      </c>
      <c r="B2501" s="107" t="s">
        <v>187</v>
      </c>
      <c r="C2501" s="108">
        <f t="shared" si="511"/>
        <v>340.81226924169272</v>
      </c>
      <c r="D2501" s="107" t="s">
        <v>188</v>
      </c>
      <c r="E2501" s="109">
        <v>880.25</v>
      </c>
      <c r="F2501" s="109">
        <v>885</v>
      </c>
      <c r="G2501" s="109">
        <v>889.45</v>
      </c>
      <c r="H2501" s="110"/>
      <c r="I2501" s="109">
        <f t="shared" si="512"/>
        <v>1618.8582788980405</v>
      </c>
      <c r="J2501" s="109">
        <f t="shared" si="513"/>
        <v>1516.6145981255481</v>
      </c>
      <c r="K2501" s="109">
        <f t="shared" si="514"/>
        <v>0</v>
      </c>
      <c r="L2501" s="43">
        <f t="shared" si="515"/>
        <v>3135.4728770235888</v>
      </c>
      <c r="M2501" s="97"/>
      <c r="N2501" s="97"/>
    </row>
    <row r="2502" spans="1:14" s="10" customFormat="1" ht="14.25" customHeight="1">
      <c r="A2502" s="106">
        <v>42256</v>
      </c>
      <c r="B2502" s="107" t="s">
        <v>187</v>
      </c>
      <c r="C2502" s="108">
        <f t="shared" si="511"/>
        <v>337.45781777277841</v>
      </c>
      <c r="D2502" s="107" t="s">
        <v>188</v>
      </c>
      <c r="E2502" s="109">
        <v>889</v>
      </c>
      <c r="F2502" s="109">
        <v>894</v>
      </c>
      <c r="G2502" s="109"/>
      <c r="H2502" s="110"/>
      <c r="I2502" s="109">
        <f t="shared" si="512"/>
        <v>1687.2890888638922</v>
      </c>
      <c r="J2502" s="109">
        <f t="shared" si="513"/>
        <v>0</v>
      </c>
      <c r="K2502" s="109">
        <f t="shared" si="514"/>
        <v>0</v>
      </c>
      <c r="L2502" s="43">
        <f t="shared" si="515"/>
        <v>1687.2890888638922</v>
      </c>
      <c r="M2502" s="97"/>
      <c r="N2502" s="97"/>
    </row>
    <row r="2503" spans="1:14" s="10" customFormat="1" ht="14.25" customHeight="1">
      <c r="A2503" s="106">
        <v>42256</v>
      </c>
      <c r="B2503" s="107" t="s">
        <v>320</v>
      </c>
      <c r="C2503" s="108">
        <f t="shared" si="511"/>
        <v>189.15510718789406</v>
      </c>
      <c r="D2503" s="107" t="s">
        <v>188</v>
      </c>
      <c r="E2503" s="109">
        <v>1586</v>
      </c>
      <c r="F2503" s="109">
        <v>1588.5</v>
      </c>
      <c r="G2503" s="109"/>
      <c r="H2503" s="110"/>
      <c r="I2503" s="109">
        <f t="shared" si="512"/>
        <v>472.88776796973514</v>
      </c>
      <c r="J2503" s="109">
        <f t="shared" si="513"/>
        <v>0</v>
      </c>
      <c r="K2503" s="109">
        <f t="shared" si="514"/>
        <v>0</v>
      </c>
      <c r="L2503" s="43">
        <f t="shared" si="515"/>
        <v>472.88776796973514</v>
      </c>
      <c r="M2503" s="97"/>
      <c r="N2503" s="97"/>
    </row>
    <row r="2504" spans="1:14" s="10" customFormat="1" ht="14.25" customHeight="1">
      <c r="A2504" s="106">
        <v>42256</v>
      </c>
      <c r="B2504" s="107" t="s">
        <v>238</v>
      </c>
      <c r="C2504" s="108">
        <f t="shared" si="511"/>
        <v>562.85178236397746</v>
      </c>
      <c r="D2504" s="107" t="s">
        <v>188</v>
      </c>
      <c r="E2504" s="109">
        <v>533</v>
      </c>
      <c r="F2504" s="109">
        <v>525</v>
      </c>
      <c r="G2504" s="109"/>
      <c r="H2504" s="110"/>
      <c r="I2504" s="109">
        <f t="shared" si="512"/>
        <v>-4502.8142589118197</v>
      </c>
      <c r="J2504" s="109">
        <f t="shared" si="513"/>
        <v>0</v>
      </c>
      <c r="K2504" s="109">
        <f t="shared" si="514"/>
        <v>0</v>
      </c>
      <c r="L2504" s="43">
        <f t="shared" si="515"/>
        <v>-4502.8142589118197</v>
      </c>
      <c r="M2504" s="97"/>
      <c r="N2504" s="97"/>
    </row>
    <row r="2505" spans="1:14" s="10" customFormat="1" ht="14.25" customHeight="1">
      <c r="A2505" s="106">
        <v>42255</v>
      </c>
      <c r="B2505" s="107" t="s">
        <v>187</v>
      </c>
      <c r="C2505" s="108">
        <f t="shared" si="511"/>
        <v>383.14176245210729</v>
      </c>
      <c r="D2505" s="107" t="s">
        <v>188</v>
      </c>
      <c r="E2505" s="109">
        <v>783</v>
      </c>
      <c r="F2505" s="109">
        <v>790</v>
      </c>
      <c r="G2505" s="109">
        <v>802</v>
      </c>
      <c r="H2505" s="110">
        <v>815</v>
      </c>
      <c r="I2505" s="109">
        <f t="shared" si="512"/>
        <v>2681.992337164751</v>
      </c>
      <c r="J2505" s="109">
        <f t="shared" si="513"/>
        <v>4597.7011494252874</v>
      </c>
      <c r="K2505" s="109">
        <f t="shared" si="514"/>
        <v>4980.8429118773947</v>
      </c>
      <c r="L2505" s="43">
        <f t="shared" si="515"/>
        <v>12260.536398467433</v>
      </c>
      <c r="M2505" s="97"/>
      <c r="N2505" s="97"/>
    </row>
    <row r="2506" spans="1:14" s="10" customFormat="1" ht="14.25" customHeight="1">
      <c r="A2506" s="106">
        <v>42255</v>
      </c>
      <c r="B2506" s="111" t="s">
        <v>238</v>
      </c>
      <c r="C2506" s="108">
        <f t="shared" si="511"/>
        <v>581.39534883720933</v>
      </c>
      <c r="D2506" s="111" t="s">
        <v>203</v>
      </c>
      <c r="E2506" s="110">
        <v>516</v>
      </c>
      <c r="F2506" s="110">
        <v>512</v>
      </c>
      <c r="G2506" s="110">
        <v>508</v>
      </c>
      <c r="H2506" s="110">
        <v>500</v>
      </c>
      <c r="I2506" s="109">
        <f t="shared" si="512"/>
        <v>2325.5813953488373</v>
      </c>
      <c r="J2506" s="109">
        <f t="shared" si="513"/>
        <v>2325.5813953488373</v>
      </c>
      <c r="K2506" s="109">
        <f t="shared" si="514"/>
        <v>4651.1627906976746</v>
      </c>
      <c r="L2506" s="43">
        <f t="shared" si="515"/>
        <v>9302.3255813953492</v>
      </c>
      <c r="M2506" s="97"/>
      <c r="N2506" s="97"/>
    </row>
    <row r="2507" spans="1:14" s="10" customFormat="1" ht="14.25" customHeight="1">
      <c r="A2507" s="106">
        <v>42255</v>
      </c>
      <c r="B2507" s="107" t="s">
        <v>321</v>
      </c>
      <c r="C2507" s="108">
        <f t="shared" si="511"/>
        <v>1694.9152542372881</v>
      </c>
      <c r="D2507" s="107" t="s">
        <v>188</v>
      </c>
      <c r="E2507" s="109">
        <v>177</v>
      </c>
      <c r="F2507" s="109">
        <v>178</v>
      </c>
      <c r="G2507" s="109">
        <v>180</v>
      </c>
      <c r="H2507" s="110"/>
      <c r="I2507" s="109">
        <f t="shared" si="512"/>
        <v>1694.9152542372881</v>
      </c>
      <c r="J2507" s="109">
        <f t="shared" si="513"/>
        <v>3389.8305084745762</v>
      </c>
      <c r="K2507" s="109">
        <f t="shared" si="514"/>
        <v>0</v>
      </c>
      <c r="L2507" s="43">
        <f t="shared" si="515"/>
        <v>5084.7457627118638</v>
      </c>
      <c r="M2507" s="97"/>
      <c r="N2507" s="97"/>
    </row>
    <row r="2508" spans="1:14" s="10" customFormat="1" ht="14.25" customHeight="1">
      <c r="A2508" s="106">
        <v>42255</v>
      </c>
      <c r="B2508" s="107" t="s">
        <v>234</v>
      </c>
      <c r="C2508" s="108">
        <f t="shared" si="511"/>
        <v>819.67213114754099</v>
      </c>
      <c r="D2508" s="107" t="s">
        <v>188</v>
      </c>
      <c r="E2508" s="109">
        <v>366</v>
      </c>
      <c r="F2508" s="109">
        <v>368</v>
      </c>
      <c r="G2508" s="109">
        <v>370</v>
      </c>
      <c r="H2508" s="110">
        <v>371.95</v>
      </c>
      <c r="I2508" s="109">
        <f t="shared" si="512"/>
        <v>1639.344262295082</v>
      </c>
      <c r="J2508" s="109">
        <f t="shared" si="513"/>
        <v>1639.344262295082</v>
      </c>
      <c r="K2508" s="109">
        <f t="shared" si="514"/>
        <v>1598.3606557376957</v>
      </c>
      <c r="L2508" s="43">
        <f t="shared" si="515"/>
        <v>4877.0491803278601</v>
      </c>
      <c r="M2508" s="97"/>
      <c r="N2508" s="97"/>
    </row>
    <row r="2509" spans="1:14" s="10" customFormat="1" ht="14.25" customHeight="1">
      <c r="A2509" s="106">
        <v>42255</v>
      </c>
      <c r="B2509" s="111" t="s">
        <v>238</v>
      </c>
      <c r="C2509" s="108">
        <f t="shared" si="511"/>
        <v>588.23529411764707</v>
      </c>
      <c r="D2509" s="111" t="s">
        <v>203</v>
      </c>
      <c r="E2509" s="110">
        <v>510</v>
      </c>
      <c r="F2509" s="110">
        <v>507</v>
      </c>
      <c r="G2509" s="110">
        <v>502</v>
      </c>
      <c r="H2509" s="110"/>
      <c r="I2509" s="109">
        <f t="shared" si="512"/>
        <v>1764.7058823529412</v>
      </c>
      <c r="J2509" s="109">
        <f t="shared" si="513"/>
        <v>2941.1764705882351</v>
      </c>
      <c r="K2509" s="109">
        <f t="shared" si="514"/>
        <v>0</v>
      </c>
      <c r="L2509" s="43">
        <f t="shared" si="515"/>
        <v>4705.8823529411766</v>
      </c>
      <c r="M2509" s="97"/>
      <c r="N2509" s="97"/>
    </row>
    <row r="2510" spans="1:14" s="10" customFormat="1" ht="14.25" customHeight="1">
      <c r="A2510" s="106">
        <v>42255</v>
      </c>
      <c r="B2510" s="111" t="s">
        <v>198</v>
      </c>
      <c r="C2510" s="108">
        <f t="shared" si="511"/>
        <v>378.31021437578812</v>
      </c>
      <c r="D2510" s="111" t="s">
        <v>203</v>
      </c>
      <c r="E2510" s="110">
        <v>793</v>
      </c>
      <c r="F2510" s="110">
        <v>789</v>
      </c>
      <c r="G2510" s="110">
        <v>785</v>
      </c>
      <c r="H2510" s="110"/>
      <c r="I2510" s="109">
        <f t="shared" si="512"/>
        <v>1513.2408575031525</v>
      </c>
      <c r="J2510" s="109">
        <f t="shared" si="513"/>
        <v>1513.2408575031525</v>
      </c>
      <c r="K2510" s="109">
        <f t="shared" si="514"/>
        <v>0</v>
      </c>
      <c r="L2510" s="43">
        <f t="shared" si="515"/>
        <v>3026.481715006305</v>
      </c>
      <c r="M2510" s="97"/>
      <c r="N2510" s="97"/>
    </row>
    <row r="2511" spans="1:14" s="10" customFormat="1" ht="14.25" customHeight="1">
      <c r="A2511" s="106">
        <v>42255</v>
      </c>
      <c r="B2511" s="107" t="s">
        <v>319</v>
      </c>
      <c r="C2511" s="108">
        <f>300000/E2511</f>
        <v>326.44178454842222</v>
      </c>
      <c r="D2511" s="107" t="s">
        <v>188</v>
      </c>
      <c r="E2511" s="109">
        <v>919</v>
      </c>
      <c r="F2511" s="109">
        <v>921.4</v>
      </c>
      <c r="G2511" s="109"/>
      <c r="H2511" s="110"/>
      <c r="I2511" s="109">
        <f>(IF(D2511="SHORT",E2511-F2511,IF(D2511="LONG",F2511-E2511)))*C2511</f>
        <v>783.46028291620587</v>
      </c>
      <c r="J2511" s="109">
        <f>(IF(D2511="SHORT",IF(G2511="",0,F2511-G2511),IF(D2511="LONG",IF(G2511="",0,G2511-F2511))))*C2511</f>
        <v>0</v>
      </c>
      <c r="K2511" s="109">
        <f>(IF(D2511="SHORT",IF(H2511="",0,G2511-H2511),IF(D2511="LONG",IF(H2511="",0,(H2511-G2511)))))*C2511</f>
        <v>0</v>
      </c>
      <c r="L2511" s="43">
        <f>SUM(I2511,J2511,K2511)</f>
        <v>783.46028291620587</v>
      </c>
      <c r="M2511" s="97"/>
      <c r="N2511" s="97"/>
    </row>
    <row r="2512" spans="1:14" s="10" customFormat="1" ht="14.25" customHeight="1">
      <c r="A2512" s="106">
        <v>42254</v>
      </c>
      <c r="B2512" s="107" t="s">
        <v>187</v>
      </c>
      <c r="C2512" s="108">
        <f t="shared" ref="C2512:C2527" si="516">300000/E2512</f>
        <v>377.35849056603774</v>
      </c>
      <c r="D2512" s="107" t="s">
        <v>188</v>
      </c>
      <c r="E2512" s="109">
        <v>795</v>
      </c>
      <c r="F2512" s="109">
        <v>800</v>
      </c>
      <c r="G2512" s="109">
        <v>807</v>
      </c>
      <c r="H2512" s="110">
        <v>817</v>
      </c>
      <c r="I2512" s="109">
        <f t="shared" ref="I2512:I2527" si="517">(IF(D2512="SHORT",E2512-F2512,IF(D2512="LONG",F2512-E2512)))*C2512</f>
        <v>1886.7924528301887</v>
      </c>
      <c r="J2512" s="109">
        <f t="shared" ref="J2512:J2527" si="518">(IF(D2512="SHORT",IF(G2512="",0,F2512-G2512),IF(D2512="LONG",IF(G2512="",0,G2512-F2512))))*C2512</f>
        <v>2641.5094339622642</v>
      </c>
      <c r="K2512" s="109">
        <f t="shared" ref="K2512:K2527" si="519">(IF(D2512="SHORT",IF(H2512="",0,G2512-H2512),IF(D2512="LONG",IF(H2512="",0,(H2512-G2512)))))*C2512</f>
        <v>3773.5849056603774</v>
      </c>
      <c r="L2512" s="43">
        <f t="shared" ref="L2512:L2527" si="520">SUM(I2512,J2512,K2512)</f>
        <v>8301.8867924528313</v>
      </c>
      <c r="M2512" s="97"/>
      <c r="N2512" s="97"/>
    </row>
    <row r="2513" spans="1:14" s="10" customFormat="1" ht="14.25" customHeight="1">
      <c r="A2513" s="106">
        <v>42254</v>
      </c>
      <c r="B2513" s="111" t="s">
        <v>320</v>
      </c>
      <c r="C2513" s="108">
        <f t="shared" si="516"/>
        <v>196.07843137254903</v>
      </c>
      <c r="D2513" s="111" t="s">
        <v>203</v>
      </c>
      <c r="E2513" s="110">
        <v>1530</v>
      </c>
      <c r="F2513" s="110">
        <v>1516</v>
      </c>
      <c r="G2513" s="110"/>
      <c r="H2513" s="110"/>
      <c r="I2513" s="109">
        <f t="shared" si="517"/>
        <v>2745.0980392156866</v>
      </c>
      <c r="J2513" s="109">
        <f t="shared" si="518"/>
        <v>0</v>
      </c>
      <c r="K2513" s="109">
        <f t="shared" si="519"/>
        <v>0</v>
      </c>
      <c r="L2513" s="43">
        <f t="shared" si="520"/>
        <v>2745.0980392156866</v>
      </c>
      <c r="M2513" s="97"/>
      <c r="N2513" s="97"/>
    </row>
    <row r="2514" spans="1:14" s="10" customFormat="1" ht="14.25" customHeight="1">
      <c r="A2514" s="106">
        <v>42254</v>
      </c>
      <c r="B2514" s="111" t="s">
        <v>316</v>
      </c>
      <c r="C2514" s="108">
        <f t="shared" si="516"/>
        <v>1923.0769230769231</v>
      </c>
      <c r="D2514" s="111" t="s">
        <v>203</v>
      </c>
      <c r="E2514" s="110">
        <v>156</v>
      </c>
      <c r="F2514" s="110">
        <v>155</v>
      </c>
      <c r="G2514" s="110"/>
      <c r="H2514" s="110"/>
      <c r="I2514" s="109">
        <f t="shared" si="517"/>
        <v>1923.0769230769231</v>
      </c>
      <c r="J2514" s="109">
        <f t="shared" si="518"/>
        <v>0</v>
      </c>
      <c r="K2514" s="109">
        <f t="shared" si="519"/>
        <v>0</v>
      </c>
      <c r="L2514" s="43">
        <f t="shared" si="520"/>
        <v>1923.0769230769231</v>
      </c>
      <c r="M2514" s="97"/>
      <c r="N2514" s="97"/>
    </row>
    <row r="2515" spans="1:14" s="10" customFormat="1" ht="14.25" customHeight="1">
      <c r="A2515" s="106">
        <v>42254</v>
      </c>
      <c r="B2515" s="107" t="s">
        <v>322</v>
      </c>
      <c r="C2515" s="108">
        <f t="shared" si="516"/>
        <v>753.7688442211055</v>
      </c>
      <c r="D2515" s="107" t="s">
        <v>188</v>
      </c>
      <c r="E2515" s="109">
        <v>398</v>
      </c>
      <c r="F2515" s="109">
        <v>392</v>
      </c>
      <c r="G2515" s="109"/>
      <c r="H2515" s="110"/>
      <c r="I2515" s="109">
        <f t="shared" si="517"/>
        <v>-4522.6130653266327</v>
      </c>
      <c r="J2515" s="109">
        <f t="shared" si="518"/>
        <v>0</v>
      </c>
      <c r="K2515" s="109">
        <f t="shared" si="519"/>
        <v>0</v>
      </c>
      <c r="L2515" s="43">
        <f t="shared" si="520"/>
        <v>-4522.6130653266327</v>
      </c>
      <c r="M2515" s="97"/>
      <c r="N2515" s="97"/>
    </row>
    <row r="2516" spans="1:14" s="10" customFormat="1" ht="14.25" customHeight="1">
      <c r="A2516" s="106">
        <v>42251</v>
      </c>
      <c r="B2516" s="111" t="s">
        <v>215</v>
      </c>
      <c r="C2516" s="108">
        <f t="shared" si="516"/>
        <v>1315.7894736842106</v>
      </c>
      <c r="D2516" s="111" t="s">
        <v>203</v>
      </c>
      <c r="E2516" s="110">
        <v>228</v>
      </c>
      <c r="F2516" s="110">
        <v>226.5</v>
      </c>
      <c r="G2516" s="110">
        <v>224</v>
      </c>
      <c r="H2516" s="110"/>
      <c r="I2516" s="109">
        <f t="shared" si="517"/>
        <v>1973.6842105263158</v>
      </c>
      <c r="J2516" s="109">
        <f t="shared" si="518"/>
        <v>3289.4736842105267</v>
      </c>
      <c r="K2516" s="109">
        <f t="shared" si="519"/>
        <v>0</v>
      </c>
      <c r="L2516" s="43">
        <f t="shared" si="520"/>
        <v>5263.1578947368425</v>
      </c>
      <c r="M2516" s="97"/>
      <c r="N2516" s="97"/>
    </row>
    <row r="2517" spans="1:14" s="10" customFormat="1" ht="14.25" customHeight="1">
      <c r="A2517" s="106">
        <v>42251</v>
      </c>
      <c r="B2517" s="111" t="s">
        <v>214</v>
      </c>
      <c r="C2517" s="108">
        <f t="shared" si="516"/>
        <v>462.96296296296299</v>
      </c>
      <c r="D2517" s="111" t="s">
        <v>203</v>
      </c>
      <c r="E2517" s="110">
        <v>648</v>
      </c>
      <c r="F2517" s="110">
        <v>643</v>
      </c>
      <c r="G2517" s="110">
        <v>637</v>
      </c>
      <c r="H2517" s="110"/>
      <c r="I2517" s="109">
        <f t="shared" si="517"/>
        <v>2314.8148148148148</v>
      </c>
      <c r="J2517" s="109">
        <f t="shared" si="518"/>
        <v>2777.7777777777778</v>
      </c>
      <c r="K2517" s="109">
        <f t="shared" si="519"/>
        <v>0</v>
      </c>
      <c r="L2517" s="43">
        <f t="shared" si="520"/>
        <v>5092.5925925925931</v>
      </c>
      <c r="M2517" s="97"/>
      <c r="N2517" s="97"/>
    </row>
    <row r="2518" spans="1:14" s="10" customFormat="1" ht="14.25" customHeight="1">
      <c r="A2518" s="106">
        <v>42251</v>
      </c>
      <c r="B2518" s="111" t="s">
        <v>323</v>
      </c>
      <c r="C2518" s="108">
        <f t="shared" si="516"/>
        <v>254.0220152413209</v>
      </c>
      <c r="D2518" s="111" t="s">
        <v>203</v>
      </c>
      <c r="E2518" s="110">
        <v>1181</v>
      </c>
      <c r="F2518" s="110">
        <v>1170</v>
      </c>
      <c r="G2518" s="110">
        <v>1162</v>
      </c>
      <c r="H2518" s="110"/>
      <c r="I2518" s="109">
        <f t="shared" si="517"/>
        <v>2794.24216765453</v>
      </c>
      <c r="J2518" s="109">
        <f t="shared" si="518"/>
        <v>2032.1761219305672</v>
      </c>
      <c r="K2518" s="109">
        <f t="shared" si="519"/>
        <v>0</v>
      </c>
      <c r="L2518" s="43">
        <f t="shared" si="520"/>
        <v>4826.4182895850972</v>
      </c>
      <c r="M2518" s="97"/>
      <c r="N2518" s="97"/>
    </row>
    <row r="2519" spans="1:14" s="10" customFormat="1" ht="14.25" customHeight="1">
      <c r="A2519" s="106">
        <v>42250</v>
      </c>
      <c r="B2519" s="107" t="s">
        <v>266</v>
      </c>
      <c r="C2519" s="108">
        <f t="shared" si="516"/>
        <v>2287.4571101791839</v>
      </c>
      <c r="D2519" s="107" t="s">
        <v>188</v>
      </c>
      <c r="E2519" s="109">
        <v>131.15</v>
      </c>
      <c r="F2519" s="109">
        <v>132.15</v>
      </c>
      <c r="G2519" s="109">
        <v>133</v>
      </c>
      <c r="H2519" s="110">
        <v>137</v>
      </c>
      <c r="I2519" s="109">
        <f t="shared" si="517"/>
        <v>2287.4571101791839</v>
      </c>
      <c r="J2519" s="109">
        <f t="shared" si="518"/>
        <v>1944.3385436522933</v>
      </c>
      <c r="K2519" s="109">
        <f t="shared" si="519"/>
        <v>9149.8284407167357</v>
      </c>
      <c r="L2519" s="43">
        <f t="shared" si="520"/>
        <v>13381.624094548213</v>
      </c>
      <c r="M2519" s="97"/>
      <c r="N2519" s="97"/>
    </row>
    <row r="2520" spans="1:14" s="10" customFormat="1" ht="14.25" customHeight="1">
      <c r="A2520" s="106">
        <v>42250</v>
      </c>
      <c r="B2520" s="107" t="s">
        <v>324</v>
      </c>
      <c r="C2520" s="108">
        <f t="shared" si="516"/>
        <v>257.51072961373393</v>
      </c>
      <c r="D2520" s="107" t="s">
        <v>188</v>
      </c>
      <c r="E2520" s="109">
        <v>1165</v>
      </c>
      <c r="F2520" s="109">
        <v>1175</v>
      </c>
      <c r="G2520" s="109"/>
      <c r="H2520" s="110"/>
      <c r="I2520" s="109">
        <f t="shared" si="517"/>
        <v>2575.1072961373393</v>
      </c>
      <c r="J2520" s="109">
        <f t="shared" si="518"/>
        <v>0</v>
      </c>
      <c r="K2520" s="109">
        <f t="shared" si="519"/>
        <v>0</v>
      </c>
      <c r="L2520" s="43">
        <f t="shared" si="520"/>
        <v>2575.1072961373393</v>
      </c>
      <c r="M2520" s="97"/>
      <c r="N2520" s="97"/>
    </row>
    <row r="2521" spans="1:14" s="10" customFormat="1" ht="14.25" customHeight="1">
      <c r="A2521" s="106">
        <v>42250</v>
      </c>
      <c r="B2521" s="107" t="s">
        <v>325</v>
      </c>
      <c r="C2521" s="108">
        <f t="shared" si="516"/>
        <v>215.05376344086022</v>
      </c>
      <c r="D2521" s="107" t="s">
        <v>188</v>
      </c>
      <c r="E2521" s="109">
        <v>1395</v>
      </c>
      <c r="F2521" s="109">
        <v>1397.7</v>
      </c>
      <c r="G2521" s="109"/>
      <c r="H2521" s="110"/>
      <c r="I2521" s="109">
        <f t="shared" si="517"/>
        <v>580.64516129033234</v>
      </c>
      <c r="J2521" s="109">
        <f t="shared" si="518"/>
        <v>0</v>
      </c>
      <c r="K2521" s="109">
        <f t="shared" si="519"/>
        <v>0</v>
      </c>
      <c r="L2521" s="43">
        <f t="shared" si="520"/>
        <v>580.64516129033234</v>
      </c>
      <c r="M2521" s="97"/>
      <c r="N2521" s="97"/>
    </row>
    <row r="2522" spans="1:14" s="10" customFormat="1" ht="14.25" customHeight="1">
      <c r="A2522" s="106">
        <v>42250</v>
      </c>
      <c r="B2522" s="107" t="s">
        <v>187</v>
      </c>
      <c r="C2522" s="108">
        <f t="shared" si="516"/>
        <v>338.9830508474576</v>
      </c>
      <c r="D2522" s="107" t="s">
        <v>188</v>
      </c>
      <c r="E2522" s="109">
        <v>885</v>
      </c>
      <c r="F2522" s="109">
        <v>870</v>
      </c>
      <c r="G2522" s="109"/>
      <c r="H2522" s="110"/>
      <c r="I2522" s="109">
        <f t="shared" si="517"/>
        <v>-5084.7457627118638</v>
      </c>
      <c r="J2522" s="109">
        <f t="shared" si="518"/>
        <v>0</v>
      </c>
      <c r="K2522" s="109">
        <f t="shared" si="519"/>
        <v>0</v>
      </c>
      <c r="L2522" s="43">
        <f t="shared" si="520"/>
        <v>-5084.7457627118638</v>
      </c>
      <c r="M2522" s="97"/>
      <c r="N2522" s="97"/>
    </row>
    <row r="2523" spans="1:14" s="10" customFormat="1" ht="14.25" customHeight="1">
      <c r="A2523" s="106">
        <v>42249</v>
      </c>
      <c r="B2523" s="107" t="s">
        <v>326</v>
      </c>
      <c r="C2523" s="108">
        <f t="shared" si="516"/>
        <v>350.67212156633548</v>
      </c>
      <c r="D2523" s="107" t="s">
        <v>188</v>
      </c>
      <c r="E2523" s="109">
        <v>855.5</v>
      </c>
      <c r="F2523" s="109">
        <v>858</v>
      </c>
      <c r="G2523" s="109"/>
      <c r="H2523" s="110"/>
      <c r="I2523" s="109">
        <f t="shared" si="517"/>
        <v>876.68030391583875</v>
      </c>
      <c r="J2523" s="109">
        <f t="shared" si="518"/>
        <v>0</v>
      </c>
      <c r="K2523" s="109">
        <f t="shared" si="519"/>
        <v>0</v>
      </c>
      <c r="L2523" s="43">
        <f t="shared" si="520"/>
        <v>876.68030391583875</v>
      </c>
      <c r="M2523" s="97"/>
      <c r="N2523" s="97"/>
    </row>
    <row r="2524" spans="1:14" s="10" customFormat="1" ht="14.25" customHeight="1">
      <c r="A2524" s="106">
        <v>42249</v>
      </c>
      <c r="B2524" s="107" t="s">
        <v>310</v>
      </c>
      <c r="C2524" s="108">
        <f t="shared" si="516"/>
        <v>1293.1034482758621</v>
      </c>
      <c r="D2524" s="107" t="s">
        <v>188</v>
      </c>
      <c r="E2524" s="109">
        <v>232</v>
      </c>
      <c r="F2524" s="109">
        <v>233.5</v>
      </c>
      <c r="G2524" s="109"/>
      <c r="H2524" s="110"/>
      <c r="I2524" s="109">
        <f t="shared" si="517"/>
        <v>1939.655172413793</v>
      </c>
      <c r="J2524" s="109">
        <f t="shared" si="518"/>
        <v>0</v>
      </c>
      <c r="K2524" s="109">
        <f t="shared" si="519"/>
        <v>0</v>
      </c>
      <c r="L2524" s="43">
        <f t="shared" si="520"/>
        <v>1939.655172413793</v>
      </c>
      <c r="M2524" s="97"/>
      <c r="N2524" s="97"/>
    </row>
    <row r="2525" spans="1:14" s="10" customFormat="1" ht="14.25" customHeight="1">
      <c r="A2525" s="106">
        <v>42249</v>
      </c>
      <c r="B2525" s="107" t="s">
        <v>327</v>
      </c>
      <c r="C2525" s="108">
        <f t="shared" si="516"/>
        <v>1158.3011583011582</v>
      </c>
      <c r="D2525" s="107" t="s">
        <v>188</v>
      </c>
      <c r="E2525" s="109">
        <v>259</v>
      </c>
      <c r="F2525" s="109">
        <v>254</v>
      </c>
      <c r="G2525" s="109"/>
      <c r="H2525" s="110"/>
      <c r="I2525" s="109">
        <f t="shared" si="517"/>
        <v>-5791.5057915057914</v>
      </c>
      <c r="J2525" s="109">
        <f t="shared" si="518"/>
        <v>0</v>
      </c>
      <c r="K2525" s="109">
        <f t="shared" si="519"/>
        <v>0</v>
      </c>
      <c r="L2525" s="43">
        <f t="shared" si="520"/>
        <v>-5791.5057915057914</v>
      </c>
      <c r="M2525" s="97"/>
      <c r="N2525" s="97"/>
    </row>
    <row r="2526" spans="1:14" s="10" customFormat="1" ht="14.25" customHeight="1">
      <c r="A2526" s="106">
        <v>42248</v>
      </c>
      <c r="B2526" s="107" t="s">
        <v>328</v>
      </c>
      <c r="C2526" s="108">
        <f t="shared" si="516"/>
        <v>180.6140878988561</v>
      </c>
      <c r="D2526" s="107" t="s">
        <v>188</v>
      </c>
      <c r="E2526" s="109">
        <v>1661</v>
      </c>
      <c r="F2526" s="109">
        <v>1640</v>
      </c>
      <c r="G2526" s="109"/>
      <c r="H2526" s="110"/>
      <c r="I2526" s="109">
        <f t="shared" si="517"/>
        <v>-3792.895845875978</v>
      </c>
      <c r="J2526" s="109">
        <f t="shared" si="518"/>
        <v>0</v>
      </c>
      <c r="K2526" s="109">
        <f t="shared" si="519"/>
        <v>0</v>
      </c>
      <c r="L2526" s="43">
        <f t="shared" si="520"/>
        <v>-3792.895845875978</v>
      </c>
      <c r="M2526" s="97"/>
      <c r="N2526" s="97"/>
    </row>
    <row r="2527" spans="1:14" s="10" customFormat="1" ht="14.25" customHeight="1">
      <c r="A2527" s="106">
        <v>42248</v>
      </c>
      <c r="B2527" s="107" t="s">
        <v>302</v>
      </c>
      <c r="C2527" s="108">
        <f t="shared" si="516"/>
        <v>114.94252873563218</v>
      </c>
      <c r="D2527" s="107" t="s">
        <v>188</v>
      </c>
      <c r="E2527" s="109">
        <v>2610</v>
      </c>
      <c r="F2527" s="109">
        <v>2590</v>
      </c>
      <c r="G2527" s="109"/>
      <c r="H2527" s="110"/>
      <c r="I2527" s="109">
        <f t="shared" si="517"/>
        <v>-2298.8505747126437</v>
      </c>
      <c r="J2527" s="109">
        <f t="shared" si="518"/>
        <v>0</v>
      </c>
      <c r="K2527" s="109">
        <f t="shared" si="519"/>
        <v>0</v>
      </c>
      <c r="L2527" s="43">
        <f t="shared" si="520"/>
        <v>-2298.8505747126437</v>
      </c>
      <c r="M2527" s="97"/>
      <c r="N2527" s="97"/>
    </row>
    <row r="2528" spans="1:14" s="10" customFormat="1" ht="14.25" customHeight="1">
      <c r="A2528" s="106">
        <v>42247</v>
      </c>
      <c r="B2528" s="107" t="s">
        <v>271</v>
      </c>
      <c r="C2528" s="108">
        <f>300000/E2528</f>
        <v>131.2910284463895</v>
      </c>
      <c r="D2528" s="107" t="s">
        <v>188</v>
      </c>
      <c r="E2528" s="109">
        <v>2285</v>
      </c>
      <c r="F2528" s="109">
        <v>2295</v>
      </c>
      <c r="G2528" s="109">
        <v>2310</v>
      </c>
      <c r="H2528" s="110">
        <v>2325</v>
      </c>
      <c r="I2528" s="109">
        <f>(IF(D2528="SHORT",E2528-F2528,IF(D2528="LONG",F2528-E2528)))*C2528</f>
        <v>1312.9102844638951</v>
      </c>
      <c r="J2528" s="109">
        <f>(IF(D2528="SHORT",IF(G2528="",0,F2528-G2528),IF(D2528="LONG",IF(G2528="",0,G2528-F2528))))*C2528</f>
        <v>1969.3654266958426</v>
      </c>
      <c r="K2528" s="109">
        <f>(IF(D2528="SHORT",IF(H2528="",0,G2528-H2528),IF(D2528="LONG",IF(H2528="",0,(H2528-G2528)))))*C2528</f>
        <v>1969.3654266958426</v>
      </c>
      <c r="L2528" s="43">
        <f>SUM(I2528,J2528,K2528)</f>
        <v>5251.6411378555804</v>
      </c>
      <c r="M2528" s="97"/>
      <c r="N2528" s="97"/>
    </row>
    <row r="2529" spans="1:14" s="10" customFormat="1" ht="14.25" customHeight="1">
      <c r="A2529" s="106">
        <v>42247</v>
      </c>
      <c r="B2529" s="107" t="s">
        <v>251</v>
      </c>
      <c r="C2529" s="108">
        <f>300000/E2529</f>
        <v>70.754716981132077</v>
      </c>
      <c r="D2529" s="107" t="s">
        <v>188</v>
      </c>
      <c r="E2529" s="109">
        <v>4240</v>
      </c>
      <c r="F2529" s="109">
        <v>4255</v>
      </c>
      <c r="G2529" s="109">
        <v>4270</v>
      </c>
      <c r="H2529" s="110">
        <v>4285</v>
      </c>
      <c r="I2529" s="109">
        <f>(IF(D2529="SHORT",E2529-F2529,IF(D2529="LONG",F2529-E2529)))*C2529</f>
        <v>1061.3207547169811</v>
      </c>
      <c r="J2529" s="109">
        <f>(IF(D2529="SHORT",IF(G2529="",0,F2529-G2529),IF(D2529="LONG",IF(G2529="",0,G2529-F2529))))*C2529</f>
        <v>1061.3207547169811</v>
      </c>
      <c r="K2529" s="109">
        <f>(IF(D2529="SHORT",IF(H2529="",0,G2529-H2529),IF(D2529="LONG",IF(H2529="",0,(H2529-G2529)))))*C2529</f>
        <v>1061.3207547169811</v>
      </c>
      <c r="L2529" s="43">
        <f>SUM(I2529,J2529,K2529)</f>
        <v>3183.9622641509432</v>
      </c>
      <c r="M2529" s="97"/>
      <c r="N2529" s="97"/>
    </row>
    <row r="2530" spans="1:14" s="10" customFormat="1" ht="14.25" customHeight="1">
      <c r="A2530" s="106">
        <v>42247</v>
      </c>
      <c r="B2530" s="107" t="s">
        <v>329</v>
      </c>
      <c r="C2530" s="108">
        <f>300000/E2530</f>
        <v>766.28352490421457</v>
      </c>
      <c r="D2530" s="107" t="s">
        <v>203</v>
      </c>
      <c r="E2530" s="109">
        <v>391.5</v>
      </c>
      <c r="F2530" s="109">
        <v>389</v>
      </c>
      <c r="G2530" s="109"/>
      <c r="H2530" s="110"/>
      <c r="I2530" s="109">
        <f>(IF(D2530="SHORT",E2530-F2530,IF(D2530="LONG",F2530-E2530)))*C2530</f>
        <v>1915.7088122605364</v>
      </c>
      <c r="J2530" s="109">
        <f>(IF(D2530="SHORT",IF(G2530="",0,F2530-G2530),IF(D2530="LONG",IF(G2530="",0,G2530-F2530))))*C2530</f>
        <v>0</v>
      </c>
      <c r="K2530" s="109">
        <f>(IF(D2530="SHORT",IF(H2530="",0,G2530-H2530),IF(D2530="LONG",IF(H2530="",0,(H2530-G2530)))))*C2530</f>
        <v>0</v>
      </c>
      <c r="L2530" s="43">
        <f>SUM(I2530,J2530,K2530)</f>
        <v>1915.7088122605364</v>
      </c>
      <c r="M2530" s="97"/>
      <c r="N2530" s="97"/>
    </row>
    <row r="2531" spans="1:14" s="10" customFormat="1" ht="14.25" customHeight="1">
      <c r="A2531" s="106">
        <v>42247</v>
      </c>
      <c r="B2531" s="107" t="s">
        <v>70</v>
      </c>
      <c r="C2531" s="108">
        <f>300000/E2531</f>
        <v>596.42147117296224</v>
      </c>
      <c r="D2531" s="107" t="s">
        <v>203</v>
      </c>
      <c r="E2531" s="109">
        <v>503</v>
      </c>
      <c r="F2531" s="109">
        <v>511</v>
      </c>
      <c r="G2531" s="109"/>
      <c r="H2531" s="110"/>
      <c r="I2531" s="109">
        <f>(IF(D2531="SHORT",E2531-F2531,IF(D2531="LONG",F2531-E2531)))*C2531</f>
        <v>-4771.3717693836979</v>
      </c>
      <c r="J2531" s="109">
        <f>(IF(D2531="SHORT",IF(G2531="",0,F2531-G2531),IF(D2531="LONG",IF(G2531="",0,G2531-F2531))))*C2531</f>
        <v>0</v>
      </c>
      <c r="K2531" s="109">
        <f>(IF(D2531="SHORT",IF(H2531="",0,G2531-H2531),IF(D2531="LONG",IF(H2531="",0,(H2531-G2531)))))*C2531</f>
        <v>0</v>
      </c>
      <c r="L2531" s="43">
        <f>SUM(I2531,J2531,K2531)</f>
        <v>-4771.3717693836979</v>
      </c>
      <c r="M2531" s="97"/>
      <c r="N2531" s="97"/>
    </row>
    <row r="2532" spans="1:14" s="10" customFormat="1" ht="14.25" customHeight="1">
      <c r="A2532" s="106">
        <v>42244</v>
      </c>
      <c r="B2532" s="107" t="s">
        <v>330</v>
      </c>
      <c r="C2532" s="108">
        <f t="shared" ref="C2532:C2595" si="521">300000/E2532</f>
        <v>783.28981723237598</v>
      </c>
      <c r="D2532" s="107" t="s">
        <v>188</v>
      </c>
      <c r="E2532" s="109">
        <v>383</v>
      </c>
      <c r="F2532" s="109">
        <v>385</v>
      </c>
      <c r="G2532" s="109">
        <v>387</v>
      </c>
      <c r="H2532" s="110">
        <v>392</v>
      </c>
      <c r="I2532" s="109">
        <f t="shared" ref="I2532:I2595" si="522">(IF(D2532="SHORT",E2532-F2532,IF(D2532="LONG",F2532-E2532)))*C2532</f>
        <v>1566.579634464752</v>
      </c>
      <c r="J2532" s="109">
        <f t="shared" ref="J2532:J2595" si="523">(IF(D2532="SHORT",IF(G2532="",0,F2532-G2532),IF(D2532="LONG",IF(G2532="",0,G2532-F2532))))*C2532</f>
        <v>1566.579634464752</v>
      </c>
      <c r="K2532" s="109">
        <f t="shared" ref="K2532:K2595" si="524">(IF(D2532="SHORT",IF(H2532="",0,G2532-H2532),IF(D2532="LONG",IF(H2532="",0,(H2532-G2532)))))*C2532</f>
        <v>3916.4490861618797</v>
      </c>
      <c r="L2532" s="43">
        <f t="shared" ref="L2532:L2595" si="525">SUM(I2532,J2532,K2532)</f>
        <v>7049.6083550913836</v>
      </c>
      <c r="M2532" s="97"/>
      <c r="N2532" s="97"/>
    </row>
    <row r="2533" spans="1:14" s="10" customFormat="1" ht="14.25" customHeight="1">
      <c r="A2533" s="106">
        <v>42244</v>
      </c>
      <c r="B2533" s="54" t="s">
        <v>320</v>
      </c>
      <c r="C2533" s="108">
        <f t="shared" si="521"/>
        <v>172.41379310344828</v>
      </c>
      <c r="D2533" s="107" t="s">
        <v>188</v>
      </c>
      <c r="E2533" s="109">
        <v>1740</v>
      </c>
      <c r="F2533" s="109">
        <v>1749</v>
      </c>
      <c r="G2533" s="109">
        <v>1755</v>
      </c>
      <c r="H2533" s="110"/>
      <c r="I2533" s="109">
        <f t="shared" si="522"/>
        <v>1551.7241379310346</v>
      </c>
      <c r="J2533" s="109">
        <f t="shared" si="523"/>
        <v>1034.4827586206898</v>
      </c>
      <c r="K2533" s="109">
        <f t="shared" si="524"/>
        <v>0</v>
      </c>
      <c r="L2533" s="43">
        <f t="shared" si="525"/>
        <v>2586.2068965517246</v>
      </c>
      <c r="M2533" s="97"/>
      <c r="N2533" s="97"/>
    </row>
    <row r="2534" spans="1:14" s="10" customFormat="1" ht="14.25" customHeight="1">
      <c r="A2534" s="106">
        <v>42244</v>
      </c>
      <c r="B2534" s="107" t="s">
        <v>307</v>
      </c>
      <c r="C2534" s="108">
        <f t="shared" si="521"/>
        <v>250.41736227045075</v>
      </c>
      <c r="D2534" s="107" t="s">
        <v>188</v>
      </c>
      <c r="E2534" s="109">
        <v>1198</v>
      </c>
      <c r="F2534" s="109">
        <v>1205</v>
      </c>
      <c r="G2534" s="109"/>
      <c r="H2534" s="110"/>
      <c r="I2534" s="109">
        <f t="shared" si="522"/>
        <v>1752.9215358931554</v>
      </c>
      <c r="J2534" s="109">
        <f t="shared" si="523"/>
        <v>0</v>
      </c>
      <c r="K2534" s="109">
        <f t="shared" si="524"/>
        <v>0</v>
      </c>
      <c r="L2534" s="43">
        <f t="shared" si="525"/>
        <v>1752.9215358931554</v>
      </c>
      <c r="M2534" s="97"/>
      <c r="N2534" s="97"/>
    </row>
    <row r="2535" spans="1:14" s="10" customFormat="1" ht="14.25" customHeight="1">
      <c r="A2535" s="106">
        <v>42244</v>
      </c>
      <c r="B2535" s="107" t="s">
        <v>331</v>
      </c>
      <c r="C2535" s="108">
        <f t="shared" si="521"/>
        <v>817.43869209809259</v>
      </c>
      <c r="D2535" s="107" t="s">
        <v>188</v>
      </c>
      <c r="E2535" s="109">
        <v>367</v>
      </c>
      <c r="F2535" s="109">
        <v>369</v>
      </c>
      <c r="G2535" s="109"/>
      <c r="H2535" s="110"/>
      <c r="I2535" s="109">
        <f t="shared" si="522"/>
        <v>1634.8773841961852</v>
      </c>
      <c r="J2535" s="109">
        <f t="shared" si="523"/>
        <v>0</v>
      </c>
      <c r="K2535" s="109">
        <f t="shared" si="524"/>
        <v>0</v>
      </c>
      <c r="L2535" s="43">
        <f t="shared" si="525"/>
        <v>1634.8773841961852</v>
      </c>
      <c r="M2535" s="97"/>
      <c r="N2535" s="97"/>
    </row>
    <row r="2536" spans="1:14" s="10" customFormat="1" ht="14.25" customHeight="1">
      <c r="A2536" s="106">
        <v>42244</v>
      </c>
      <c r="B2536" s="107" t="s">
        <v>194</v>
      </c>
      <c r="C2536" s="108">
        <f t="shared" si="521"/>
        <v>493.42105263157896</v>
      </c>
      <c r="D2536" s="107" t="s">
        <v>188</v>
      </c>
      <c r="E2536" s="109">
        <v>608</v>
      </c>
      <c r="F2536" s="109">
        <v>599</v>
      </c>
      <c r="G2536" s="109"/>
      <c r="H2536" s="110"/>
      <c r="I2536" s="109">
        <f t="shared" si="522"/>
        <v>-4440.7894736842109</v>
      </c>
      <c r="J2536" s="109">
        <f t="shared" si="523"/>
        <v>0</v>
      </c>
      <c r="K2536" s="109">
        <f t="shared" si="524"/>
        <v>0</v>
      </c>
      <c r="L2536" s="43">
        <f t="shared" si="525"/>
        <v>-4440.7894736842109</v>
      </c>
      <c r="M2536" s="97"/>
      <c r="N2536" s="97"/>
    </row>
    <row r="2537" spans="1:14" s="10" customFormat="1" ht="14.25" customHeight="1">
      <c r="A2537" s="106">
        <v>42243</v>
      </c>
      <c r="B2537" s="107" t="s">
        <v>298</v>
      </c>
      <c r="C2537" s="108">
        <f t="shared" si="521"/>
        <v>348.83720930232556</v>
      </c>
      <c r="D2537" s="107" t="s">
        <v>188</v>
      </c>
      <c r="E2537" s="109">
        <v>860</v>
      </c>
      <c r="F2537" s="109">
        <v>865</v>
      </c>
      <c r="G2537" s="109">
        <v>875</v>
      </c>
      <c r="H2537" s="110">
        <v>879.7</v>
      </c>
      <c r="I2537" s="109">
        <f t="shared" si="522"/>
        <v>1744.1860465116279</v>
      </c>
      <c r="J2537" s="109">
        <f t="shared" si="523"/>
        <v>3488.3720930232557</v>
      </c>
      <c r="K2537" s="109">
        <f t="shared" si="524"/>
        <v>1639.534883720946</v>
      </c>
      <c r="L2537" s="43">
        <f t="shared" si="525"/>
        <v>6872.0930232558294</v>
      </c>
      <c r="M2537" s="97"/>
      <c r="N2537" s="97"/>
    </row>
    <row r="2538" spans="1:14" s="10" customFormat="1" ht="14.25" customHeight="1">
      <c r="A2538" s="106">
        <v>42243</v>
      </c>
      <c r="B2538" s="107" t="s">
        <v>126</v>
      </c>
      <c r="C2538" s="108">
        <f t="shared" si="521"/>
        <v>576.92307692307691</v>
      </c>
      <c r="D2538" s="107" t="s">
        <v>188</v>
      </c>
      <c r="E2538" s="109">
        <v>520</v>
      </c>
      <c r="F2538" s="109">
        <v>524</v>
      </c>
      <c r="G2538" s="109">
        <v>527.95000000000005</v>
      </c>
      <c r="H2538" s="110"/>
      <c r="I2538" s="109">
        <f t="shared" si="522"/>
        <v>2307.6923076923076</v>
      </c>
      <c r="J2538" s="109">
        <f t="shared" si="523"/>
        <v>2278.8461538461802</v>
      </c>
      <c r="K2538" s="109">
        <f t="shared" si="524"/>
        <v>0</v>
      </c>
      <c r="L2538" s="43">
        <f t="shared" si="525"/>
        <v>4586.5384615384883</v>
      </c>
      <c r="M2538" s="97"/>
      <c r="N2538" s="97"/>
    </row>
    <row r="2539" spans="1:14" s="10" customFormat="1" ht="14.25" customHeight="1">
      <c r="A2539" s="106">
        <v>42243</v>
      </c>
      <c r="B2539" s="54" t="s">
        <v>332</v>
      </c>
      <c r="C2539" s="108">
        <f t="shared" si="521"/>
        <v>375</v>
      </c>
      <c r="D2539" s="107" t="s">
        <v>188</v>
      </c>
      <c r="E2539" s="109">
        <v>800</v>
      </c>
      <c r="F2539" s="109">
        <v>804.5</v>
      </c>
      <c r="G2539" s="109"/>
      <c r="H2539" s="110"/>
      <c r="I2539" s="109">
        <f t="shared" si="522"/>
        <v>1687.5</v>
      </c>
      <c r="J2539" s="109">
        <f t="shared" si="523"/>
        <v>0</v>
      </c>
      <c r="K2539" s="109">
        <f t="shared" si="524"/>
        <v>0</v>
      </c>
      <c r="L2539" s="43">
        <f t="shared" si="525"/>
        <v>1687.5</v>
      </c>
      <c r="M2539" s="97"/>
      <c r="N2539" s="97"/>
    </row>
    <row r="2540" spans="1:14" s="10" customFormat="1" ht="14.25" customHeight="1">
      <c r="A2540" s="106">
        <v>42243</v>
      </c>
      <c r="B2540" s="54" t="s">
        <v>201</v>
      </c>
      <c r="C2540" s="108">
        <f t="shared" si="521"/>
        <v>158.73015873015873</v>
      </c>
      <c r="D2540" s="107" t="s">
        <v>188</v>
      </c>
      <c r="E2540" s="109">
        <v>1890</v>
      </c>
      <c r="F2540" s="109">
        <v>1898</v>
      </c>
      <c r="G2540" s="109"/>
      <c r="H2540" s="110"/>
      <c r="I2540" s="109">
        <f t="shared" si="522"/>
        <v>1269.8412698412699</v>
      </c>
      <c r="J2540" s="109">
        <f t="shared" si="523"/>
        <v>0</v>
      </c>
      <c r="K2540" s="109">
        <f t="shared" si="524"/>
        <v>0</v>
      </c>
      <c r="L2540" s="43">
        <f t="shared" si="525"/>
        <v>1269.8412698412699</v>
      </c>
      <c r="M2540" s="97"/>
      <c r="N2540" s="97"/>
    </row>
    <row r="2541" spans="1:14" s="10" customFormat="1" ht="14.25" customHeight="1">
      <c r="A2541" s="106">
        <v>42242</v>
      </c>
      <c r="B2541" s="54" t="s">
        <v>194</v>
      </c>
      <c r="C2541" s="108">
        <f t="shared" si="521"/>
        <v>517.24137931034488</v>
      </c>
      <c r="D2541" s="107" t="s">
        <v>188</v>
      </c>
      <c r="E2541" s="109">
        <v>580</v>
      </c>
      <c r="F2541" s="109">
        <v>584</v>
      </c>
      <c r="G2541" s="109">
        <v>587</v>
      </c>
      <c r="H2541" s="110">
        <v>602</v>
      </c>
      <c r="I2541" s="109">
        <f t="shared" si="522"/>
        <v>2068.9655172413795</v>
      </c>
      <c r="J2541" s="109">
        <f t="shared" si="523"/>
        <v>1551.7241379310346</v>
      </c>
      <c r="K2541" s="109">
        <f t="shared" si="524"/>
        <v>7758.620689655173</v>
      </c>
      <c r="L2541" s="43">
        <f t="shared" si="525"/>
        <v>11379.310344827587</v>
      </c>
      <c r="M2541" s="97"/>
      <c r="N2541" s="97"/>
    </row>
    <row r="2542" spans="1:14" s="10" customFormat="1" ht="14.25" customHeight="1">
      <c r="A2542" s="106">
        <v>42242</v>
      </c>
      <c r="B2542" s="54" t="s">
        <v>194</v>
      </c>
      <c r="C2542" s="108">
        <f t="shared" si="521"/>
        <v>499.16805324459233</v>
      </c>
      <c r="D2542" s="107" t="s">
        <v>188</v>
      </c>
      <c r="E2542" s="109">
        <v>601</v>
      </c>
      <c r="F2542" s="109">
        <v>607</v>
      </c>
      <c r="G2542" s="109">
        <v>615</v>
      </c>
      <c r="H2542" s="110">
        <v>616.95000000000005</v>
      </c>
      <c r="I2542" s="109">
        <f t="shared" si="522"/>
        <v>2995.008319467554</v>
      </c>
      <c r="J2542" s="109">
        <f t="shared" si="523"/>
        <v>3993.3444259567386</v>
      </c>
      <c r="K2542" s="109">
        <f t="shared" si="524"/>
        <v>973.37770382697772</v>
      </c>
      <c r="L2542" s="43">
        <f t="shared" si="525"/>
        <v>7961.7304492512703</v>
      </c>
      <c r="M2542" s="97"/>
      <c r="N2542" s="97"/>
    </row>
    <row r="2543" spans="1:14" s="10" customFormat="1" ht="14.25" customHeight="1">
      <c r="A2543" s="106">
        <v>42242</v>
      </c>
      <c r="B2543" s="54" t="s">
        <v>333</v>
      </c>
      <c r="C2543" s="108">
        <f t="shared" si="521"/>
        <v>272.47956403269757</v>
      </c>
      <c r="D2543" s="107" t="s">
        <v>188</v>
      </c>
      <c r="E2543" s="109">
        <v>1101</v>
      </c>
      <c r="F2543" s="109">
        <v>1109</v>
      </c>
      <c r="G2543" s="109"/>
      <c r="H2543" s="110"/>
      <c r="I2543" s="109">
        <f t="shared" si="522"/>
        <v>2179.8365122615805</v>
      </c>
      <c r="J2543" s="109">
        <f t="shared" si="523"/>
        <v>0</v>
      </c>
      <c r="K2543" s="109">
        <f t="shared" si="524"/>
        <v>0</v>
      </c>
      <c r="L2543" s="43">
        <f t="shared" si="525"/>
        <v>2179.8365122615805</v>
      </c>
      <c r="M2543" s="97"/>
      <c r="N2543" s="97"/>
    </row>
    <row r="2544" spans="1:14" s="10" customFormat="1" ht="14.25" customHeight="1">
      <c r="A2544" s="106">
        <v>42242</v>
      </c>
      <c r="B2544" s="54" t="s">
        <v>334</v>
      </c>
      <c r="C2544" s="108">
        <f t="shared" si="521"/>
        <v>133.03769401330376</v>
      </c>
      <c r="D2544" s="107" t="s">
        <v>188</v>
      </c>
      <c r="E2544" s="109">
        <v>2255</v>
      </c>
      <c r="F2544" s="109">
        <v>2270</v>
      </c>
      <c r="G2544" s="109"/>
      <c r="H2544" s="110"/>
      <c r="I2544" s="109">
        <f t="shared" si="522"/>
        <v>1995.5654101995565</v>
      </c>
      <c r="J2544" s="109">
        <f t="shared" si="523"/>
        <v>0</v>
      </c>
      <c r="K2544" s="109">
        <f t="shared" si="524"/>
        <v>0</v>
      </c>
      <c r="L2544" s="43">
        <f t="shared" si="525"/>
        <v>1995.5654101995565</v>
      </c>
      <c r="M2544" s="97"/>
      <c r="N2544" s="97"/>
    </row>
    <row r="2545" spans="1:14" s="10" customFormat="1" ht="14.25" customHeight="1">
      <c r="A2545" s="106">
        <v>42242</v>
      </c>
      <c r="B2545" s="54" t="s">
        <v>335</v>
      </c>
      <c r="C2545" s="108">
        <f t="shared" si="521"/>
        <v>273.72262773722628</v>
      </c>
      <c r="D2545" s="107" t="s">
        <v>188</v>
      </c>
      <c r="E2545" s="109">
        <v>1096</v>
      </c>
      <c r="F2545" s="109">
        <v>1097</v>
      </c>
      <c r="G2545" s="109"/>
      <c r="H2545" s="110"/>
      <c r="I2545" s="109">
        <f t="shared" si="522"/>
        <v>273.72262773722628</v>
      </c>
      <c r="J2545" s="109">
        <f t="shared" si="523"/>
        <v>0</v>
      </c>
      <c r="K2545" s="109">
        <f t="shared" si="524"/>
        <v>0</v>
      </c>
      <c r="L2545" s="43">
        <f t="shared" si="525"/>
        <v>273.72262773722628</v>
      </c>
      <c r="M2545" s="97"/>
      <c r="N2545" s="97"/>
    </row>
    <row r="2546" spans="1:14" s="10" customFormat="1" ht="14.25" customHeight="1">
      <c r="A2546" s="106">
        <v>42242</v>
      </c>
      <c r="B2546" s="54" t="s">
        <v>336</v>
      </c>
      <c r="C2546" s="108">
        <f t="shared" si="521"/>
        <v>183.37408312958436</v>
      </c>
      <c r="D2546" s="107" t="s">
        <v>188</v>
      </c>
      <c r="E2546" s="109">
        <v>1636</v>
      </c>
      <c r="F2546" s="109">
        <v>1622</v>
      </c>
      <c r="G2546" s="109"/>
      <c r="H2546" s="110"/>
      <c r="I2546" s="109">
        <f t="shared" si="522"/>
        <v>-2567.2371638141813</v>
      </c>
      <c r="J2546" s="109">
        <f t="shared" si="523"/>
        <v>0</v>
      </c>
      <c r="K2546" s="109">
        <f t="shared" si="524"/>
        <v>0</v>
      </c>
      <c r="L2546" s="43">
        <f t="shared" si="525"/>
        <v>-2567.2371638141813</v>
      </c>
      <c r="M2546" s="97"/>
      <c r="N2546" s="97"/>
    </row>
    <row r="2547" spans="1:14" s="10" customFormat="1" ht="14.25" customHeight="1">
      <c r="A2547" s="106">
        <v>42241</v>
      </c>
      <c r="B2547" s="54" t="s">
        <v>313</v>
      </c>
      <c r="C2547" s="108">
        <f t="shared" si="521"/>
        <v>2777.7777777777778</v>
      </c>
      <c r="D2547" s="107" t="s">
        <v>188</v>
      </c>
      <c r="E2547" s="109">
        <v>108</v>
      </c>
      <c r="F2547" s="109">
        <v>109</v>
      </c>
      <c r="G2547" s="109">
        <v>111</v>
      </c>
      <c r="H2547" s="110">
        <v>114.1</v>
      </c>
      <c r="I2547" s="109">
        <f t="shared" si="522"/>
        <v>2777.7777777777778</v>
      </c>
      <c r="J2547" s="109">
        <f t="shared" si="523"/>
        <v>5555.5555555555557</v>
      </c>
      <c r="K2547" s="109">
        <f t="shared" si="524"/>
        <v>8611.1111111110949</v>
      </c>
      <c r="L2547" s="43">
        <f t="shared" si="525"/>
        <v>16944.444444444431</v>
      </c>
      <c r="M2547" s="97"/>
      <c r="N2547" s="97"/>
    </row>
    <row r="2548" spans="1:14" s="10" customFormat="1" ht="14.25" customHeight="1">
      <c r="A2548" s="106">
        <v>42241</v>
      </c>
      <c r="B2548" s="102" t="s">
        <v>323</v>
      </c>
      <c r="C2548" s="29">
        <f t="shared" si="521"/>
        <v>255.31914893617022</v>
      </c>
      <c r="D2548" s="102" t="s">
        <v>203</v>
      </c>
      <c r="E2548" s="43">
        <v>1175</v>
      </c>
      <c r="F2548" s="43">
        <v>1164</v>
      </c>
      <c r="G2548" s="43">
        <v>1152</v>
      </c>
      <c r="H2548" s="112">
        <v>1135</v>
      </c>
      <c r="I2548" s="109">
        <f t="shared" si="522"/>
        <v>2808.5106382978724</v>
      </c>
      <c r="J2548" s="109">
        <f t="shared" si="523"/>
        <v>3063.8297872340427</v>
      </c>
      <c r="K2548" s="109">
        <f t="shared" si="524"/>
        <v>4340.4255319148942</v>
      </c>
      <c r="L2548" s="43">
        <f t="shared" si="525"/>
        <v>10212.765957446809</v>
      </c>
      <c r="M2548" s="97"/>
      <c r="N2548" s="97"/>
    </row>
    <row r="2549" spans="1:14" s="10" customFormat="1" ht="14.25" customHeight="1">
      <c r="A2549" s="106">
        <v>42241</v>
      </c>
      <c r="B2549" s="111" t="s">
        <v>337</v>
      </c>
      <c r="C2549" s="108">
        <f t="shared" si="521"/>
        <v>746.26865671641792</v>
      </c>
      <c r="D2549" s="111" t="s">
        <v>203</v>
      </c>
      <c r="E2549" s="110">
        <v>402</v>
      </c>
      <c r="F2549" s="110">
        <v>399</v>
      </c>
      <c r="G2549" s="110">
        <v>395.55</v>
      </c>
      <c r="H2549" s="110"/>
      <c r="I2549" s="109">
        <f t="shared" si="522"/>
        <v>2238.8059701492539</v>
      </c>
      <c r="J2549" s="109">
        <f t="shared" si="523"/>
        <v>2574.6268656716334</v>
      </c>
      <c r="K2549" s="109">
        <f t="shared" si="524"/>
        <v>0</v>
      </c>
      <c r="L2549" s="43">
        <f t="shared" si="525"/>
        <v>4813.4328358208877</v>
      </c>
      <c r="M2549" s="97"/>
      <c r="N2549" s="97"/>
    </row>
    <row r="2550" spans="1:14" s="10" customFormat="1" ht="14.25" customHeight="1">
      <c r="A2550" s="106">
        <v>42241</v>
      </c>
      <c r="B2550" s="111" t="s">
        <v>338</v>
      </c>
      <c r="C2550" s="108">
        <f t="shared" si="521"/>
        <v>1224.4897959183672</v>
      </c>
      <c r="D2550" s="111" t="s">
        <v>203</v>
      </c>
      <c r="E2550" s="110">
        <v>245</v>
      </c>
      <c r="F2550" s="110">
        <v>243.5</v>
      </c>
      <c r="G2550" s="110">
        <v>241</v>
      </c>
      <c r="H2550" s="110"/>
      <c r="I2550" s="109">
        <f t="shared" si="522"/>
        <v>1836.7346938775509</v>
      </c>
      <c r="J2550" s="109">
        <f t="shared" si="523"/>
        <v>3061.2244897959181</v>
      </c>
      <c r="K2550" s="109">
        <f t="shared" si="524"/>
        <v>0</v>
      </c>
      <c r="L2550" s="43">
        <f t="shared" si="525"/>
        <v>4897.9591836734689</v>
      </c>
      <c r="M2550" s="97"/>
      <c r="N2550" s="97"/>
    </row>
    <row r="2551" spans="1:14" s="10" customFormat="1" ht="14.25" customHeight="1">
      <c r="A2551" s="106">
        <v>42241</v>
      </c>
      <c r="B2551" s="54" t="s">
        <v>339</v>
      </c>
      <c r="C2551" s="108">
        <f t="shared" si="521"/>
        <v>537.63440860215053</v>
      </c>
      <c r="D2551" s="107" t="s">
        <v>188</v>
      </c>
      <c r="E2551" s="109">
        <v>558</v>
      </c>
      <c r="F2551" s="109">
        <v>559</v>
      </c>
      <c r="G2551" s="109"/>
      <c r="H2551" s="110"/>
      <c r="I2551" s="109">
        <f t="shared" si="522"/>
        <v>537.63440860215053</v>
      </c>
      <c r="J2551" s="109">
        <f t="shared" si="523"/>
        <v>0</v>
      </c>
      <c r="K2551" s="109">
        <f t="shared" si="524"/>
        <v>0</v>
      </c>
      <c r="L2551" s="43">
        <f t="shared" si="525"/>
        <v>537.63440860215053</v>
      </c>
      <c r="M2551" s="97"/>
      <c r="N2551" s="97"/>
    </row>
    <row r="2552" spans="1:14" s="10" customFormat="1" ht="14.25" customHeight="1">
      <c r="A2552" s="106">
        <v>42240</v>
      </c>
      <c r="B2552" s="107" t="s">
        <v>183</v>
      </c>
      <c r="C2552" s="108">
        <f t="shared" si="521"/>
        <v>2142.8571428571427</v>
      </c>
      <c r="D2552" s="107" t="s">
        <v>188</v>
      </c>
      <c r="E2552" s="109">
        <v>140</v>
      </c>
      <c r="F2552" s="109">
        <v>141</v>
      </c>
      <c r="G2552" s="109">
        <v>143</v>
      </c>
      <c r="H2552" s="110"/>
      <c r="I2552" s="109">
        <f t="shared" si="522"/>
        <v>2142.8571428571427</v>
      </c>
      <c r="J2552" s="109">
        <f t="shared" si="523"/>
        <v>4285.7142857142853</v>
      </c>
      <c r="K2552" s="109">
        <f t="shared" si="524"/>
        <v>0</v>
      </c>
      <c r="L2552" s="43">
        <f t="shared" si="525"/>
        <v>6428.5714285714275</v>
      </c>
      <c r="M2552" s="97"/>
      <c r="N2552" s="97"/>
    </row>
    <row r="2553" spans="1:14" s="10" customFormat="1" ht="14.25" customHeight="1">
      <c r="A2553" s="106">
        <v>42240</v>
      </c>
      <c r="B2553" s="102" t="s">
        <v>320</v>
      </c>
      <c r="C2553" s="29">
        <f t="shared" si="521"/>
        <v>181.26888217522659</v>
      </c>
      <c r="D2553" s="102" t="s">
        <v>203</v>
      </c>
      <c r="E2553" s="43">
        <v>1655</v>
      </c>
      <c r="F2553" s="43">
        <v>1644</v>
      </c>
      <c r="G2553" s="43">
        <v>1632</v>
      </c>
      <c r="H2553" s="112">
        <v>1624</v>
      </c>
      <c r="I2553" s="109">
        <f t="shared" si="522"/>
        <v>1993.9577039274925</v>
      </c>
      <c r="J2553" s="109">
        <f t="shared" si="523"/>
        <v>2175.226586102719</v>
      </c>
      <c r="K2553" s="109">
        <f t="shared" si="524"/>
        <v>1450.1510574018127</v>
      </c>
      <c r="L2553" s="43">
        <f t="shared" si="525"/>
        <v>5619.3353474320247</v>
      </c>
      <c r="M2553" s="97"/>
      <c r="N2553" s="97"/>
    </row>
    <row r="2554" spans="1:14" s="10" customFormat="1" ht="14.25" customHeight="1">
      <c r="A2554" s="106">
        <v>42240</v>
      </c>
      <c r="B2554" s="54" t="s">
        <v>198</v>
      </c>
      <c r="C2554" s="108">
        <f t="shared" si="521"/>
        <v>343.24942791762015</v>
      </c>
      <c r="D2554" s="107" t="s">
        <v>188</v>
      </c>
      <c r="E2554" s="109">
        <v>874</v>
      </c>
      <c r="F2554" s="109">
        <v>880</v>
      </c>
      <c r="G2554" s="109"/>
      <c r="H2554" s="110"/>
      <c r="I2554" s="109">
        <f t="shared" si="522"/>
        <v>2059.496567505721</v>
      </c>
      <c r="J2554" s="109">
        <f t="shared" si="523"/>
        <v>0</v>
      </c>
      <c r="K2554" s="109">
        <f t="shared" si="524"/>
        <v>0</v>
      </c>
      <c r="L2554" s="43">
        <f t="shared" si="525"/>
        <v>2059.496567505721</v>
      </c>
      <c r="M2554" s="97"/>
      <c r="N2554" s="97"/>
    </row>
    <row r="2555" spans="1:14" s="10" customFormat="1" ht="14.25" customHeight="1">
      <c r="A2555" s="106">
        <v>42237</v>
      </c>
      <c r="B2555" s="54" t="s">
        <v>333</v>
      </c>
      <c r="C2555" s="108">
        <f t="shared" si="521"/>
        <v>288.46153846153845</v>
      </c>
      <c r="D2555" s="107" t="s">
        <v>188</v>
      </c>
      <c r="E2555" s="109">
        <v>1040</v>
      </c>
      <c r="F2555" s="109">
        <v>1053</v>
      </c>
      <c r="G2555" s="109">
        <v>1065</v>
      </c>
      <c r="H2555" s="110">
        <v>1086.8</v>
      </c>
      <c r="I2555" s="109">
        <f t="shared" si="522"/>
        <v>3750</v>
      </c>
      <c r="J2555" s="109">
        <f t="shared" si="523"/>
        <v>3461.5384615384614</v>
      </c>
      <c r="K2555" s="109">
        <f t="shared" si="524"/>
        <v>6288.4615384615254</v>
      </c>
      <c r="L2555" s="43">
        <f t="shared" si="525"/>
        <v>13499.999999999985</v>
      </c>
      <c r="M2555" s="97"/>
      <c r="N2555" s="97"/>
    </row>
    <row r="2556" spans="1:14" s="10" customFormat="1" ht="14.25" customHeight="1">
      <c r="A2556" s="106">
        <v>42237</v>
      </c>
      <c r="B2556" s="54" t="s">
        <v>313</v>
      </c>
      <c r="C2556" s="108">
        <f t="shared" si="521"/>
        <v>2479.3388429752067</v>
      </c>
      <c r="D2556" s="107" t="s">
        <v>188</v>
      </c>
      <c r="E2556" s="109">
        <v>121</v>
      </c>
      <c r="F2556" s="109">
        <v>122</v>
      </c>
      <c r="G2556" s="109"/>
      <c r="H2556" s="110"/>
      <c r="I2556" s="109">
        <f t="shared" si="522"/>
        <v>2479.3388429752067</v>
      </c>
      <c r="J2556" s="109">
        <f t="shared" si="523"/>
        <v>0</v>
      </c>
      <c r="K2556" s="109">
        <f t="shared" si="524"/>
        <v>0</v>
      </c>
      <c r="L2556" s="43">
        <f t="shared" si="525"/>
        <v>2479.3388429752067</v>
      </c>
      <c r="M2556" s="97"/>
      <c r="N2556" s="97"/>
    </row>
    <row r="2557" spans="1:14" s="10" customFormat="1" ht="14.25" customHeight="1">
      <c r="A2557" s="106">
        <v>42237</v>
      </c>
      <c r="B2557" s="54" t="s">
        <v>335</v>
      </c>
      <c r="C2557" s="108">
        <f t="shared" si="521"/>
        <v>260.41666666666669</v>
      </c>
      <c r="D2557" s="107" t="s">
        <v>188</v>
      </c>
      <c r="E2557" s="109">
        <v>1152</v>
      </c>
      <c r="F2557" s="109">
        <v>1160.95</v>
      </c>
      <c r="G2557" s="109"/>
      <c r="H2557" s="110"/>
      <c r="I2557" s="109">
        <f t="shared" si="522"/>
        <v>2330.7291666666788</v>
      </c>
      <c r="J2557" s="109">
        <f t="shared" si="523"/>
        <v>0</v>
      </c>
      <c r="K2557" s="109">
        <f t="shared" si="524"/>
        <v>0</v>
      </c>
      <c r="L2557" s="43">
        <f t="shared" si="525"/>
        <v>2330.7291666666788</v>
      </c>
      <c r="M2557" s="97"/>
      <c r="N2557" s="97"/>
    </row>
    <row r="2558" spans="1:14" s="10" customFormat="1" ht="14.25" customHeight="1">
      <c r="A2558" s="106">
        <v>42237</v>
      </c>
      <c r="B2558" s="54" t="s">
        <v>340</v>
      </c>
      <c r="C2558" s="108">
        <f t="shared" si="521"/>
        <v>1875</v>
      </c>
      <c r="D2558" s="107" t="s">
        <v>188</v>
      </c>
      <c r="E2558" s="109">
        <v>160</v>
      </c>
      <c r="F2558" s="109">
        <v>160.65</v>
      </c>
      <c r="G2558" s="109"/>
      <c r="H2558" s="110"/>
      <c r="I2558" s="109">
        <f t="shared" si="522"/>
        <v>1218.7500000000107</v>
      </c>
      <c r="J2558" s="109">
        <f t="shared" si="523"/>
        <v>0</v>
      </c>
      <c r="K2558" s="109">
        <f t="shared" si="524"/>
        <v>0</v>
      </c>
      <c r="L2558" s="43">
        <f t="shared" si="525"/>
        <v>1218.7500000000107</v>
      </c>
      <c r="M2558" s="97"/>
      <c r="N2558" s="97"/>
    </row>
    <row r="2559" spans="1:14" s="10" customFormat="1" ht="14.25" customHeight="1">
      <c r="A2559" s="106">
        <v>42236</v>
      </c>
      <c r="B2559" s="54" t="s">
        <v>341</v>
      </c>
      <c r="C2559" s="108">
        <f t="shared" si="521"/>
        <v>155.68240788790865</v>
      </c>
      <c r="D2559" s="107" t="s">
        <v>188</v>
      </c>
      <c r="E2559" s="109">
        <v>1927</v>
      </c>
      <c r="F2559" s="109">
        <v>1936</v>
      </c>
      <c r="G2559" s="109"/>
      <c r="H2559" s="110"/>
      <c r="I2559" s="109">
        <f t="shared" si="522"/>
        <v>1401.1416709911778</v>
      </c>
      <c r="J2559" s="109">
        <f t="shared" si="523"/>
        <v>0</v>
      </c>
      <c r="K2559" s="109">
        <f t="shared" si="524"/>
        <v>0</v>
      </c>
      <c r="L2559" s="43">
        <f t="shared" si="525"/>
        <v>1401.1416709911778</v>
      </c>
      <c r="M2559" s="97"/>
      <c r="N2559" s="97"/>
    </row>
    <row r="2560" spans="1:14" s="10" customFormat="1" ht="14.25" customHeight="1">
      <c r="A2560" s="106">
        <v>42236</v>
      </c>
      <c r="B2560" s="54" t="s">
        <v>328</v>
      </c>
      <c r="C2560" s="108">
        <f t="shared" si="521"/>
        <v>179.9640071985603</v>
      </c>
      <c r="D2560" s="107" t="s">
        <v>188</v>
      </c>
      <c r="E2560" s="109">
        <v>1667</v>
      </c>
      <c r="F2560" s="109">
        <v>1674.75</v>
      </c>
      <c r="G2560" s="109"/>
      <c r="H2560" s="110"/>
      <c r="I2560" s="109">
        <f t="shared" si="522"/>
        <v>1394.7210557888422</v>
      </c>
      <c r="J2560" s="109">
        <f t="shared" si="523"/>
        <v>0</v>
      </c>
      <c r="K2560" s="109">
        <f t="shared" si="524"/>
        <v>0</v>
      </c>
      <c r="L2560" s="43">
        <f t="shared" si="525"/>
        <v>1394.7210557888422</v>
      </c>
      <c r="M2560" s="97"/>
      <c r="N2560" s="97"/>
    </row>
    <row r="2561" spans="1:14" s="10" customFormat="1" ht="14.25" customHeight="1">
      <c r="A2561" s="106">
        <v>42236</v>
      </c>
      <c r="B2561" s="54" t="s">
        <v>129</v>
      </c>
      <c r="C2561" s="108">
        <f t="shared" si="521"/>
        <v>311.85031185031187</v>
      </c>
      <c r="D2561" s="107" t="s">
        <v>188</v>
      </c>
      <c r="E2561" s="109">
        <v>962</v>
      </c>
      <c r="F2561" s="109">
        <v>964.8</v>
      </c>
      <c r="G2561" s="109"/>
      <c r="H2561" s="110"/>
      <c r="I2561" s="109">
        <f t="shared" si="522"/>
        <v>873.18087318085907</v>
      </c>
      <c r="J2561" s="109">
        <f t="shared" si="523"/>
        <v>0</v>
      </c>
      <c r="K2561" s="109">
        <f t="shared" si="524"/>
        <v>0</v>
      </c>
      <c r="L2561" s="43">
        <f t="shared" si="525"/>
        <v>873.18087318085907</v>
      </c>
      <c r="M2561" s="97"/>
      <c r="N2561" s="97"/>
    </row>
    <row r="2562" spans="1:14" s="10" customFormat="1" ht="14.25" customHeight="1">
      <c r="A2562" s="106">
        <v>42236</v>
      </c>
      <c r="B2562" s="111" t="s">
        <v>342</v>
      </c>
      <c r="C2562" s="108">
        <f t="shared" si="521"/>
        <v>555.55555555555554</v>
      </c>
      <c r="D2562" s="111" t="s">
        <v>203</v>
      </c>
      <c r="E2562" s="110">
        <v>540</v>
      </c>
      <c r="F2562" s="110">
        <v>539</v>
      </c>
      <c r="G2562" s="110"/>
      <c r="H2562" s="110"/>
      <c r="I2562" s="109">
        <f t="shared" si="522"/>
        <v>555.55555555555554</v>
      </c>
      <c r="J2562" s="109">
        <f t="shared" si="523"/>
        <v>0</v>
      </c>
      <c r="K2562" s="109">
        <f t="shared" si="524"/>
        <v>0</v>
      </c>
      <c r="L2562" s="43">
        <f t="shared" si="525"/>
        <v>555.55555555555554</v>
      </c>
      <c r="M2562" s="97"/>
      <c r="N2562" s="97"/>
    </row>
    <row r="2563" spans="1:14" s="10" customFormat="1" ht="14.25" customHeight="1">
      <c r="A2563" s="106">
        <v>42235</v>
      </c>
      <c r="B2563" s="107" t="s">
        <v>266</v>
      </c>
      <c r="C2563" s="108">
        <f t="shared" si="521"/>
        <v>2142.8571428571427</v>
      </c>
      <c r="D2563" s="107" t="s">
        <v>188</v>
      </c>
      <c r="E2563" s="109">
        <v>140</v>
      </c>
      <c r="F2563" s="109">
        <v>141</v>
      </c>
      <c r="G2563" s="109">
        <v>143</v>
      </c>
      <c r="H2563" s="110">
        <v>147.25</v>
      </c>
      <c r="I2563" s="109">
        <f t="shared" si="522"/>
        <v>2142.8571428571427</v>
      </c>
      <c r="J2563" s="109">
        <f t="shared" si="523"/>
        <v>4285.7142857142853</v>
      </c>
      <c r="K2563" s="109">
        <f t="shared" si="524"/>
        <v>9107.1428571428569</v>
      </c>
      <c r="L2563" s="110">
        <f t="shared" si="525"/>
        <v>15535.714285714284</v>
      </c>
      <c r="M2563" s="97"/>
      <c r="N2563" s="97"/>
    </row>
    <row r="2564" spans="1:14" s="10" customFormat="1" ht="14.25" customHeight="1">
      <c r="A2564" s="106">
        <v>42235</v>
      </c>
      <c r="B2564" s="54" t="s">
        <v>332</v>
      </c>
      <c r="C2564" s="108">
        <f t="shared" si="521"/>
        <v>348.83720930232556</v>
      </c>
      <c r="D2564" s="107" t="s">
        <v>188</v>
      </c>
      <c r="E2564" s="109">
        <v>860</v>
      </c>
      <c r="F2564" s="109">
        <v>865</v>
      </c>
      <c r="G2564" s="109">
        <v>871</v>
      </c>
      <c r="H2564" s="110">
        <v>887</v>
      </c>
      <c r="I2564" s="109">
        <f t="shared" si="522"/>
        <v>1744.1860465116279</v>
      </c>
      <c r="J2564" s="109">
        <f t="shared" si="523"/>
        <v>2093.0232558139533</v>
      </c>
      <c r="K2564" s="109">
        <f t="shared" si="524"/>
        <v>5581.395348837209</v>
      </c>
      <c r="L2564" s="43">
        <f t="shared" si="525"/>
        <v>9418.6046511627901</v>
      </c>
      <c r="M2564" s="97"/>
      <c r="N2564" s="97"/>
    </row>
    <row r="2565" spans="1:14" s="10" customFormat="1" ht="14.25" customHeight="1">
      <c r="A2565" s="106">
        <v>42235</v>
      </c>
      <c r="B2565" s="54" t="s">
        <v>343</v>
      </c>
      <c r="C2565" s="108">
        <f t="shared" si="521"/>
        <v>428.57142857142856</v>
      </c>
      <c r="D2565" s="107" t="s">
        <v>188</v>
      </c>
      <c r="E2565" s="109">
        <v>700</v>
      </c>
      <c r="F2565" s="109">
        <v>703.4</v>
      </c>
      <c r="G2565" s="109"/>
      <c r="H2565" s="110"/>
      <c r="I2565" s="109">
        <f t="shared" si="522"/>
        <v>1457.1428571428473</v>
      </c>
      <c r="J2565" s="109">
        <f t="shared" si="523"/>
        <v>0</v>
      </c>
      <c r="K2565" s="109">
        <f t="shared" si="524"/>
        <v>0</v>
      </c>
      <c r="L2565" s="43">
        <f t="shared" si="525"/>
        <v>1457.1428571428473</v>
      </c>
      <c r="M2565" s="97"/>
      <c r="N2565" s="97"/>
    </row>
    <row r="2566" spans="1:14" s="10" customFormat="1" ht="14.25" customHeight="1">
      <c r="A2566" s="106">
        <v>42235</v>
      </c>
      <c r="B2566" s="54" t="s">
        <v>266</v>
      </c>
      <c r="C2566" s="108">
        <f t="shared" si="521"/>
        <v>2038.7359836901121</v>
      </c>
      <c r="D2566" s="107" t="s">
        <v>188</v>
      </c>
      <c r="E2566" s="109">
        <v>147.15</v>
      </c>
      <c r="F2566" s="109">
        <v>145</v>
      </c>
      <c r="G2566" s="109"/>
      <c r="H2566" s="110"/>
      <c r="I2566" s="109">
        <f t="shared" si="522"/>
        <v>-4383.2823649337524</v>
      </c>
      <c r="J2566" s="109">
        <f t="shared" si="523"/>
        <v>0</v>
      </c>
      <c r="K2566" s="109">
        <f t="shared" si="524"/>
        <v>0</v>
      </c>
      <c r="L2566" s="43">
        <f t="shared" si="525"/>
        <v>-4383.2823649337524</v>
      </c>
      <c r="M2566" s="97"/>
      <c r="N2566" s="97"/>
    </row>
    <row r="2567" spans="1:14" s="10" customFormat="1" ht="14.25" customHeight="1">
      <c r="A2567" s="106">
        <v>42234</v>
      </c>
      <c r="B2567" s="107" t="s">
        <v>201</v>
      </c>
      <c r="C2567" s="108">
        <f t="shared" si="521"/>
        <v>153.84615384615384</v>
      </c>
      <c r="D2567" s="107" t="s">
        <v>188</v>
      </c>
      <c r="E2567" s="109">
        <v>1950</v>
      </c>
      <c r="F2567" s="109">
        <v>1959</v>
      </c>
      <c r="G2567" s="109">
        <v>1972</v>
      </c>
      <c r="H2567" s="110">
        <v>1995</v>
      </c>
      <c r="I2567" s="109">
        <f t="shared" si="522"/>
        <v>1384.6153846153845</v>
      </c>
      <c r="J2567" s="109">
        <f t="shared" si="523"/>
        <v>2000</v>
      </c>
      <c r="K2567" s="109">
        <f t="shared" si="524"/>
        <v>3538.4615384615381</v>
      </c>
      <c r="L2567" s="110">
        <f t="shared" si="525"/>
        <v>6923.0769230769229</v>
      </c>
      <c r="M2567" s="97"/>
      <c r="N2567" s="97"/>
    </row>
    <row r="2568" spans="1:14" s="10" customFormat="1" ht="14.25" customHeight="1">
      <c r="A2568" s="106">
        <v>42234</v>
      </c>
      <c r="B2568" s="107" t="s">
        <v>242</v>
      </c>
      <c r="C2568" s="108">
        <f t="shared" si="521"/>
        <v>65.005417118093177</v>
      </c>
      <c r="D2568" s="107" t="s">
        <v>188</v>
      </c>
      <c r="E2568" s="109">
        <v>4615</v>
      </c>
      <c r="F2568" s="109">
        <v>4635</v>
      </c>
      <c r="G2568" s="109">
        <v>4657</v>
      </c>
      <c r="H2568" s="110">
        <v>4687</v>
      </c>
      <c r="I2568" s="109">
        <f t="shared" si="522"/>
        <v>1300.1083423618636</v>
      </c>
      <c r="J2568" s="109">
        <f t="shared" si="523"/>
        <v>1430.11917659805</v>
      </c>
      <c r="K2568" s="109">
        <f t="shared" si="524"/>
        <v>1950.1625135427953</v>
      </c>
      <c r="L2568" s="43">
        <f t="shared" si="525"/>
        <v>4680.3900325027089</v>
      </c>
      <c r="M2568" s="97"/>
      <c r="N2568" s="97"/>
    </row>
    <row r="2569" spans="1:14" s="10" customFormat="1" ht="14.25" customHeight="1">
      <c r="A2569" s="106">
        <v>42234</v>
      </c>
      <c r="B2569" s="54" t="s">
        <v>344</v>
      </c>
      <c r="C2569" s="108">
        <f t="shared" si="521"/>
        <v>1388.8888888888889</v>
      </c>
      <c r="D2569" s="107" t="s">
        <v>188</v>
      </c>
      <c r="E2569" s="109">
        <v>216</v>
      </c>
      <c r="F2569" s="109">
        <v>212</v>
      </c>
      <c r="G2569" s="109"/>
      <c r="H2569" s="110"/>
      <c r="I2569" s="109">
        <f t="shared" si="522"/>
        <v>-5555.5555555555557</v>
      </c>
      <c r="J2569" s="109">
        <f t="shared" si="523"/>
        <v>0</v>
      </c>
      <c r="K2569" s="109">
        <f t="shared" si="524"/>
        <v>0</v>
      </c>
      <c r="L2569" s="43">
        <f t="shared" si="525"/>
        <v>-5555.5555555555557</v>
      </c>
      <c r="M2569" s="97"/>
      <c r="N2569" s="97"/>
    </row>
    <row r="2570" spans="1:14" s="10" customFormat="1" ht="14.25" customHeight="1">
      <c r="A2570" s="106">
        <v>42234</v>
      </c>
      <c r="B2570" s="54" t="s">
        <v>331</v>
      </c>
      <c r="C2570" s="108">
        <f t="shared" si="521"/>
        <v>806.45161290322585</v>
      </c>
      <c r="D2570" s="107" t="s">
        <v>188</v>
      </c>
      <c r="E2570" s="109">
        <v>372</v>
      </c>
      <c r="F2570" s="109">
        <v>367</v>
      </c>
      <c r="G2570" s="109"/>
      <c r="H2570" s="110"/>
      <c r="I2570" s="109">
        <f t="shared" si="522"/>
        <v>-4032.2580645161293</v>
      </c>
      <c r="J2570" s="109">
        <f t="shared" si="523"/>
        <v>0</v>
      </c>
      <c r="K2570" s="109">
        <f t="shared" si="524"/>
        <v>0</v>
      </c>
      <c r="L2570" s="43">
        <f t="shared" si="525"/>
        <v>-4032.2580645161293</v>
      </c>
      <c r="M2570" s="97"/>
      <c r="N2570" s="97"/>
    </row>
    <row r="2571" spans="1:14" s="10" customFormat="1" ht="14.25" customHeight="1">
      <c r="A2571" s="106">
        <v>42233</v>
      </c>
      <c r="B2571" s="107" t="s">
        <v>211</v>
      </c>
      <c r="C2571" s="108">
        <f t="shared" si="521"/>
        <v>320.85561497326205</v>
      </c>
      <c r="D2571" s="107" t="s">
        <v>188</v>
      </c>
      <c r="E2571" s="109">
        <v>935</v>
      </c>
      <c r="F2571" s="109">
        <v>941</v>
      </c>
      <c r="G2571" s="109">
        <v>947</v>
      </c>
      <c r="H2571" s="110">
        <v>957</v>
      </c>
      <c r="I2571" s="109">
        <f t="shared" si="522"/>
        <v>1925.1336898395723</v>
      </c>
      <c r="J2571" s="109">
        <f t="shared" si="523"/>
        <v>1925.1336898395723</v>
      </c>
      <c r="K2571" s="109">
        <f t="shared" si="524"/>
        <v>3208.5561497326207</v>
      </c>
      <c r="L2571" s="110">
        <f t="shared" si="525"/>
        <v>7058.8235294117658</v>
      </c>
      <c r="M2571" s="97"/>
      <c r="N2571" s="97"/>
    </row>
    <row r="2572" spans="1:14" s="10" customFormat="1" ht="14.25" customHeight="1">
      <c r="A2572" s="106">
        <v>42233</v>
      </c>
      <c r="B2572" s="54" t="s">
        <v>194</v>
      </c>
      <c r="C2572" s="108">
        <f>300000/E2572</f>
        <v>541.51624548736459</v>
      </c>
      <c r="D2572" s="107" t="s">
        <v>188</v>
      </c>
      <c r="E2572" s="109">
        <v>554</v>
      </c>
      <c r="F2572" s="109">
        <v>557.9</v>
      </c>
      <c r="G2572" s="109"/>
      <c r="H2572" s="110"/>
      <c r="I2572" s="109">
        <f>(IF(D2572="SHORT",E2572-F2572,IF(D2572="LONG",F2572-E2572)))*C2572</f>
        <v>2111.9133574007096</v>
      </c>
      <c r="J2572" s="109">
        <f>(IF(D2572="SHORT",IF(G2572="",0,F2572-G2572),IF(D2572="LONG",IF(G2572="",0,G2572-F2572))))*C2572</f>
        <v>0</v>
      </c>
      <c r="K2572" s="109">
        <f>(IF(D2572="SHORT",IF(H2572="",0,G2572-H2572),IF(D2572="LONG",IF(H2572="",0,(H2572-G2572)))))*C2572</f>
        <v>0</v>
      </c>
      <c r="L2572" s="43">
        <f>SUM(I2572,J2572,K2572)</f>
        <v>2111.9133574007096</v>
      </c>
      <c r="M2572" s="97"/>
      <c r="N2572" s="97"/>
    </row>
    <row r="2573" spans="1:14" s="10" customFormat="1" ht="14.25" customHeight="1">
      <c r="A2573" s="106">
        <v>42233</v>
      </c>
      <c r="B2573" s="54" t="s">
        <v>315</v>
      </c>
      <c r="C2573" s="108">
        <f>300000/E2573</f>
        <v>369.91368680641182</v>
      </c>
      <c r="D2573" s="107" t="s">
        <v>188</v>
      </c>
      <c r="E2573" s="109">
        <v>811</v>
      </c>
      <c r="F2573" s="109">
        <v>800</v>
      </c>
      <c r="G2573" s="109"/>
      <c r="H2573" s="110"/>
      <c r="I2573" s="109">
        <f>(IF(D2573="SHORT",E2573-F2573,IF(D2573="LONG",F2573-E2573)))*C2573</f>
        <v>-4069.05055487053</v>
      </c>
      <c r="J2573" s="109">
        <f>(IF(D2573="SHORT",IF(G2573="",0,F2573-G2573),IF(D2573="LONG",IF(G2573="",0,G2573-F2573))))*C2573</f>
        <v>0</v>
      </c>
      <c r="K2573" s="109">
        <f>(IF(D2573="SHORT",IF(H2573="",0,G2573-H2573),IF(D2573="LONG",IF(H2573="",0,(H2573-G2573)))))*C2573</f>
        <v>0</v>
      </c>
      <c r="L2573" s="43">
        <f>SUM(I2573,J2573,K2573)</f>
        <v>-4069.05055487053</v>
      </c>
      <c r="M2573" s="97"/>
      <c r="N2573" s="97"/>
    </row>
    <row r="2574" spans="1:14" s="10" customFormat="1" ht="14.25" customHeight="1">
      <c r="A2574" s="106">
        <v>42230</v>
      </c>
      <c r="B2574" s="107" t="s">
        <v>313</v>
      </c>
      <c r="C2574" s="108">
        <f t="shared" si="521"/>
        <v>2316.6023166023165</v>
      </c>
      <c r="D2574" s="107" t="s">
        <v>188</v>
      </c>
      <c r="E2574" s="109">
        <v>129.5</v>
      </c>
      <c r="F2574" s="109">
        <v>130.5</v>
      </c>
      <c r="G2574" s="109">
        <v>131.5</v>
      </c>
      <c r="H2574" s="110">
        <v>135</v>
      </c>
      <c r="I2574" s="109">
        <f t="shared" si="522"/>
        <v>2316.6023166023165</v>
      </c>
      <c r="J2574" s="109">
        <f t="shared" si="523"/>
        <v>2316.6023166023165</v>
      </c>
      <c r="K2574" s="109">
        <f t="shared" si="524"/>
        <v>8108.1081081081074</v>
      </c>
      <c r="L2574" s="110">
        <f t="shared" si="525"/>
        <v>12741.31274131274</v>
      </c>
      <c r="M2574" s="97"/>
      <c r="N2574" s="97"/>
    </row>
    <row r="2575" spans="1:14" s="10" customFormat="1" ht="14.25" customHeight="1">
      <c r="A2575" s="106">
        <v>42230</v>
      </c>
      <c r="B2575" s="107" t="s">
        <v>332</v>
      </c>
      <c r="C2575" s="108">
        <f t="shared" si="521"/>
        <v>373.59900373599004</v>
      </c>
      <c r="D2575" s="107" t="s">
        <v>188</v>
      </c>
      <c r="E2575" s="109">
        <v>803</v>
      </c>
      <c r="F2575" s="109">
        <v>808</v>
      </c>
      <c r="G2575" s="109">
        <v>815</v>
      </c>
      <c r="H2575" s="110">
        <v>822.8</v>
      </c>
      <c r="I2575" s="109">
        <f t="shared" si="522"/>
        <v>1867.9950186799501</v>
      </c>
      <c r="J2575" s="109">
        <f t="shared" si="523"/>
        <v>2615.1930261519301</v>
      </c>
      <c r="K2575" s="109">
        <f t="shared" si="524"/>
        <v>2914.0722291407055</v>
      </c>
      <c r="L2575" s="110">
        <f t="shared" si="525"/>
        <v>7397.2602739725862</v>
      </c>
      <c r="M2575" s="97"/>
      <c r="N2575" s="97"/>
    </row>
    <row r="2576" spans="1:14" s="10" customFormat="1" ht="14.25" customHeight="1">
      <c r="A2576" s="106">
        <v>42230</v>
      </c>
      <c r="B2576" s="107" t="s">
        <v>230</v>
      </c>
      <c r="C2576" s="108">
        <f t="shared" si="521"/>
        <v>176.78255745433117</v>
      </c>
      <c r="D2576" s="107" t="s">
        <v>188</v>
      </c>
      <c r="E2576" s="109">
        <v>1697</v>
      </c>
      <c r="F2576" s="109">
        <v>1706</v>
      </c>
      <c r="G2576" s="109">
        <v>1715</v>
      </c>
      <c r="H2576" s="110"/>
      <c r="I2576" s="109">
        <f t="shared" si="522"/>
        <v>1591.0430170889806</v>
      </c>
      <c r="J2576" s="109">
        <f t="shared" si="523"/>
        <v>1591.0430170889806</v>
      </c>
      <c r="K2576" s="109">
        <f t="shared" si="524"/>
        <v>0</v>
      </c>
      <c r="L2576" s="43">
        <f t="shared" si="525"/>
        <v>3182.0860341779612</v>
      </c>
      <c r="M2576" s="97"/>
      <c r="N2576" s="97"/>
    </row>
    <row r="2577" spans="1:14" s="10" customFormat="1" ht="14.25" customHeight="1">
      <c r="A2577" s="106">
        <v>42230</v>
      </c>
      <c r="B2577" s="54" t="s">
        <v>298</v>
      </c>
      <c r="C2577" s="108">
        <f t="shared" si="521"/>
        <v>269.78417266187051</v>
      </c>
      <c r="D2577" s="107" t="s">
        <v>188</v>
      </c>
      <c r="E2577" s="109">
        <v>1112</v>
      </c>
      <c r="F2577" s="109">
        <v>1092</v>
      </c>
      <c r="G2577" s="109"/>
      <c r="H2577" s="110"/>
      <c r="I2577" s="109">
        <f t="shared" si="522"/>
        <v>-5395.6834532374105</v>
      </c>
      <c r="J2577" s="109">
        <f t="shared" si="523"/>
        <v>0</v>
      </c>
      <c r="K2577" s="109">
        <f t="shared" si="524"/>
        <v>0</v>
      </c>
      <c r="L2577" s="43">
        <f t="shared" si="525"/>
        <v>-5395.6834532374105</v>
      </c>
      <c r="M2577" s="97"/>
      <c r="N2577" s="97"/>
    </row>
    <row r="2578" spans="1:14" s="10" customFormat="1" ht="14.25" customHeight="1">
      <c r="A2578" s="106">
        <v>42230</v>
      </c>
      <c r="B2578" s="54" t="s">
        <v>287</v>
      </c>
      <c r="C2578" s="108">
        <f t="shared" si="521"/>
        <v>112.06574523720583</v>
      </c>
      <c r="D2578" s="107" t="s">
        <v>188</v>
      </c>
      <c r="E2578" s="109">
        <v>2677</v>
      </c>
      <c r="F2578" s="109">
        <v>2685</v>
      </c>
      <c r="G2578" s="109"/>
      <c r="H2578" s="110"/>
      <c r="I2578" s="109">
        <f t="shared" si="522"/>
        <v>896.52596189764665</v>
      </c>
      <c r="J2578" s="109">
        <f t="shared" si="523"/>
        <v>0</v>
      </c>
      <c r="K2578" s="109">
        <f t="shared" si="524"/>
        <v>0</v>
      </c>
      <c r="L2578" s="43">
        <f t="shared" si="525"/>
        <v>896.52596189764665</v>
      </c>
      <c r="M2578" s="97"/>
      <c r="N2578" s="97"/>
    </row>
    <row r="2579" spans="1:14" s="10" customFormat="1" ht="14.25" customHeight="1">
      <c r="A2579" s="106">
        <v>42229</v>
      </c>
      <c r="B2579" s="107" t="s">
        <v>341</v>
      </c>
      <c r="C2579" s="108">
        <f t="shared" si="521"/>
        <v>170.94017094017093</v>
      </c>
      <c r="D2579" s="107" t="s">
        <v>188</v>
      </c>
      <c r="E2579" s="109">
        <v>1755</v>
      </c>
      <c r="F2579" s="109">
        <v>1764</v>
      </c>
      <c r="G2579" s="109">
        <v>1773.8</v>
      </c>
      <c r="H2579" s="110"/>
      <c r="I2579" s="109">
        <f t="shared" si="522"/>
        <v>1538.4615384615383</v>
      </c>
      <c r="J2579" s="109">
        <f t="shared" si="523"/>
        <v>1675.2136752136673</v>
      </c>
      <c r="K2579" s="109">
        <f t="shared" si="524"/>
        <v>0</v>
      </c>
      <c r="L2579" s="43">
        <f t="shared" si="525"/>
        <v>3213.6752136752057</v>
      </c>
      <c r="M2579" s="97"/>
      <c r="N2579" s="97"/>
    </row>
    <row r="2580" spans="1:14" s="10" customFormat="1" ht="14.25" customHeight="1">
      <c r="A2580" s="106">
        <v>42229</v>
      </c>
      <c r="B2580" s="54" t="s">
        <v>184</v>
      </c>
      <c r="C2580" s="108">
        <f>300000/E2580</f>
        <v>494.23393739703459</v>
      </c>
      <c r="D2580" s="107" t="s">
        <v>188</v>
      </c>
      <c r="E2580" s="109">
        <v>607</v>
      </c>
      <c r="F2580" s="109">
        <v>610.70000000000005</v>
      </c>
      <c r="G2580" s="109"/>
      <c r="H2580" s="110"/>
      <c r="I2580" s="109">
        <f>(IF(D2580="SHORT",E2580-F2580,IF(D2580="LONG",F2580-E2580)))*C2580</f>
        <v>1828.6655683690506</v>
      </c>
      <c r="J2580" s="109">
        <f>(IF(D2580="SHORT",IF(G2580="",0,F2580-G2580),IF(D2580="LONG",IF(G2580="",0,G2580-F2580))))*C2580</f>
        <v>0</v>
      </c>
      <c r="K2580" s="109">
        <f>(IF(D2580="SHORT",IF(H2580="",0,G2580-H2580),IF(D2580="LONG",IF(H2580="",0,(H2580-G2580)))))*C2580</f>
        <v>0</v>
      </c>
      <c r="L2580" s="43">
        <f>SUM(I2580,J2580,K2580)</f>
        <v>1828.6655683690506</v>
      </c>
      <c r="M2580" s="97"/>
      <c r="N2580" s="97"/>
    </row>
    <row r="2581" spans="1:14" s="10" customFormat="1" ht="14.25" customHeight="1">
      <c r="A2581" s="106">
        <v>42229</v>
      </c>
      <c r="B2581" s="54" t="s">
        <v>235</v>
      </c>
      <c r="C2581" s="108">
        <f>300000/E2581</f>
        <v>753.7688442211055</v>
      </c>
      <c r="D2581" s="107" t="s">
        <v>188</v>
      </c>
      <c r="E2581" s="109">
        <v>398</v>
      </c>
      <c r="F2581" s="109">
        <v>400</v>
      </c>
      <c r="G2581" s="109"/>
      <c r="H2581" s="110"/>
      <c r="I2581" s="109">
        <f>(IF(D2581="SHORT",E2581-F2581,IF(D2581="LONG",F2581-E2581)))*C2581</f>
        <v>1507.537688442211</v>
      </c>
      <c r="J2581" s="109">
        <f>(IF(D2581="SHORT",IF(G2581="",0,F2581-G2581),IF(D2581="LONG",IF(G2581="",0,G2581-F2581))))*C2581</f>
        <v>0</v>
      </c>
      <c r="K2581" s="109">
        <f>(IF(D2581="SHORT",IF(H2581="",0,G2581-H2581),IF(D2581="LONG",IF(H2581="",0,(H2581-G2581)))))*C2581</f>
        <v>0</v>
      </c>
      <c r="L2581" s="43">
        <f>SUM(I2581,J2581,K2581)</f>
        <v>1507.537688442211</v>
      </c>
      <c r="M2581" s="97"/>
      <c r="N2581" s="97"/>
    </row>
    <row r="2582" spans="1:14" s="10" customFormat="1" ht="14.25" customHeight="1">
      <c r="A2582" s="106">
        <v>42229</v>
      </c>
      <c r="B2582" s="54" t="s">
        <v>345</v>
      </c>
      <c r="C2582" s="108">
        <f t="shared" si="521"/>
        <v>564.44026340545622</v>
      </c>
      <c r="D2582" s="107" t="s">
        <v>188</v>
      </c>
      <c r="E2582" s="109">
        <v>531.5</v>
      </c>
      <c r="F2582" s="109">
        <v>527</v>
      </c>
      <c r="G2582" s="109"/>
      <c r="H2582" s="110"/>
      <c r="I2582" s="109">
        <f t="shared" si="522"/>
        <v>-2539.9811853245528</v>
      </c>
      <c r="J2582" s="109">
        <f t="shared" si="523"/>
        <v>0</v>
      </c>
      <c r="K2582" s="109">
        <f t="shared" si="524"/>
        <v>0</v>
      </c>
      <c r="L2582" s="43">
        <f t="shared" si="525"/>
        <v>-2539.9811853245528</v>
      </c>
      <c r="M2582" s="97"/>
      <c r="N2582" s="97"/>
    </row>
    <row r="2583" spans="1:14" s="10" customFormat="1" ht="14.25" customHeight="1">
      <c r="A2583" s="106">
        <v>42228</v>
      </c>
      <c r="B2583" s="107" t="s">
        <v>298</v>
      </c>
      <c r="C2583" s="108">
        <f t="shared" si="521"/>
        <v>310.88082901554407</v>
      </c>
      <c r="D2583" s="107" t="s">
        <v>188</v>
      </c>
      <c r="E2583" s="109">
        <v>965</v>
      </c>
      <c r="F2583" s="109">
        <v>970</v>
      </c>
      <c r="G2583" s="109">
        <v>977</v>
      </c>
      <c r="H2583" s="110">
        <v>995</v>
      </c>
      <c r="I2583" s="109">
        <f t="shared" si="522"/>
        <v>1554.4041450777204</v>
      </c>
      <c r="J2583" s="109">
        <f t="shared" si="523"/>
        <v>2176.1658031088086</v>
      </c>
      <c r="K2583" s="109">
        <f t="shared" si="524"/>
        <v>5595.8549222797928</v>
      </c>
      <c r="L2583" s="110">
        <f t="shared" si="525"/>
        <v>9326.4248704663223</v>
      </c>
      <c r="M2583" s="97"/>
      <c r="N2583" s="97"/>
    </row>
    <row r="2584" spans="1:14" s="10" customFormat="1" ht="14.25" customHeight="1">
      <c r="A2584" s="106">
        <v>42228</v>
      </c>
      <c r="B2584" s="111" t="s">
        <v>210</v>
      </c>
      <c r="C2584" s="108">
        <f t="shared" si="521"/>
        <v>1048.951048951049</v>
      </c>
      <c r="D2584" s="111" t="s">
        <v>203</v>
      </c>
      <c r="E2584" s="110">
        <v>286</v>
      </c>
      <c r="F2584" s="110">
        <v>284.5</v>
      </c>
      <c r="G2584" s="110">
        <v>281.45</v>
      </c>
      <c r="H2584" s="110"/>
      <c r="I2584" s="109">
        <f t="shared" si="522"/>
        <v>1573.4265734265734</v>
      </c>
      <c r="J2584" s="109">
        <f t="shared" si="523"/>
        <v>3199.3006993007111</v>
      </c>
      <c r="K2584" s="109">
        <f t="shared" si="524"/>
        <v>0</v>
      </c>
      <c r="L2584" s="43">
        <f t="shared" si="525"/>
        <v>4772.7272727272848</v>
      </c>
      <c r="M2584" s="97"/>
      <c r="N2584" s="97"/>
    </row>
    <row r="2585" spans="1:14" s="10" customFormat="1" ht="14.25" customHeight="1">
      <c r="A2585" s="106">
        <v>42228</v>
      </c>
      <c r="B2585" s="54" t="s">
        <v>346</v>
      </c>
      <c r="C2585" s="108">
        <f t="shared" si="521"/>
        <v>148.51485148514851</v>
      </c>
      <c r="D2585" s="107" t="s">
        <v>188</v>
      </c>
      <c r="E2585" s="109">
        <v>2020</v>
      </c>
      <c r="F2585" s="109">
        <v>2029.9</v>
      </c>
      <c r="G2585" s="109"/>
      <c r="H2585" s="110"/>
      <c r="I2585" s="109">
        <f t="shared" si="522"/>
        <v>1470.2970297029838</v>
      </c>
      <c r="J2585" s="109">
        <f t="shared" si="523"/>
        <v>0</v>
      </c>
      <c r="K2585" s="109">
        <f t="shared" si="524"/>
        <v>0</v>
      </c>
      <c r="L2585" s="43">
        <f t="shared" si="525"/>
        <v>1470.2970297029838</v>
      </c>
      <c r="M2585" s="97"/>
      <c r="N2585" s="97"/>
    </row>
    <row r="2586" spans="1:14" s="10" customFormat="1" ht="14.25" customHeight="1">
      <c r="A2586" s="106">
        <v>42228</v>
      </c>
      <c r="B2586" s="107" t="s">
        <v>302</v>
      </c>
      <c r="C2586" s="108">
        <f t="shared" si="521"/>
        <v>114.06844106463879</v>
      </c>
      <c r="D2586" s="107" t="s">
        <v>188</v>
      </c>
      <c r="E2586" s="109">
        <v>2630</v>
      </c>
      <c r="F2586" s="109">
        <v>2633</v>
      </c>
      <c r="G2586" s="109"/>
      <c r="H2586" s="110"/>
      <c r="I2586" s="109">
        <f t="shared" si="522"/>
        <v>342.20532319391634</v>
      </c>
      <c r="J2586" s="109">
        <f t="shared" si="523"/>
        <v>0</v>
      </c>
      <c r="K2586" s="109">
        <f t="shared" si="524"/>
        <v>0</v>
      </c>
      <c r="L2586" s="43">
        <f t="shared" si="525"/>
        <v>342.20532319391634</v>
      </c>
      <c r="M2586" s="97"/>
      <c r="N2586" s="97"/>
    </row>
    <row r="2587" spans="1:14" s="10" customFormat="1" ht="14.25" customHeight="1">
      <c r="A2587" s="106">
        <v>42227</v>
      </c>
      <c r="B2587" s="107" t="s">
        <v>298</v>
      </c>
      <c r="C2587" s="108">
        <f t="shared" si="521"/>
        <v>321.54340836012864</v>
      </c>
      <c r="D2587" s="107" t="s">
        <v>188</v>
      </c>
      <c r="E2587" s="109">
        <v>933</v>
      </c>
      <c r="F2587" s="109">
        <v>938</v>
      </c>
      <c r="G2587" s="109">
        <v>952</v>
      </c>
      <c r="H2587" s="110">
        <v>982</v>
      </c>
      <c r="I2587" s="109">
        <f t="shared" si="522"/>
        <v>1607.7170418006431</v>
      </c>
      <c r="J2587" s="109">
        <f t="shared" si="523"/>
        <v>4501.6077170418012</v>
      </c>
      <c r="K2587" s="109">
        <f t="shared" si="524"/>
        <v>9646.3022508038594</v>
      </c>
      <c r="L2587" s="110">
        <f t="shared" si="525"/>
        <v>15755.627009646303</v>
      </c>
      <c r="M2587" s="97"/>
      <c r="N2587" s="97"/>
    </row>
    <row r="2588" spans="1:14" s="10" customFormat="1" ht="14.25" customHeight="1">
      <c r="A2588" s="106">
        <v>42227</v>
      </c>
      <c r="B2588" s="102" t="s">
        <v>338</v>
      </c>
      <c r="C2588" s="29">
        <f t="shared" si="521"/>
        <v>1090.909090909091</v>
      </c>
      <c r="D2588" s="102" t="s">
        <v>203</v>
      </c>
      <c r="E2588" s="43">
        <v>275</v>
      </c>
      <c r="F2588" s="43">
        <v>273.5</v>
      </c>
      <c r="G2588" s="43">
        <v>271</v>
      </c>
      <c r="H2588" s="112">
        <v>267.5</v>
      </c>
      <c r="I2588" s="109">
        <f t="shared" si="522"/>
        <v>1636.3636363636365</v>
      </c>
      <c r="J2588" s="109">
        <f t="shared" si="523"/>
        <v>2727.2727272727275</v>
      </c>
      <c r="K2588" s="109">
        <f t="shared" si="524"/>
        <v>3818.1818181818185</v>
      </c>
      <c r="L2588" s="43">
        <f t="shared" si="525"/>
        <v>8181.818181818182</v>
      </c>
      <c r="M2588" s="97"/>
      <c r="N2588" s="97"/>
    </row>
    <row r="2589" spans="1:14" s="10" customFormat="1" ht="14.25" customHeight="1">
      <c r="A2589" s="106">
        <v>42227</v>
      </c>
      <c r="B2589" s="107" t="s">
        <v>298</v>
      </c>
      <c r="C2589" s="108">
        <f t="shared" si="521"/>
        <v>310.88082901554407</v>
      </c>
      <c r="D2589" s="107" t="s">
        <v>188</v>
      </c>
      <c r="E2589" s="109">
        <v>965</v>
      </c>
      <c r="F2589" s="109">
        <v>970</v>
      </c>
      <c r="G2589" s="109">
        <v>982</v>
      </c>
      <c r="H2589" s="110"/>
      <c r="I2589" s="109">
        <f t="shared" si="522"/>
        <v>1554.4041450777204</v>
      </c>
      <c r="J2589" s="109">
        <f t="shared" si="523"/>
        <v>3730.5699481865286</v>
      </c>
      <c r="K2589" s="109">
        <f t="shared" si="524"/>
        <v>0</v>
      </c>
      <c r="L2589" s="43">
        <f t="shared" si="525"/>
        <v>5284.9740932642489</v>
      </c>
      <c r="M2589" s="97"/>
      <c r="N2589" s="97"/>
    </row>
    <row r="2590" spans="1:14" s="10" customFormat="1" ht="14.25" customHeight="1">
      <c r="A2590" s="106">
        <v>42227</v>
      </c>
      <c r="B2590" s="107" t="s">
        <v>347</v>
      </c>
      <c r="C2590" s="108">
        <f t="shared" si="521"/>
        <v>176.57445556209535</v>
      </c>
      <c r="D2590" s="107" t="s">
        <v>188</v>
      </c>
      <c r="E2590" s="109">
        <v>1699</v>
      </c>
      <c r="F2590" s="109">
        <v>1708</v>
      </c>
      <c r="G2590" s="109"/>
      <c r="H2590" s="110"/>
      <c r="I2590" s="109">
        <f t="shared" si="522"/>
        <v>1589.1701000588582</v>
      </c>
      <c r="J2590" s="109">
        <f t="shared" si="523"/>
        <v>0</v>
      </c>
      <c r="K2590" s="109">
        <f t="shared" si="524"/>
        <v>0</v>
      </c>
      <c r="L2590" s="43">
        <f t="shared" si="525"/>
        <v>1589.1701000588582</v>
      </c>
      <c r="M2590" s="97"/>
      <c r="N2590" s="97"/>
    </row>
    <row r="2591" spans="1:14" s="10" customFormat="1" ht="14.25" customHeight="1">
      <c r="A2591" s="106">
        <v>42227</v>
      </c>
      <c r="B2591" s="107" t="s">
        <v>317</v>
      </c>
      <c r="C2591" s="108">
        <f t="shared" si="521"/>
        <v>14.634146341463415</v>
      </c>
      <c r="D2591" s="107" t="s">
        <v>188</v>
      </c>
      <c r="E2591" s="109">
        <v>20500</v>
      </c>
      <c r="F2591" s="109">
        <v>20200</v>
      </c>
      <c r="G2591" s="109"/>
      <c r="H2591" s="110"/>
      <c r="I2591" s="109">
        <f t="shared" si="522"/>
        <v>-4390.2439024390242</v>
      </c>
      <c r="J2591" s="109">
        <f t="shared" si="523"/>
        <v>0</v>
      </c>
      <c r="K2591" s="109">
        <f t="shared" si="524"/>
        <v>0</v>
      </c>
      <c r="L2591" s="43">
        <f t="shared" si="525"/>
        <v>-4390.2439024390242</v>
      </c>
      <c r="M2591" s="97"/>
      <c r="N2591" s="97"/>
    </row>
    <row r="2592" spans="1:14" s="10" customFormat="1" ht="14.25" customHeight="1">
      <c r="A2592" s="106">
        <v>42226</v>
      </c>
      <c r="B2592" s="107" t="s">
        <v>80</v>
      </c>
      <c r="C2592" s="108">
        <f t="shared" si="521"/>
        <v>91.603053435114504</v>
      </c>
      <c r="D2592" s="107" t="s">
        <v>188</v>
      </c>
      <c r="E2592" s="109">
        <v>3275</v>
      </c>
      <c r="F2592" s="109">
        <v>3287</v>
      </c>
      <c r="G2592" s="109">
        <v>3305</v>
      </c>
      <c r="H2592" s="110">
        <v>3345</v>
      </c>
      <c r="I2592" s="109">
        <f t="shared" si="522"/>
        <v>1099.2366412213742</v>
      </c>
      <c r="J2592" s="109">
        <f t="shared" si="523"/>
        <v>1648.854961832061</v>
      </c>
      <c r="K2592" s="109">
        <f t="shared" si="524"/>
        <v>3664.1221374045799</v>
      </c>
      <c r="L2592" s="110">
        <f t="shared" si="525"/>
        <v>6412.2137404580153</v>
      </c>
      <c r="M2592" s="97"/>
      <c r="N2592" s="97"/>
    </row>
    <row r="2593" spans="1:14" s="10" customFormat="1" ht="14.25" customHeight="1">
      <c r="A2593" s="106">
        <v>42226</v>
      </c>
      <c r="B2593" s="107" t="s">
        <v>348</v>
      </c>
      <c r="C2593" s="108">
        <f t="shared" si="521"/>
        <v>578.03468208092488</v>
      </c>
      <c r="D2593" s="107" t="s">
        <v>188</v>
      </c>
      <c r="E2593" s="109">
        <v>519</v>
      </c>
      <c r="F2593" s="109">
        <v>523</v>
      </c>
      <c r="G2593" s="109"/>
      <c r="H2593" s="110"/>
      <c r="I2593" s="109">
        <f t="shared" si="522"/>
        <v>2312.1387283236995</v>
      </c>
      <c r="J2593" s="109">
        <f t="shared" si="523"/>
        <v>0</v>
      </c>
      <c r="K2593" s="109">
        <f t="shared" si="524"/>
        <v>0</v>
      </c>
      <c r="L2593" s="43">
        <f t="shared" si="525"/>
        <v>2312.1387283236995</v>
      </c>
      <c r="M2593" s="97"/>
      <c r="N2593" s="97"/>
    </row>
    <row r="2594" spans="1:14" s="10" customFormat="1" ht="14.25" customHeight="1">
      <c r="A2594" s="106">
        <v>42223</v>
      </c>
      <c r="B2594" s="102" t="s">
        <v>349</v>
      </c>
      <c r="C2594" s="29">
        <f t="shared" si="521"/>
        <v>1138.5199240986717</v>
      </c>
      <c r="D2594" s="102" t="s">
        <v>203</v>
      </c>
      <c r="E2594" s="43">
        <v>263.5</v>
      </c>
      <c r="F2594" s="43">
        <v>262</v>
      </c>
      <c r="G2594" s="43">
        <v>260</v>
      </c>
      <c r="H2594" s="112">
        <v>257</v>
      </c>
      <c r="I2594" s="109">
        <f t="shared" si="522"/>
        <v>1707.7798861480076</v>
      </c>
      <c r="J2594" s="109">
        <f t="shared" si="523"/>
        <v>2277.0398481973434</v>
      </c>
      <c r="K2594" s="109">
        <f t="shared" si="524"/>
        <v>3415.5597722960151</v>
      </c>
      <c r="L2594" s="43">
        <f t="shared" si="525"/>
        <v>7400.3795066413659</v>
      </c>
      <c r="M2594" s="97"/>
      <c r="N2594" s="97"/>
    </row>
    <row r="2595" spans="1:14" s="10" customFormat="1" ht="14.25" customHeight="1">
      <c r="A2595" s="106">
        <v>42223</v>
      </c>
      <c r="B2595" s="107" t="s">
        <v>318</v>
      </c>
      <c r="C2595" s="108">
        <f t="shared" si="521"/>
        <v>314.46540880503147</v>
      </c>
      <c r="D2595" s="107" t="s">
        <v>188</v>
      </c>
      <c r="E2595" s="109">
        <v>954</v>
      </c>
      <c r="F2595" s="109">
        <v>959</v>
      </c>
      <c r="G2595" s="109">
        <v>965</v>
      </c>
      <c r="H2595" s="110">
        <v>975</v>
      </c>
      <c r="I2595" s="109">
        <f t="shared" si="522"/>
        <v>1572.3270440251574</v>
      </c>
      <c r="J2595" s="109">
        <f t="shared" si="523"/>
        <v>1886.7924528301887</v>
      </c>
      <c r="K2595" s="109">
        <f t="shared" si="524"/>
        <v>3144.6540880503148</v>
      </c>
      <c r="L2595" s="110">
        <f t="shared" si="525"/>
        <v>6603.7735849056608</v>
      </c>
      <c r="M2595" s="97"/>
      <c r="N2595" s="97"/>
    </row>
    <row r="2596" spans="1:14" s="10" customFormat="1" ht="14.25" customHeight="1">
      <c r="A2596" s="106">
        <v>42223</v>
      </c>
      <c r="B2596" s="107" t="s">
        <v>131</v>
      </c>
      <c r="C2596" s="108">
        <f t="shared" ref="C2596:C2601" si="526">300000/E2596</f>
        <v>1395.3488372093022</v>
      </c>
      <c r="D2596" s="107" t="s">
        <v>188</v>
      </c>
      <c r="E2596" s="109">
        <v>215</v>
      </c>
      <c r="F2596" s="109">
        <v>210</v>
      </c>
      <c r="G2596" s="109"/>
      <c r="H2596" s="110"/>
      <c r="I2596" s="109">
        <f t="shared" ref="I2596:I2601" si="527">(IF(D2596="SHORT",E2596-F2596,IF(D2596="LONG",F2596-E2596)))*C2596</f>
        <v>-6976.7441860465115</v>
      </c>
      <c r="J2596" s="109">
        <f t="shared" ref="J2596:J2601" si="528">(IF(D2596="SHORT",IF(G2596="",0,F2596-G2596),IF(D2596="LONG",IF(G2596="",0,G2596-F2596))))*C2596</f>
        <v>0</v>
      </c>
      <c r="K2596" s="109">
        <f t="shared" ref="K2596:K2601" si="529">(IF(D2596="SHORT",IF(H2596="",0,G2596-H2596),IF(D2596="LONG",IF(H2596="",0,(H2596-G2596)))))*C2596</f>
        <v>0</v>
      </c>
      <c r="L2596" s="43">
        <f t="shared" ref="L2596:L2601" si="530">SUM(I2596,J2596,K2596)</f>
        <v>-6976.7441860465115</v>
      </c>
      <c r="M2596" s="97"/>
      <c r="N2596" s="97"/>
    </row>
    <row r="2597" spans="1:14" s="10" customFormat="1" ht="14.25" customHeight="1">
      <c r="A2597" s="106">
        <v>42222</v>
      </c>
      <c r="B2597" s="107" t="s">
        <v>194</v>
      </c>
      <c r="C2597" s="108">
        <f t="shared" si="526"/>
        <v>600</v>
      </c>
      <c r="D2597" s="107" t="s">
        <v>188</v>
      </c>
      <c r="E2597" s="109">
        <v>500</v>
      </c>
      <c r="F2597" s="109">
        <v>504</v>
      </c>
      <c r="G2597" s="109">
        <v>510</v>
      </c>
      <c r="H2597" s="110">
        <v>525</v>
      </c>
      <c r="I2597" s="109">
        <f t="shared" si="527"/>
        <v>2400</v>
      </c>
      <c r="J2597" s="109">
        <f t="shared" si="528"/>
        <v>3600</v>
      </c>
      <c r="K2597" s="109">
        <f t="shared" si="529"/>
        <v>9000</v>
      </c>
      <c r="L2597" s="110">
        <f t="shared" si="530"/>
        <v>15000</v>
      </c>
      <c r="M2597" s="97"/>
      <c r="N2597" s="97"/>
    </row>
    <row r="2598" spans="1:14" s="10" customFormat="1" ht="14.25" customHeight="1">
      <c r="A2598" s="106">
        <v>42222</v>
      </c>
      <c r="B2598" s="107" t="s">
        <v>350</v>
      </c>
      <c r="C2598" s="108">
        <f t="shared" si="526"/>
        <v>1086.9565217391305</v>
      </c>
      <c r="D2598" s="107" t="s">
        <v>188</v>
      </c>
      <c r="E2598" s="109">
        <v>276</v>
      </c>
      <c r="F2598" s="109">
        <v>277.5</v>
      </c>
      <c r="G2598" s="109">
        <v>279</v>
      </c>
      <c r="H2598" s="110"/>
      <c r="I2598" s="109">
        <f t="shared" si="527"/>
        <v>1630.4347826086957</v>
      </c>
      <c r="J2598" s="109">
        <f t="shared" si="528"/>
        <v>1630.4347826086957</v>
      </c>
      <c r="K2598" s="109">
        <f t="shared" si="529"/>
        <v>0</v>
      </c>
      <c r="L2598" s="43">
        <f t="shared" si="530"/>
        <v>3260.8695652173915</v>
      </c>
      <c r="M2598" s="97"/>
      <c r="N2598" s="97"/>
    </row>
    <row r="2599" spans="1:14" s="10" customFormat="1" ht="14.25" customHeight="1">
      <c r="A2599" s="106">
        <v>42222</v>
      </c>
      <c r="B2599" s="107" t="s">
        <v>351</v>
      </c>
      <c r="C2599" s="108">
        <f t="shared" si="526"/>
        <v>209.79020979020979</v>
      </c>
      <c r="D2599" s="107" t="s">
        <v>188</v>
      </c>
      <c r="E2599" s="109">
        <v>1430</v>
      </c>
      <c r="F2599" s="109">
        <v>1439</v>
      </c>
      <c r="G2599" s="109"/>
      <c r="H2599" s="110"/>
      <c r="I2599" s="109">
        <f t="shared" si="527"/>
        <v>1888.111888111888</v>
      </c>
      <c r="J2599" s="109">
        <f t="shared" si="528"/>
        <v>0</v>
      </c>
      <c r="K2599" s="109">
        <f t="shared" si="529"/>
        <v>0</v>
      </c>
      <c r="L2599" s="43">
        <f t="shared" si="530"/>
        <v>1888.111888111888</v>
      </c>
      <c r="M2599" s="97"/>
      <c r="N2599" s="97"/>
    </row>
    <row r="2600" spans="1:14" s="10" customFormat="1" ht="14.25" customHeight="1">
      <c r="A2600" s="106">
        <v>42222</v>
      </c>
      <c r="B2600" s="107" t="s">
        <v>144</v>
      </c>
      <c r="C2600" s="108">
        <f t="shared" si="526"/>
        <v>1785.7142857142858</v>
      </c>
      <c r="D2600" s="107" t="s">
        <v>188</v>
      </c>
      <c r="E2600" s="109">
        <v>168</v>
      </c>
      <c r="F2600" s="109">
        <v>169</v>
      </c>
      <c r="G2600" s="109"/>
      <c r="H2600" s="110"/>
      <c r="I2600" s="109">
        <f t="shared" si="527"/>
        <v>1785.7142857142858</v>
      </c>
      <c r="J2600" s="109">
        <f t="shared" si="528"/>
        <v>0</v>
      </c>
      <c r="K2600" s="109">
        <f t="shared" si="529"/>
        <v>0</v>
      </c>
      <c r="L2600" s="43">
        <f t="shared" si="530"/>
        <v>1785.7142857142858</v>
      </c>
      <c r="M2600" s="97"/>
      <c r="N2600" s="97"/>
    </row>
    <row r="2601" spans="1:14" s="10" customFormat="1" ht="14.25" customHeight="1">
      <c r="A2601" s="106">
        <v>42222</v>
      </c>
      <c r="B2601" s="107" t="s">
        <v>352</v>
      </c>
      <c r="C2601" s="108">
        <f t="shared" si="526"/>
        <v>2281.3688212927755</v>
      </c>
      <c r="D2601" s="107" t="s">
        <v>188</v>
      </c>
      <c r="E2601" s="109">
        <v>131.5</v>
      </c>
      <c r="F2601" s="109">
        <v>129</v>
      </c>
      <c r="G2601" s="109"/>
      <c r="H2601" s="110"/>
      <c r="I2601" s="109">
        <f t="shared" si="527"/>
        <v>-5703.4220532319387</v>
      </c>
      <c r="J2601" s="109">
        <f t="shared" si="528"/>
        <v>0</v>
      </c>
      <c r="K2601" s="109">
        <f t="shared" si="529"/>
        <v>0</v>
      </c>
      <c r="L2601" s="43">
        <f t="shared" si="530"/>
        <v>-5703.4220532319387</v>
      </c>
      <c r="M2601" s="97"/>
      <c r="N2601" s="97"/>
    </row>
    <row r="2602" spans="1:14" s="10" customFormat="1" ht="14.25" customHeight="1">
      <c r="A2602" s="106">
        <v>42221</v>
      </c>
      <c r="B2602" s="107" t="s">
        <v>54</v>
      </c>
      <c r="C2602" s="108">
        <f>300000/E2602</f>
        <v>267.85714285714283</v>
      </c>
      <c r="D2602" s="107" t="s">
        <v>188</v>
      </c>
      <c r="E2602" s="109">
        <v>1120</v>
      </c>
      <c r="F2602" s="109">
        <v>1129</v>
      </c>
      <c r="G2602" s="109">
        <v>1147</v>
      </c>
      <c r="H2602" s="110">
        <v>1195</v>
      </c>
      <c r="I2602" s="109">
        <f>(IF(D2602="SHORT",E2602-F2602,IF(D2602="LONG",F2602-E2602)))*C2602</f>
        <v>2410.7142857142853</v>
      </c>
      <c r="J2602" s="109">
        <f>(IF(D2602="SHORT",IF(G2602="",0,F2602-G2602),IF(D2602="LONG",IF(G2602="",0,G2602-F2602))))*C2602</f>
        <v>4821.4285714285706</v>
      </c>
      <c r="K2602" s="109">
        <f>(IF(D2602="SHORT",IF(H2602="",0,G2602-H2602),IF(D2602="LONG",IF(H2602="",0,(H2602-G2602)))))*C2602</f>
        <v>12857.142857142855</v>
      </c>
      <c r="L2602" s="110">
        <f>SUM(I2602,J2602,K2602)</f>
        <v>20089.28571428571</v>
      </c>
      <c r="M2602" s="97"/>
      <c r="N2602" s="97"/>
    </row>
    <row r="2603" spans="1:14" s="10" customFormat="1" ht="14.25" customHeight="1">
      <c r="A2603" s="106">
        <v>42221</v>
      </c>
      <c r="B2603" s="107" t="s">
        <v>132</v>
      </c>
      <c r="C2603" s="108">
        <f>300000/E2603</f>
        <v>1578.9473684210527</v>
      </c>
      <c r="D2603" s="107" t="s">
        <v>188</v>
      </c>
      <c r="E2603" s="109">
        <v>190</v>
      </c>
      <c r="F2603" s="109">
        <v>191</v>
      </c>
      <c r="G2603" s="109">
        <v>193</v>
      </c>
      <c r="H2603" s="110">
        <v>197</v>
      </c>
      <c r="I2603" s="109">
        <f>(IF(D2603="SHORT",E2603-F2603,IF(D2603="LONG",F2603-E2603)))*C2603</f>
        <v>1578.9473684210527</v>
      </c>
      <c r="J2603" s="109">
        <f>(IF(D2603="SHORT",IF(G2603="",0,F2603-G2603),IF(D2603="LONG",IF(G2603="",0,G2603-F2603))))*C2603</f>
        <v>3157.8947368421054</v>
      </c>
      <c r="K2603" s="109">
        <f>(IF(D2603="SHORT",IF(H2603="",0,G2603-H2603),IF(D2603="LONG",IF(H2603="",0,(H2603-G2603)))))*C2603</f>
        <v>6315.7894736842109</v>
      </c>
      <c r="L2603" s="110">
        <f>SUM(I2603,J2603,K2603)</f>
        <v>11052.63157894737</v>
      </c>
      <c r="M2603" s="97"/>
      <c r="N2603" s="97"/>
    </row>
    <row r="2604" spans="1:14" s="10" customFormat="1" ht="14.25" customHeight="1">
      <c r="A2604" s="106">
        <v>42221</v>
      </c>
      <c r="B2604" s="107" t="s">
        <v>353</v>
      </c>
      <c r="C2604" s="108">
        <f>300000/E2604</f>
        <v>1153.8461538461538</v>
      </c>
      <c r="D2604" s="107" t="s">
        <v>188</v>
      </c>
      <c r="E2604" s="109">
        <v>260</v>
      </c>
      <c r="F2604" s="109">
        <v>261.5</v>
      </c>
      <c r="G2604" s="109">
        <v>265</v>
      </c>
      <c r="H2604" s="110">
        <v>267.89999999999998</v>
      </c>
      <c r="I2604" s="109">
        <f>(IF(D2604="SHORT",E2604-F2604,IF(D2604="LONG",F2604-E2604)))*C2604</f>
        <v>1730.7692307692307</v>
      </c>
      <c r="J2604" s="109">
        <f>(IF(D2604="SHORT",IF(G2604="",0,F2604-G2604),IF(D2604="LONG",IF(G2604="",0,G2604-F2604))))*C2604</f>
        <v>4038.4615384615381</v>
      </c>
      <c r="K2604" s="109">
        <f>(IF(D2604="SHORT",IF(H2604="",0,G2604-H2604),IF(D2604="LONG",IF(H2604="",0,(H2604-G2604)))))*C2604</f>
        <v>3346.1538461538198</v>
      </c>
      <c r="L2604" s="110">
        <f>SUM(I2604,J2604,K2604)</f>
        <v>9115.384615384588</v>
      </c>
      <c r="M2604" s="97"/>
      <c r="N2604" s="97"/>
    </row>
    <row r="2605" spans="1:14" s="10" customFormat="1" ht="14.25" customHeight="1">
      <c r="A2605" s="106">
        <v>42221</v>
      </c>
      <c r="B2605" s="107" t="s">
        <v>354</v>
      </c>
      <c r="C2605" s="108">
        <f>300000/E2605</f>
        <v>150</v>
      </c>
      <c r="D2605" s="107" t="s">
        <v>188</v>
      </c>
      <c r="E2605" s="109">
        <v>2000</v>
      </c>
      <c r="F2605" s="109">
        <v>2010</v>
      </c>
      <c r="G2605" s="109"/>
      <c r="H2605" s="110"/>
      <c r="I2605" s="109">
        <f>(IF(D2605="SHORT",E2605-F2605,IF(D2605="LONG",F2605-E2605)))*C2605</f>
        <v>1500</v>
      </c>
      <c r="J2605" s="109">
        <f>(IF(D2605="SHORT",IF(G2605="",0,F2605-G2605),IF(D2605="LONG",IF(G2605="",0,G2605-F2605))))*C2605</f>
        <v>0</v>
      </c>
      <c r="K2605" s="109">
        <f>(IF(D2605="SHORT",IF(H2605="",0,G2605-H2605),IF(D2605="LONG",IF(H2605="",0,(H2605-G2605)))))*C2605</f>
        <v>0</v>
      </c>
      <c r="L2605" s="43">
        <f>SUM(I2605,J2605,K2605)</f>
        <v>1500</v>
      </c>
      <c r="M2605" s="97"/>
      <c r="N2605" s="97"/>
    </row>
    <row r="2606" spans="1:14" s="10" customFormat="1" ht="14.25" customHeight="1">
      <c r="A2606" s="106">
        <v>42221</v>
      </c>
      <c r="B2606" s="107" t="s">
        <v>355</v>
      </c>
      <c r="C2606" s="108">
        <f>300000/E2606</f>
        <v>1348.314606741573</v>
      </c>
      <c r="D2606" s="107" t="s">
        <v>188</v>
      </c>
      <c r="E2606" s="109">
        <v>222.5</v>
      </c>
      <c r="F2606" s="109">
        <v>219</v>
      </c>
      <c r="G2606" s="109"/>
      <c r="H2606" s="110"/>
      <c r="I2606" s="109">
        <f>(IF(D2606="SHORT",E2606-F2606,IF(D2606="LONG",F2606-E2606)))*C2606</f>
        <v>-4719.1011235955057</v>
      </c>
      <c r="J2606" s="109">
        <f>(IF(D2606="SHORT",IF(G2606="",0,F2606-G2606),IF(D2606="LONG",IF(G2606="",0,G2606-F2606))))*C2606</f>
        <v>0</v>
      </c>
      <c r="K2606" s="109">
        <f>(IF(D2606="SHORT",IF(H2606="",0,G2606-H2606),IF(D2606="LONG",IF(H2606="",0,(H2606-G2606)))))*C2606</f>
        <v>0</v>
      </c>
      <c r="L2606" s="43">
        <f>SUM(I2606,J2606,K2606)</f>
        <v>-4719.1011235955057</v>
      </c>
      <c r="M2606" s="97"/>
      <c r="N2606" s="97"/>
    </row>
    <row r="2607" spans="1:14" s="10" customFormat="1" ht="14.25" customHeight="1">
      <c r="A2607" s="106">
        <v>42220</v>
      </c>
      <c r="B2607" s="107" t="s">
        <v>333</v>
      </c>
      <c r="C2607" s="108">
        <f t="shared" ref="C2607:C2670" si="531">300000/E2607</f>
        <v>308.9598352214212</v>
      </c>
      <c r="D2607" s="107" t="s">
        <v>188</v>
      </c>
      <c r="E2607" s="109">
        <v>971</v>
      </c>
      <c r="F2607" s="109">
        <v>976</v>
      </c>
      <c r="G2607" s="109">
        <v>985</v>
      </c>
      <c r="H2607" s="110">
        <v>991.85</v>
      </c>
      <c r="I2607" s="109">
        <f t="shared" ref="I2607:I2670" si="532">(IF(D2607="SHORT",E2607-F2607,IF(D2607="LONG",F2607-E2607)))*C2607</f>
        <v>1544.7991761071059</v>
      </c>
      <c r="J2607" s="109">
        <f t="shared" ref="J2607:J2670" si="533">(IF(D2607="SHORT",IF(G2607="",0,F2607-G2607),IF(D2607="LONG",IF(G2607="",0,G2607-F2607))))*C2607</f>
        <v>2780.6385169927908</v>
      </c>
      <c r="K2607" s="109">
        <f t="shared" ref="K2607:K2670" si="534">(IF(D2607="SHORT",IF(H2607="",0,G2607-H2607),IF(D2607="LONG",IF(H2607="",0,(H2607-G2607)))))*C2607</f>
        <v>2116.374871266742</v>
      </c>
      <c r="L2607" s="110">
        <f t="shared" ref="L2607:L2670" si="535">SUM(I2607,J2607,K2607)</f>
        <v>6441.812564366639</v>
      </c>
      <c r="M2607" s="97"/>
      <c r="N2607" s="97"/>
    </row>
    <row r="2608" spans="1:14" s="10" customFormat="1" ht="14.25" customHeight="1">
      <c r="A2608" s="106">
        <v>42220</v>
      </c>
      <c r="B2608" s="107" t="s">
        <v>331</v>
      </c>
      <c r="C2608" s="108">
        <f t="shared" si="531"/>
        <v>895.52238805970148</v>
      </c>
      <c r="D2608" s="107" t="s">
        <v>188</v>
      </c>
      <c r="E2608" s="109">
        <v>335</v>
      </c>
      <c r="F2608" s="109">
        <v>337</v>
      </c>
      <c r="G2608" s="109">
        <v>339</v>
      </c>
      <c r="H2608" s="110">
        <v>340</v>
      </c>
      <c r="I2608" s="109">
        <f t="shared" si="532"/>
        <v>1791.044776119403</v>
      </c>
      <c r="J2608" s="109">
        <f t="shared" si="533"/>
        <v>1791.044776119403</v>
      </c>
      <c r="K2608" s="109">
        <f t="shared" si="534"/>
        <v>895.52238805970148</v>
      </c>
      <c r="L2608" s="110">
        <f t="shared" si="535"/>
        <v>4477.6119402985078</v>
      </c>
      <c r="M2608" s="97"/>
      <c r="N2608" s="97"/>
    </row>
    <row r="2609" spans="1:14" s="10" customFormat="1" ht="14.25" customHeight="1">
      <c r="A2609" s="106">
        <v>42220</v>
      </c>
      <c r="B2609" s="107" t="s">
        <v>356</v>
      </c>
      <c r="C2609" s="108">
        <f t="shared" si="531"/>
        <v>203.52781546811397</v>
      </c>
      <c r="D2609" s="107" t="s">
        <v>188</v>
      </c>
      <c r="E2609" s="109">
        <v>1474</v>
      </c>
      <c r="F2609" s="109">
        <v>1480</v>
      </c>
      <c r="G2609" s="109"/>
      <c r="H2609" s="110"/>
      <c r="I2609" s="109">
        <f t="shared" si="532"/>
        <v>1221.1668928086838</v>
      </c>
      <c r="J2609" s="109">
        <f t="shared" si="533"/>
        <v>0</v>
      </c>
      <c r="K2609" s="109">
        <f t="shared" si="534"/>
        <v>0</v>
      </c>
      <c r="L2609" s="43">
        <f t="shared" si="535"/>
        <v>1221.1668928086838</v>
      </c>
      <c r="M2609" s="97"/>
      <c r="N2609" s="97"/>
    </row>
    <row r="2610" spans="1:14" s="10" customFormat="1" ht="14.25" customHeight="1">
      <c r="A2610" s="106">
        <v>42220</v>
      </c>
      <c r="B2610" s="107" t="s">
        <v>298</v>
      </c>
      <c r="C2610" s="108">
        <f t="shared" si="531"/>
        <v>292.6829268292683</v>
      </c>
      <c r="D2610" s="107" t="s">
        <v>188</v>
      </c>
      <c r="E2610" s="109">
        <v>1025</v>
      </c>
      <c r="F2610" s="109">
        <v>1007</v>
      </c>
      <c r="G2610" s="109"/>
      <c r="H2610" s="110"/>
      <c r="I2610" s="109">
        <f t="shared" si="532"/>
        <v>-5268.292682926829</v>
      </c>
      <c r="J2610" s="109">
        <f t="shared" si="533"/>
        <v>0</v>
      </c>
      <c r="K2610" s="109">
        <f t="shared" si="534"/>
        <v>0</v>
      </c>
      <c r="L2610" s="43">
        <f t="shared" si="535"/>
        <v>-5268.292682926829</v>
      </c>
      <c r="M2610" s="97"/>
      <c r="N2610" s="97"/>
    </row>
    <row r="2611" spans="1:14" s="10" customFormat="1" ht="14.25" customHeight="1">
      <c r="A2611" s="106">
        <v>42219</v>
      </c>
      <c r="B2611" s="107" t="s">
        <v>298</v>
      </c>
      <c r="C2611" s="108">
        <f t="shared" si="531"/>
        <v>304.56852791878174</v>
      </c>
      <c r="D2611" s="107" t="s">
        <v>188</v>
      </c>
      <c r="E2611" s="109">
        <v>985</v>
      </c>
      <c r="F2611" s="109">
        <v>991</v>
      </c>
      <c r="G2611" s="109">
        <v>999</v>
      </c>
      <c r="H2611" s="110">
        <v>1015</v>
      </c>
      <c r="I2611" s="109">
        <f t="shared" si="532"/>
        <v>1827.4111675126906</v>
      </c>
      <c r="J2611" s="109">
        <f t="shared" si="533"/>
        <v>2436.5482233502539</v>
      </c>
      <c r="K2611" s="109">
        <f t="shared" si="534"/>
        <v>4873.0964467005078</v>
      </c>
      <c r="L2611" s="110">
        <f t="shared" si="535"/>
        <v>9137.0558375634537</v>
      </c>
      <c r="M2611" s="97"/>
      <c r="N2611" s="97"/>
    </row>
    <row r="2612" spans="1:14" s="10" customFormat="1" ht="14.25" customHeight="1">
      <c r="A2612" s="106">
        <v>42219</v>
      </c>
      <c r="B2612" s="107" t="s">
        <v>13</v>
      </c>
      <c r="C2612" s="108">
        <f t="shared" si="531"/>
        <v>1724.1379310344828</v>
      </c>
      <c r="D2612" s="107" t="s">
        <v>188</v>
      </c>
      <c r="E2612" s="109">
        <v>174</v>
      </c>
      <c r="F2612" s="109">
        <v>175</v>
      </c>
      <c r="G2612" s="109"/>
      <c r="H2612" s="110"/>
      <c r="I2612" s="109">
        <f t="shared" si="532"/>
        <v>1724.1379310344828</v>
      </c>
      <c r="J2612" s="109">
        <f t="shared" si="533"/>
        <v>0</v>
      </c>
      <c r="K2612" s="109">
        <f t="shared" si="534"/>
        <v>0</v>
      </c>
      <c r="L2612" s="43">
        <f t="shared" si="535"/>
        <v>1724.1379310344828</v>
      </c>
      <c r="M2612" s="97"/>
      <c r="N2612" s="97"/>
    </row>
    <row r="2613" spans="1:14" s="10" customFormat="1" ht="14.25" customHeight="1">
      <c r="A2613" s="106">
        <v>42219</v>
      </c>
      <c r="B2613" s="107" t="s">
        <v>312</v>
      </c>
      <c r="C2613" s="108">
        <f t="shared" si="531"/>
        <v>967.74193548387098</v>
      </c>
      <c r="D2613" s="107" t="s">
        <v>188</v>
      </c>
      <c r="E2613" s="109">
        <v>310</v>
      </c>
      <c r="F2613" s="109">
        <v>311.45</v>
      </c>
      <c r="G2613" s="109"/>
      <c r="H2613" s="110"/>
      <c r="I2613" s="109">
        <f t="shared" si="532"/>
        <v>1403.225806451602</v>
      </c>
      <c r="J2613" s="109">
        <f t="shared" si="533"/>
        <v>0</v>
      </c>
      <c r="K2613" s="109">
        <f t="shared" si="534"/>
        <v>0</v>
      </c>
      <c r="L2613" s="43">
        <f t="shared" si="535"/>
        <v>1403.225806451602</v>
      </c>
      <c r="M2613" s="97"/>
      <c r="N2613" s="97"/>
    </row>
    <row r="2614" spans="1:14" s="10" customFormat="1" ht="14.25" customHeight="1">
      <c r="A2614" s="106">
        <v>42219</v>
      </c>
      <c r="B2614" s="107" t="s">
        <v>242</v>
      </c>
      <c r="C2614" s="108">
        <f t="shared" si="531"/>
        <v>67.720090293453723</v>
      </c>
      <c r="D2614" s="107" t="s">
        <v>188</v>
      </c>
      <c r="E2614" s="109">
        <v>4430</v>
      </c>
      <c r="F2614" s="109">
        <v>4432</v>
      </c>
      <c r="G2614" s="109"/>
      <c r="H2614" s="110"/>
      <c r="I2614" s="109">
        <f t="shared" si="532"/>
        <v>135.44018058690745</v>
      </c>
      <c r="J2614" s="109">
        <f t="shared" si="533"/>
        <v>0</v>
      </c>
      <c r="K2614" s="109">
        <f t="shared" si="534"/>
        <v>0</v>
      </c>
      <c r="L2614" s="43">
        <f t="shared" si="535"/>
        <v>135.44018058690745</v>
      </c>
      <c r="M2614" s="97"/>
      <c r="N2614" s="97"/>
    </row>
    <row r="2615" spans="1:14" s="10" customFormat="1" ht="14.25" customHeight="1">
      <c r="A2615" s="106">
        <v>42216</v>
      </c>
      <c r="B2615" s="107" t="s">
        <v>357</v>
      </c>
      <c r="C2615" s="108">
        <f t="shared" si="531"/>
        <v>74.515648286140092</v>
      </c>
      <c r="D2615" s="107" t="s">
        <v>188</v>
      </c>
      <c r="E2615" s="109">
        <v>4026</v>
      </c>
      <c r="F2615" s="109">
        <v>4042</v>
      </c>
      <c r="G2615" s="109">
        <v>4075</v>
      </c>
      <c r="H2615" s="110">
        <v>4093.5</v>
      </c>
      <c r="I2615" s="109">
        <f t="shared" si="532"/>
        <v>1192.2503725782415</v>
      </c>
      <c r="J2615" s="109">
        <f t="shared" si="533"/>
        <v>2459.0163934426232</v>
      </c>
      <c r="K2615" s="109">
        <f t="shared" si="534"/>
        <v>1378.5394932935917</v>
      </c>
      <c r="L2615" s="110">
        <f t="shared" si="535"/>
        <v>5029.8062593144559</v>
      </c>
      <c r="M2615" s="97"/>
      <c r="N2615" s="97"/>
    </row>
    <row r="2616" spans="1:14" s="10" customFormat="1" ht="14.25" customHeight="1">
      <c r="A2616" s="106">
        <v>42216</v>
      </c>
      <c r="B2616" s="107" t="s">
        <v>358</v>
      </c>
      <c r="C2616" s="108">
        <f t="shared" si="531"/>
        <v>343.24942791762015</v>
      </c>
      <c r="D2616" s="107" t="s">
        <v>188</v>
      </c>
      <c r="E2616" s="109">
        <v>874</v>
      </c>
      <c r="F2616" s="109">
        <v>879</v>
      </c>
      <c r="G2616" s="109">
        <v>885</v>
      </c>
      <c r="H2616" s="110"/>
      <c r="I2616" s="109">
        <f t="shared" si="532"/>
        <v>1716.2471395881007</v>
      </c>
      <c r="J2616" s="109">
        <f t="shared" si="533"/>
        <v>2059.496567505721</v>
      </c>
      <c r="K2616" s="109">
        <f t="shared" si="534"/>
        <v>0</v>
      </c>
      <c r="L2616" s="43">
        <f t="shared" si="535"/>
        <v>3775.7437070938217</v>
      </c>
      <c r="M2616" s="97"/>
      <c r="N2616" s="97"/>
    </row>
    <row r="2617" spans="1:14" s="10" customFormat="1" ht="14.25" customHeight="1">
      <c r="A2617" s="106">
        <v>42216</v>
      </c>
      <c r="B2617" s="107" t="s">
        <v>242</v>
      </c>
      <c r="C2617" s="108">
        <f t="shared" si="531"/>
        <v>69.444444444444443</v>
      </c>
      <c r="D2617" s="107" t="s">
        <v>188</v>
      </c>
      <c r="E2617" s="109">
        <v>4320</v>
      </c>
      <c r="F2617" s="109">
        <v>4335</v>
      </c>
      <c r="G2617" s="109">
        <v>4359</v>
      </c>
      <c r="H2617" s="110"/>
      <c r="I2617" s="109">
        <f t="shared" si="532"/>
        <v>1041.6666666666667</v>
      </c>
      <c r="J2617" s="109">
        <f t="shared" si="533"/>
        <v>1666.6666666666665</v>
      </c>
      <c r="K2617" s="109">
        <f t="shared" si="534"/>
        <v>0</v>
      </c>
      <c r="L2617" s="43">
        <f t="shared" si="535"/>
        <v>2708.333333333333</v>
      </c>
      <c r="M2617" s="97"/>
      <c r="N2617" s="97"/>
    </row>
    <row r="2618" spans="1:14" s="10" customFormat="1" ht="14.25" customHeight="1">
      <c r="A2618" s="106">
        <v>42216</v>
      </c>
      <c r="B2618" s="107" t="s">
        <v>312</v>
      </c>
      <c r="C2618" s="108">
        <f t="shared" si="531"/>
        <v>980.39215686274508</v>
      </c>
      <c r="D2618" s="107" t="s">
        <v>188</v>
      </c>
      <c r="E2618" s="109">
        <v>306</v>
      </c>
      <c r="F2618" s="109">
        <v>308</v>
      </c>
      <c r="G2618" s="109"/>
      <c r="H2618" s="110"/>
      <c r="I2618" s="109">
        <f t="shared" si="532"/>
        <v>1960.7843137254902</v>
      </c>
      <c r="J2618" s="109">
        <f t="shared" si="533"/>
        <v>0</v>
      </c>
      <c r="K2618" s="109">
        <f t="shared" si="534"/>
        <v>0</v>
      </c>
      <c r="L2618" s="43">
        <f t="shared" si="535"/>
        <v>1960.7843137254902</v>
      </c>
      <c r="M2618" s="97"/>
      <c r="N2618" s="97"/>
    </row>
    <row r="2619" spans="1:14" s="10" customFormat="1" ht="14.25" customHeight="1">
      <c r="A2619" s="106">
        <v>42216</v>
      </c>
      <c r="B2619" s="107" t="s">
        <v>359</v>
      </c>
      <c r="C2619" s="108">
        <f t="shared" si="531"/>
        <v>1020.4081632653061</v>
      </c>
      <c r="D2619" s="107" t="s">
        <v>188</v>
      </c>
      <c r="E2619" s="109">
        <v>294</v>
      </c>
      <c r="F2619" s="109">
        <v>289</v>
      </c>
      <c r="G2619" s="109"/>
      <c r="H2619" s="110"/>
      <c r="I2619" s="109">
        <f t="shared" si="532"/>
        <v>-5102.0408163265311</v>
      </c>
      <c r="J2619" s="109">
        <f t="shared" si="533"/>
        <v>0</v>
      </c>
      <c r="K2619" s="109">
        <f t="shared" si="534"/>
        <v>0</v>
      </c>
      <c r="L2619" s="43">
        <f t="shared" si="535"/>
        <v>-5102.0408163265311</v>
      </c>
      <c r="M2619" s="97"/>
      <c r="N2619" s="97"/>
    </row>
    <row r="2620" spans="1:14" s="10" customFormat="1" ht="14.25" customHeight="1">
      <c r="A2620" s="106">
        <v>42215</v>
      </c>
      <c r="B2620" s="107" t="s">
        <v>344</v>
      </c>
      <c r="C2620" s="108">
        <f t="shared" si="531"/>
        <v>1875</v>
      </c>
      <c r="D2620" s="107" t="s">
        <v>188</v>
      </c>
      <c r="E2620" s="109">
        <v>160</v>
      </c>
      <c r="F2620" s="109">
        <v>161</v>
      </c>
      <c r="G2620" s="109">
        <v>164</v>
      </c>
      <c r="H2620" s="110">
        <v>170</v>
      </c>
      <c r="I2620" s="109">
        <f t="shared" si="532"/>
        <v>1875</v>
      </c>
      <c r="J2620" s="109">
        <f t="shared" si="533"/>
        <v>5625</v>
      </c>
      <c r="K2620" s="109">
        <f t="shared" si="534"/>
        <v>11250</v>
      </c>
      <c r="L2620" s="110">
        <f t="shared" si="535"/>
        <v>18750</v>
      </c>
      <c r="M2620" s="97"/>
      <c r="N2620" s="97"/>
    </row>
    <row r="2621" spans="1:14" s="10" customFormat="1" ht="14.25" customHeight="1">
      <c r="A2621" s="106">
        <v>42215</v>
      </c>
      <c r="B2621" s="107" t="s">
        <v>360</v>
      </c>
      <c r="C2621" s="108">
        <f t="shared" si="531"/>
        <v>326.44178454842222</v>
      </c>
      <c r="D2621" s="107" t="s">
        <v>188</v>
      </c>
      <c r="E2621" s="109">
        <v>919</v>
      </c>
      <c r="F2621" s="109">
        <v>924</v>
      </c>
      <c r="G2621" s="109">
        <v>932</v>
      </c>
      <c r="H2621" s="110">
        <v>950</v>
      </c>
      <c r="I2621" s="109">
        <f t="shared" si="532"/>
        <v>1632.2089227421111</v>
      </c>
      <c r="J2621" s="109">
        <f t="shared" si="533"/>
        <v>2611.5342763873778</v>
      </c>
      <c r="K2621" s="109">
        <f t="shared" si="534"/>
        <v>5875.9521218716</v>
      </c>
      <c r="L2621" s="110">
        <f t="shared" si="535"/>
        <v>10119.695321001089</v>
      </c>
      <c r="M2621" s="97"/>
      <c r="N2621" s="97"/>
    </row>
    <row r="2622" spans="1:14" s="10" customFormat="1" ht="14.25" customHeight="1">
      <c r="A2622" s="106">
        <v>42215</v>
      </c>
      <c r="B2622" s="107" t="s">
        <v>361</v>
      </c>
      <c r="C2622" s="108">
        <f t="shared" si="531"/>
        <v>98.360655737704917</v>
      </c>
      <c r="D2622" s="107" t="s">
        <v>188</v>
      </c>
      <c r="E2622" s="109">
        <v>3050</v>
      </c>
      <c r="F2622" s="109">
        <v>3062</v>
      </c>
      <c r="G2622" s="109">
        <v>3084.9</v>
      </c>
      <c r="H2622" s="110"/>
      <c r="I2622" s="109">
        <f t="shared" si="532"/>
        <v>1180.327868852459</v>
      </c>
      <c r="J2622" s="109">
        <f t="shared" si="533"/>
        <v>2252.4590163934517</v>
      </c>
      <c r="K2622" s="109">
        <f t="shared" si="534"/>
        <v>0</v>
      </c>
      <c r="L2622" s="43">
        <f t="shared" si="535"/>
        <v>3432.7868852459105</v>
      </c>
      <c r="M2622" s="97"/>
      <c r="N2622" s="97"/>
    </row>
    <row r="2623" spans="1:14" s="10" customFormat="1" ht="14.25" customHeight="1">
      <c r="A2623" s="106">
        <v>42215</v>
      </c>
      <c r="B2623" s="107" t="s">
        <v>309</v>
      </c>
      <c r="C2623" s="108">
        <f t="shared" si="531"/>
        <v>223.88059701492537</v>
      </c>
      <c r="D2623" s="107" t="s">
        <v>188</v>
      </c>
      <c r="E2623" s="109">
        <v>1340</v>
      </c>
      <c r="F2623" s="109">
        <v>1343.5</v>
      </c>
      <c r="G2623" s="109"/>
      <c r="H2623" s="110"/>
      <c r="I2623" s="109">
        <f t="shared" si="532"/>
        <v>783.58208955223881</v>
      </c>
      <c r="J2623" s="109">
        <f t="shared" si="533"/>
        <v>0</v>
      </c>
      <c r="K2623" s="109">
        <f t="shared" si="534"/>
        <v>0</v>
      </c>
      <c r="L2623" s="43">
        <f t="shared" si="535"/>
        <v>783.58208955223881</v>
      </c>
      <c r="M2623" s="97"/>
      <c r="N2623" s="97"/>
    </row>
    <row r="2624" spans="1:14" s="10" customFormat="1" ht="14.25" customHeight="1">
      <c r="A2624" s="106">
        <v>42215</v>
      </c>
      <c r="B2624" s="107" t="s">
        <v>267</v>
      </c>
      <c r="C2624" s="108">
        <f t="shared" si="531"/>
        <v>1826.4840182648402</v>
      </c>
      <c r="D2624" s="107" t="s">
        <v>188</v>
      </c>
      <c r="E2624" s="109">
        <v>164.25</v>
      </c>
      <c r="F2624" s="109">
        <v>164.25</v>
      </c>
      <c r="G2624" s="109"/>
      <c r="H2624" s="110"/>
      <c r="I2624" s="109">
        <f t="shared" si="532"/>
        <v>0</v>
      </c>
      <c r="J2624" s="109">
        <f t="shared" si="533"/>
        <v>0</v>
      </c>
      <c r="K2624" s="109">
        <f t="shared" si="534"/>
        <v>0</v>
      </c>
      <c r="L2624" s="43">
        <f t="shared" si="535"/>
        <v>0</v>
      </c>
      <c r="M2624" s="97"/>
      <c r="N2624" s="97"/>
    </row>
    <row r="2625" spans="1:14" s="10" customFormat="1" ht="14.25" customHeight="1">
      <c r="A2625" s="106">
        <v>42214</v>
      </c>
      <c r="B2625" s="107" t="s">
        <v>167</v>
      </c>
      <c r="C2625" s="108">
        <f t="shared" si="531"/>
        <v>1544.4015444015445</v>
      </c>
      <c r="D2625" s="107" t="s">
        <v>188</v>
      </c>
      <c r="E2625" s="109">
        <v>194.25</v>
      </c>
      <c r="F2625" s="109">
        <v>195.35</v>
      </c>
      <c r="G2625" s="109">
        <v>197</v>
      </c>
      <c r="H2625" s="110">
        <v>205</v>
      </c>
      <c r="I2625" s="109">
        <f t="shared" si="532"/>
        <v>1698.8416988416902</v>
      </c>
      <c r="J2625" s="109">
        <f t="shared" si="533"/>
        <v>2548.2625482625572</v>
      </c>
      <c r="K2625" s="109">
        <f t="shared" si="534"/>
        <v>12355.212355212356</v>
      </c>
      <c r="L2625" s="110">
        <f t="shared" si="535"/>
        <v>16602.316602316605</v>
      </c>
      <c r="M2625" s="97"/>
      <c r="N2625" s="97"/>
    </row>
    <row r="2626" spans="1:14" s="10" customFormat="1" ht="14.25" customHeight="1">
      <c r="A2626" s="106">
        <v>42214</v>
      </c>
      <c r="B2626" s="107" t="s">
        <v>167</v>
      </c>
      <c r="C2626" s="108">
        <f t="shared" si="531"/>
        <v>1452.7845036319613</v>
      </c>
      <c r="D2626" s="107" t="s">
        <v>188</v>
      </c>
      <c r="E2626" s="109">
        <v>206.5</v>
      </c>
      <c r="F2626" s="109">
        <v>208</v>
      </c>
      <c r="G2626" s="109">
        <v>214.4</v>
      </c>
      <c r="H2626" s="110"/>
      <c r="I2626" s="109">
        <f t="shared" si="532"/>
        <v>2179.176755447942</v>
      </c>
      <c r="J2626" s="109">
        <f t="shared" si="533"/>
        <v>9297.8208232445613</v>
      </c>
      <c r="K2626" s="109">
        <f t="shared" si="534"/>
        <v>0</v>
      </c>
      <c r="L2626" s="43">
        <f t="shared" si="535"/>
        <v>11476.997578692502</v>
      </c>
      <c r="M2626" s="97"/>
      <c r="N2626" s="97"/>
    </row>
    <row r="2627" spans="1:14" s="10" customFormat="1" ht="14.25" customHeight="1">
      <c r="A2627" s="106">
        <v>42214</v>
      </c>
      <c r="B2627" s="107" t="s">
        <v>237</v>
      </c>
      <c r="C2627" s="108">
        <f t="shared" si="531"/>
        <v>357.14285714285717</v>
      </c>
      <c r="D2627" s="107" t="s">
        <v>188</v>
      </c>
      <c r="E2627" s="109">
        <v>840</v>
      </c>
      <c r="F2627" s="109">
        <v>845</v>
      </c>
      <c r="G2627" s="109">
        <v>852</v>
      </c>
      <c r="H2627" s="110">
        <v>867</v>
      </c>
      <c r="I2627" s="109">
        <f t="shared" si="532"/>
        <v>1785.7142857142858</v>
      </c>
      <c r="J2627" s="109">
        <f t="shared" si="533"/>
        <v>2500</v>
      </c>
      <c r="K2627" s="109">
        <f t="shared" si="534"/>
        <v>5357.1428571428578</v>
      </c>
      <c r="L2627" s="110">
        <f t="shared" si="535"/>
        <v>9642.8571428571449</v>
      </c>
      <c r="M2627" s="97"/>
      <c r="N2627" s="97"/>
    </row>
    <row r="2628" spans="1:14" s="10" customFormat="1" ht="14.25" customHeight="1">
      <c r="A2628" s="106">
        <v>42214</v>
      </c>
      <c r="B2628" s="107" t="s">
        <v>242</v>
      </c>
      <c r="C2628" s="108">
        <f t="shared" si="531"/>
        <v>70.955534531693473</v>
      </c>
      <c r="D2628" s="107" t="s">
        <v>188</v>
      </c>
      <c r="E2628" s="109">
        <v>4228</v>
      </c>
      <c r="F2628" s="109">
        <v>4240</v>
      </c>
      <c r="G2628" s="109">
        <v>4275</v>
      </c>
      <c r="H2628" s="110">
        <v>4309.5</v>
      </c>
      <c r="I2628" s="109">
        <f t="shared" si="532"/>
        <v>851.46641438032168</v>
      </c>
      <c r="J2628" s="109">
        <f t="shared" si="533"/>
        <v>2483.4437086092717</v>
      </c>
      <c r="K2628" s="109">
        <f t="shared" si="534"/>
        <v>2447.9659413434247</v>
      </c>
      <c r="L2628" s="110">
        <f t="shared" si="535"/>
        <v>5782.8760643330179</v>
      </c>
      <c r="M2628" s="97"/>
      <c r="N2628" s="97"/>
    </row>
    <row r="2629" spans="1:14" s="10" customFormat="1" ht="14.25" customHeight="1">
      <c r="A2629" s="106">
        <v>42214</v>
      </c>
      <c r="B2629" s="107" t="s">
        <v>362</v>
      </c>
      <c r="C2629" s="108">
        <f t="shared" si="531"/>
        <v>654.30752453653213</v>
      </c>
      <c r="D2629" s="107" t="s">
        <v>188</v>
      </c>
      <c r="E2629" s="109">
        <v>458.5</v>
      </c>
      <c r="F2629" s="109">
        <v>462</v>
      </c>
      <c r="G2629" s="109"/>
      <c r="H2629" s="110"/>
      <c r="I2629" s="109">
        <f t="shared" si="532"/>
        <v>2290.0763358778622</v>
      </c>
      <c r="J2629" s="109">
        <f t="shared" si="533"/>
        <v>0</v>
      </c>
      <c r="K2629" s="109">
        <f t="shared" si="534"/>
        <v>0</v>
      </c>
      <c r="L2629" s="43">
        <f t="shared" si="535"/>
        <v>2290.0763358778622</v>
      </c>
      <c r="M2629" s="97"/>
      <c r="N2629" s="97"/>
    </row>
    <row r="2630" spans="1:14" s="10" customFormat="1" ht="14.25" customHeight="1">
      <c r="A2630" s="106">
        <v>42214</v>
      </c>
      <c r="B2630" s="107" t="s">
        <v>363</v>
      </c>
      <c r="C2630" s="108">
        <f t="shared" si="531"/>
        <v>238.0952380952381</v>
      </c>
      <c r="D2630" s="107" t="s">
        <v>188</v>
      </c>
      <c r="E2630" s="109">
        <v>1260</v>
      </c>
      <c r="F2630" s="109">
        <v>1269</v>
      </c>
      <c r="G2630" s="109"/>
      <c r="H2630" s="110"/>
      <c r="I2630" s="109">
        <f t="shared" si="532"/>
        <v>2142.8571428571431</v>
      </c>
      <c r="J2630" s="109">
        <f t="shared" si="533"/>
        <v>0</v>
      </c>
      <c r="K2630" s="109">
        <f t="shared" si="534"/>
        <v>0</v>
      </c>
      <c r="L2630" s="43">
        <f t="shared" si="535"/>
        <v>2142.8571428571431</v>
      </c>
      <c r="M2630" s="97"/>
      <c r="N2630" s="97"/>
    </row>
    <row r="2631" spans="1:14" s="10" customFormat="1" ht="14.25" customHeight="1">
      <c r="A2631" s="106">
        <v>42214</v>
      </c>
      <c r="B2631" s="107" t="s">
        <v>336</v>
      </c>
      <c r="C2631" s="108">
        <f t="shared" si="531"/>
        <v>168.82386043894203</v>
      </c>
      <c r="D2631" s="107" t="s">
        <v>188</v>
      </c>
      <c r="E2631" s="109">
        <v>1777</v>
      </c>
      <c r="F2631" s="109">
        <v>1780.85</v>
      </c>
      <c r="G2631" s="109"/>
      <c r="H2631" s="110"/>
      <c r="I2631" s="109">
        <f t="shared" si="532"/>
        <v>649.97186268991152</v>
      </c>
      <c r="J2631" s="109">
        <f t="shared" si="533"/>
        <v>0</v>
      </c>
      <c r="K2631" s="109">
        <f t="shared" si="534"/>
        <v>0</v>
      </c>
      <c r="L2631" s="43">
        <f t="shared" si="535"/>
        <v>649.97186268991152</v>
      </c>
      <c r="M2631" s="97"/>
      <c r="N2631" s="97"/>
    </row>
    <row r="2632" spans="1:14" s="10" customFormat="1" ht="14.25" customHeight="1">
      <c r="A2632" s="106">
        <v>42214</v>
      </c>
      <c r="B2632" s="107" t="s">
        <v>364</v>
      </c>
      <c r="C2632" s="108">
        <f t="shared" si="531"/>
        <v>348.83720930232556</v>
      </c>
      <c r="D2632" s="107" t="s">
        <v>188</v>
      </c>
      <c r="E2632" s="109">
        <v>860</v>
      </c>
      <c r="F2632" s="109">
        <v>848</v>
      </c>
      <c r="G2632" s="109"/>
      <c r="H2632" s="110"/>
      <c r="I2632" s="109">
        <f t="shared" si="532"/>
        <v>-4186.0465116279065</v>
      </c>
      <c r="J2632" s="109">
        <f t="shared" si="533"/>
        <v>0</v>
      </c>
      <c r="K2632" s="109">
        <f t="shared" si="534"/>
        <v>0</v>
      </c>
      <c r="L2632" s="43">
        <f t="shared" si="535"/>
        <v>-4186.0465116279065</v>
      </c>
      <c r="M2632" s="97"/>
      <c r="N2632" s="97"/>
    </row>
    <row r="2633" spans="1:14" s="10" customFormat="1" ht="14.25" customHeight="1">
      <c r="A2633" s="106">
        <v>42213</v>
      </c>
      <c r="B2633" s="107" t="s">
        <v>201</v>
      </c>
      <c r="C2633" s="108">
        <f t="shared" si="531"/>
        <v>173.61111111111111</v>
      </c>
      <c r="D2633" s="107" t="s">
        <v>188</v>
      </c>
      <c r="E2633" s="109">
        <v>1728</v>
      </c>
      <c r="F2633" s="109">
        <v>1737</v>
      </c>
      <c r="G2633" s="109"/>
      <c r="H2633" s="110"/>
      <c r="I2633" s="109">
        <f t="shared" si="532"/>
        <v>1562.5</v>
      </c>
      <c r="J2633" s="109">
        <f t="shared" si="533"/>
        <v>0</v>
      </c>
      <c r="K2633" s="109">
        <f t="shared" si="534"/>
        <v>0</v>
      </c>
      <c r="L2633" s="43">
        <f t="shared" si="535"/>
        <v>1562.5</v>
      </c>
      <c r="M2633" s="97"/>
      <c r="N2633" s="97"/>
    </row>
    <row r="2634" spans="1:14" s="10" customFormat="1" ht="14.25" customHeight="1">
      <c r="A2634" s="106">
        <v>42212</v>
      </c>
      <c r="B2634" s="107" t="s">
        <v>201</v>
      </c>
      <c r="C2634" s="108">
        <f t="shared" si="531"/>
        <v>181.81818181818181</v>
      </c>
      <c r="D2634" s="107" t="s">
        <v>188</v>
      </c>
      <c r="E2634" s="109">
        <v>1650</v>
      </c>
      <c r="F2634" s="109">
        <v>1659</v>
      </c>
      <c r="G2634" s="109">
        <v>1672</v>
      </c>
      <c r="H2634" s="110">
        <v>1695</v>
      </c>
      <c r="I2634" s="109">
        <f t="shared" si="532"/>
        <v>1636.3636363636363</v>
      </c>
      <c r="J2634" s="109">
        <f t="shared" si="533"/>
        <v>2363.6363636363635</v>
      </c>
      <c r="K2634" s="109">
        <f t="shared" si="534"/>
        <v>4181.818181818182</v>
      </c>
      <c r="L2634" s="110">
        <f t="shared" si="535"/>
        <v>8181.818181818182</v>
      </c>
      <c r="M2634" s="97"/>
      <c r="N2634" s="97"/>
    </row>
    <row r="2635" spans="1:14" s="10" customFormat="1" ht="14.25" customHeight="1">
      <c r="A2635" s="106">
        <v>42212</v>
      </c>
      <c r="B2635" s="107" t="s">
        <v>298</v>
      </c>
      <c r="C2635" s="108">
        <f t="shared" si="531"/>
        <v>317.12473572938688</v>
      </c>
      <c r="D2635" s="107" t="s">
        <v>188</v>
      </c>
      <c r="E2635" s="109">
        <v>946</v>
      </c>
      <c r="F2635" s="109">
        <v>951</v>
      </c>
      <c r="G2635" s="109">
        <v>962</v>
      </c>
      <c r="H2635" s="110">
        <v>972.95</v>
      </c>
      <c r="I2635" s="109">
        <f t="shared" si="532"/>
        <v>1585.6236786469344</v>
      </c>
      <c r="J2635" s="109">
        <f t="shared" si="533"/>
        <v>3488.3720930232557</v>
      </c>
      <c r="K2635" s="109">
        <f t="shared" si="534"/>
        <v>3472.515856236801</v>
      </c>
      <c r="L2635" s="110">
        <f t="shared" si="535"/>
        <v>8546.5116279069916</v>
      </c>
      <c r="M2635" s="97"/>
      <c r="N2635" s="97"/>
    </row>
    <row r="2636" spans="1:14" s="10" customFormat="1" ht="14.25" customHeight="1">
      <c r="A2636" s="106">
        <v>42212</v>
      </c>
      <c r="B2636" s="107" t="s">
        <v>365</v>
      </c>
      <c r="C2636" s="108">
        <f t="shared" si="531"/>
        <v>402.14477211796248</v>
      </c>
      <c r="D2636" s="107" t="s">
        <v>188</v>
      </c>
      <c r="E2636" s="109">
        <v>746</v>
      </c>
      <c r="F2636" s="109">
        <v>751</v>
      </c>
      <c r="G2636" s="109">
        <v>757</v>
      </c>
      <c r="H2636" s="110"/>
      <c r="I2636" s="109">
        <f t="shared" si="532"/>
        <v>2010.7238605898124</v>
      </c>
      <c r="J2636" s="109">
        <f t="shared" si="533"/>
        <v>2412.8686327077749</v>
      </c>
      <c r="K2636" s="109">
        <f t="shared" si="534"/>
        <v>0</v>
      </c>
      <c r="L2636" s="43">
        <f t="shared" si="535"/>
        <v>4423.5924932975868</v>
      </c>
      <c r="M2636" s="97"/>
      <c r="N2636" s="97"/>
    </row>
    <row r="2637" spans="1:14" s="10" customFormat="1" ht="14.25" customHeight="1">
      <c r="A2637" s="106">
        <v>42212</v>
      </c>
      <c r="B2637" s="107" t="s">
        <v>366</v>
      </c>
      <c r="C2637" s="108">
        <f t="shared" si="531"/>
        <v>7.5757575757575761</v>
      </c>
      <c r="D2637" s="107" t="s">
        <v>188</v>
      </c>
      <c r="E2637" s="109">
        <v>39600</v>
      </c>
      <c r="F2637" s="109">
        <v>39750</v>
      </c>
      <c r="G2637" s="109">
        <v>39950</v>
      </c>
      <c r="H2637" s="110">
        <v>40100</v>
      </c>
      <c r="I2637" s="109">
        <f t="shared" si="532"/>
        <v>1136.3636363636365</v>
      </c>
      <c r="J2637" s="109">
        <f t="shared" si="533"/>
        <v>1515.1515151515152</v>
      </c>
      <c r="K2637" s="109">
        <f t="shared" si="534"/>
        <v>1136.3636363636365</v>
      </c>
      <c r="L2637" s="43">
        <f t="shared" si="535"/>
        <v>3787.8787878787884</v>
      </c>
      <c r="M2637" s="97"/>
      <c r="N2637" s="97"/>
    </row>
    <row r="2638" spans="1:14" s="10" customFormat="1" ht="14.25" customHeight="1">
      <c r="A2638" s="106">
        <v>42212</v>
      </c>
      <c r="B2638" s="107" t="s">
        <v>367</v>
      </c>
      <c r="C2638" s="108">
        <f t="shared" si="531"/>
        <v>2362.2047244094488</v>
      </c>
      <c r="D2638" s="107" t="s">
        <v>188</v>
      </c>
      <c r="E2638" s="109">
        <v>127</v>
      </c>
      <c r="F2638" s="109">
        <v>128</v>
      </c>
      <c r="G2638" s="109"/>
      <c r="H2638" s="110"/>
      <c r="I2638" s="109">
        <f t="shared" si="532"/>
        <v>2362.2047244094488</v>
      </c>
      <c r="J2638" s="109">
        <f t="shared" si="533"/>
        <v>0</v>
      </c>
      <c r="K2638" s="109">
        <f t="shared" si="534"/>
        <v>0</v>
      </c>
      <c r="L2638" s="43">
        <f t="shared" si="535"/>
        <v>2362.2047244094488</v>
      </c>
      <c r="M2638" s="97"/>
      <c r="N2638" s="97"/>
    </row>
    <row r="2639" spans="1:14" s="10" customFormat="1" ht="14.25" customHeight="1">
      <c r="A2639" s="106">
        <v>42212</v>
      </c>
      <c r="B2639" s="107" t="s">
        <v>368</v>
      </c>
      <c r="C2639" s="108">
        <f t="shared" si="531"/>
        <v>426.13636363636363</v>
      </c>
      <c r="D2639" s="107" t="s">
        <v>188</v>
      </c>
      <c r="E2639" s="109">
        <v>704</v>
      </c>
      <c r="F2639" s="109">
        <v>709</v>
      </c>
      <c r="G2639" s="109"/>
      <c r="H2639" s="110"/>
      <c r="I2639" s="109">
        <f t="shared" si="532"/>
        <v>2130.681818181818</v>
      </c>
      <c r="J2639" s="109">
        <f t="shared" si="533"/>
        <v>0</v>
      </c>
      <c r="K2639" s="109">
        <f t="shared" si="534"/>
        <v>0</v>
      </c>
      <c r="L2639" s="43">
        <f t="shared" si="535"/>
        <v>2130.681818181818</v>
      </c>
      <c r="M2639" s="97"/>
      <c r="N2639" s="97"/>
    </row>
    <row r="2640" spans="1:14" s="10" customFormat="1" ht="14.25" customHeight="1">
      <c r="A2640" s="106">
        <v>42212</v>
      </c>
      <c r="B2640" s="107" t="s">
        <v>201</v>
      </c>
      <c r="C2640" s="108">
        <f t="shared" si="531"/>
        <v>183.48623853211009</v>
      </c>
      <c r="D2640" s="107" t="s">
        <v>188</v>
      </c>
      <c r="E2640" s="109">
        <v>1635</v>
      </c>
      <c r="F2640" s="109">
        <v>1645</v>
      </c>
      <c r="G2640" s="109"/>
      <c r="H2640" s="110"/>
      <c r="I2640" s="109">
        <f t="shared" si="532"/>
        <v>1834.8623853211009</v>
      </c>
      <c r="J2640" s="109">
        <f t="shared" si="533"/>
        <v>0</v>
      </c>
      <c r="K2640" s="109">
        <f t="shared" si="534"/>
        <v>0</v>
      </c>
      <c r="L2640" s="43">
        <f t="shared" si="535"/>
        <v>1834.8623853211009</v>
      </c>
      <c r="M2640" s="97"/>
      <c r="N2640" s="97"/>
    </row>
    <row r="2641" spans="1:14" s="10" customFormat="1" ht="14.25" customHeight="1">
      <c r="A2641" s="106">
        <v>42212</v>
      </c>
      <c r="B2641" s="107" t="s">
        <v>364</v>
      </c>
      <c r="C2641" s="108">
        <f t="shared" si="531"/>
        <v>355.02958579881658</v>
      </c>
      <c r="D2641" s="107" t="s">
        <v>188</v>
      </c>
      <c r="E2641" s="109">
        <v>845</v>
      </c>
      <c r="F2641" s="109">
        <v>850</v>
      </c>
      <c r="G2641" s="109"/>
      <c r="H2641" s="110"/>
      <c r="I2641" s="109">
        <f t="shared" si="532"/>
        <v>1775.147928994083</v>
      </c>
      <c r="J2641" s="109">
        <f t="shared" si="533"/>
        <v>0</v>
      </c>
      <c r="K2641" s="109">
        <f t="shared" si="534"/>
        <v>0</v>
      </c>
      <c r="L2641" s="43">
        <f t="shared" si="535"/>
        <v>1775.147928994083</v>
      </c>
      <c r="M2641" s="97"/>
      <c r="N2641" s="97"/>
    </row>
    <row r="2642" spans="1:14" s="10" customFormat="1" ht="14.25" customHeight="1">
      <c r="A2642" s="106">
        <v>42209</v>
      </c>
      <c r="B2642" s="107" t="s">
        <v>298</v>
      </c>
      <c r="C2642" s="108">
        <f t="shared" si="531"/>
        <v>320.5128205128205</v>
      </c>
      <c r="D2642" s="107" t="s">
        <v>188</v>
      </c>
      <c r="E2642" s="109">
        <v>936</v>
      </c>
      <c r="F2642" s="109">
        <v>941</v>
      </c>
      <c r="G2642" s="109">
        <v>952</v>
      </c>
      <c r="H2642" s="110">
        <v>969.9</v>
      </c>
      <c r="I2642" s="109">
        <f t="shared" si="532"/>
        <v>1602.5641025641025</v>
      </c>
      <c r="J2642" s="109">
        <f t="shared" si="533"/>
        <v>3525.6410256410254</v>
      </c>
      <c r="K2642" s="109">
        <f t="shared" si="534"/>
        <v>5737.17948717948</v>
      </c>
      <c r="L2642" s="110">
        <f t="shared" si="535"/>
        <v>10865.384615384608</v>
      </c>
      <c r="M2642" s="97"/>
      <c r="N2642" s="97"/>
    </row>
    <row r="2643" spans="1:14" s="10" customFormat="1" ht="14.25" customHeight="1">
      <c r="A2643" s="106">
        <v>42209</v>
      </c>
      <c r="B2643" s="107" t="s">
        <v>201</v>
      </c>
      <c r="C2643" s="108">
        <f t="shared" si="531"/>
        <v>203.66598778004072</v>
      </c>
      <c r="D2643" s="107" t="s">
        <v>188</v>
      </c>
      <c r="E2643" s="109">
        <v>1473</v>
      </c>
      <c r="F2643" s="109">
        <v>1482</v>
      </c>
      <c r="G2643" s="109">
        <v>1495</v>
      </c>
      <c r="H2643" s="110">
        <v>1525</v>
      </c>
      <c r="I2643" s="109">
        <f t="shared" si="532"/>
        <v>1832.9938900203665</v>
      </c>
      <c r="J2643" s="109">
        <f t="shared" si="533"/>
        <v>2647.6578411405294</v>
      </c>
      <c r="K2643" s="109">
        <f t="shared" si="534"/>
        <v>6109.9796334012217</v>
      </c>
      <c r="L2643" s="110">
        <f t="shared" si="535"/>
        <v>10590.631364562118</v>
      </c>
      <c r="M2643" s="97"/>
      <c r="N2643" s="97"/>
    </row>
    <row r="2644" spans="1:14" s="10" customFormat="1" ht="14.25" customHeight="1">
      <c r="A2644" s="106">
        <v>42209</v>
      </c>
      <c r="B2644" s="107" t="s">
        <v>364</v>
      </c>
      <c r="C2644" s="108">
        <f t="shared" si="531"/>
        <v>369.00369003690037</v>
      </c>
      <c r="D2644" s="107" t="s">
        <v>188</v>
      </c>
      <c r="E2644" s="109">
        <v>813</v>
      </c>
      <c r="F2644" s="109">
        <v>818</v>
      </c>
      <c r="G2644" s="109">
        <v>830</v>
      </c>
      <c r="H2644" s="110"/>
      <c r="I2644" s="109">
        <f t="shared" si="532"/>
        <v>1845.0184501845019</v>
      </c>
      <c r="J2644" s="109">
        <f t="shared" si="533"/>
        <v>4428.0442804428039</v>
      </c>
      <c r="K2644" s="109">
        <f t="shared" si="534"/>
        <v>0</v>
      </c>
      <c r="L2644" s="43">
        <f t="shared" si="535"/>
        <v>6273.0627306273054</v>
      </c>
      <c r="M2644" s="97"/>
      <c r="N2644" s="97"/>
    </row>
    <row r="2645" spans="1:14" s="10" customFormat="1" ht="14.25" customHeight="1">
      <c r="A2645" s="106">
        <v>42209</v>
      </c>
      <c r="B2645" s="107" t="s">
        <v>201</v>
      </c>
      <c r="C2645" s="108">
        <f t="shared" si="531"/>
        <v>188.91687657430731</v>
      </c>
      <c r="D2645" s="107" t="s">
        <v>188</v>
      </c>
      <c r="E2645" s="109">
        <v>1588</v>
      </c>
      <c r="F2645" s="109">
        <v>1897</v>
      </c>
      <c r="G2645" s="109">
        <v>1615</v>
      </c>
      <c r="H2645" s="110"/>
      <c r="I2645" s="109">
        <f t="shared" si="532"/>
        <v>58375.31486146096</v>
      </c>
      <c r="J2645" s="109">
        <f t="shared" si="533"/>
        <v>-53274.559193954665</v>
      </c>
      <c r="K2645" s="109">
        <f t="shared" si="534"/>
        <v>0</v>
      </c>
      <c r="L2645" s="43">
        <f t="shared" si="535"/>
        <v>5100.7556675062951</v>
      </c>
      <c r="M2645" s="97"/>
      <c r="N2645" s="97"/>
    </row>
    <row r="2646" spans="1:14" s="10" customFormat="1" ht="14.25" customHeight="1">
      <c r="A2646" s="106">
        <v>42209</v>
      </c>
      <c r="B2646" s="111" t="s">
        <v>316</v>
      </c>
      <c r="C2646" s="108">
        <f t="shared" si="531"/>
        <v>1704.5454545454545</v>
      </c>
      <c r="D2646" s="111" t="s">
        <v>203</v>
      </c>
      <c r="E2646" s="110">
        <v>176</v>
      </c>
      <c r="F2646" s="110">
        <v>175</v>
      </c>
      <c r="G2646" s="110">
        <v>174.1</v>
      </c>
      <c r="H2646" s="110"/>
      <c r="I2646" s="109">
        <f t="shared" si="532"/>
        <v>1704.5454545454545</v>
      </c>
      <c r="J2646" s="109">
        <f t="shared" si="533"/>
        <v>1534.0909090909188</v>
      </c>
      <c r="K2646" s="109">
        <f t="shared" si="534"/>
        <v>0</v>
      </c>
      <c r="L2646" s="43">
        <f t="shared" si="535"/>
        <v>3238.6363636363731</v>
      </c>
      <c r="M2646" s="97"/>
      <c r="N2646" s="97"/>
    </row>
    <row r="2647" spans="1:14" s="10" customFormat="1" ht="14.25" customHeight="1">
      <c r="A2647" s="106">
        <v>42209</v>
      </c>
      <c r="B2647" s="107" t="s">
        <v>54</v>
      </c>
      <c r="C2647" s="108">
        <f t="shared" si="531"/>
        <v>276.49769585253455</v>
      </c>
      <c r="D2647" s="107" t="s">
        <v>188</v>
      </c>
      <c r="E2647" s="109">
        <v>1085</v>
      </c>
      <c r="F2647" s="109">
        <v>1065</v>
      </c>
      <c r="G2647" s="109"/>
      <c r="H2647" s="110"/>
      <c r="I2647" s="109">
        <f t="shared" si="532"/>
        <v>-5529.9539170506905</v>
      </c>
      <c r="J2647" s="109">
        <f t="shared" si="533"/>
        <v>0</v>
      </c>
      <c r="K2647" s="109">
        <f t="shared" si="534"/>
        <v>0</v>
      </c>
      <c r="L2647" s="43">
        <f t="shared" si="535"/>
        <v>-5529.9539170506905</v>
      </c>
      <c r="M2647" s="97"/>
      <c r="N2647" s="97"/>
    </row>
    <row r="2648" spans="1:14" s="10" customFormat="1" ht="14.25" customHeight="1">
      <c r="A2648" s="106">
        <v>42208</v>
      </c>
      <c r="B2648" s="107" t="s">
        <v>369</v>
      </c>
      <c r="C2648" s="108">
        <f t="shared" si="531"/>
        <v>2608.695652173913</v>
      </c>
      <c r="D2648" s="107" t="s">
        <v>188</v>
      </c>
      <c r="E2648" s="109">
        <v>115</v>
      </c>
      <c r="F2648" s="109">
        <v>116</v>
      </c>
      <c r="G2648" s="109">
        <v>118.85</v>
      </c>
      <c r="H2648" s="110"/>
      <c r="I2648" s="109">
        <f t="shared" si="532"/>
        <v>2608.695652173913</v>
      </c>
      <c r="J2648" s="109">
        <f t="shared" si="533"/>
        <v>7434.7826086956375</v>
      </c>
      <c r="K2648" s="109">
        <f t="shared" si="534"/>
        <v>0</v>
      </c>
      <c r="L2648" s="43">
        <f t="shared" si="535"/>
        <v>10043.47826086955</v>
      </c>
      <c r="M2648" s="97"/>
      <c r="N2648" s="97"/>
    </row>
    <row r="2649" spans="1:14" s="10" customFormat="1" ht="14.25" customHeight="1">
      <c r="A2649" s="106">
        <v>42208</v>
      </c>
      <c r="B2649" s="102" t="s">
        <v>219</v>
      </c>
      <c r="C2649" s="29">
        <f t="shared" si="531"/>
        <v>118.81188118811882</v>
      </c>
      <c r="D2649" s="102" t="s">
        <v>203</v>
      </c>
      <c r="E2649" s="43">
        <v>2525</v>
      </c>
      <c r="F2649" s="43">
        <v>2514</v>
      </c>
      <c r="G2649" s="43">
        <v>2495</v>
      </c>
      <c r="H2649" s="112">
        <v>2480</v>
      </c>
      <c r="I2649" s="109">
        <f t="shared" si="532"/>
        <v>1306.9306930693069</v>
      </c>
      <c r="J2649" s="109">
        <f t="shared" si="533"/>
        <v>2257.4257425742576</v>
      </c>
      <c r="K2649" s="109">
        <f t="shared" si="534"/>
        <v>1782.1782178217823</v>
      </c>
      <c r="L2649" s="43">
        <f t="shared" si="535"/>
        <v>5346.5346534653472</v>
      </c>
      <c r="M2649" s="97"/>
      <c r="N2649" s="97"/>
    </row>
    <row r="2650" spans="1:14" s="10" customFormat="1" ht="14.25" customHeight="1">
      <c r="A2650" s="106">
        <v>42208</v>
      </c>
      <c r="B2650" s="107" t="s">
        <v>364</v>
      </c>
      <c r="C2650" s="108">
        <f t="shared" si="531"/>
        <v>380.71065989847716</v>
      </c>
      <c r="D2650" s="107" t="s">
        <v>188</v>
      </c>
      <c r="E2650" s="109">
        <v>788</v>
      </c>
      <c r="F2650" s="109">
        <v>793</v>
      </c>
      <c r="G2650" s="109">
        <v>802</v>
      </c>
      <c r="H2650" s="110"/>
      <c r="I2650" s="109">
        <f t="shared" si="532"/>
        <v>1903.5532994923858</v>
      </c>
      <c r="J2650" s="109">
        <f t="shared" si="533"/>
        <v>3426.3959390862947</v>
      </c>
      <c r="K2650" s="109">
        <f t="shared" si="534"/>
        <v>0</v>
      </c>
      <c r="L2650" s="43">
        <f t="shared" si="535"/>
        <v>5329.9492385786807</v>
      </c>
      <c r="M2650" s="97"/>
      <c r="N2650" s="97"/>
    </row>
    <row r="2651" spans="1:14" s="10" customFormat="1" ht="14.25" customHeight="1">
      <c r="A2651" s="106">
        <v>42208</v>
      </c>
      <c r="B2651" s="107" t="s">
        <v>227</v>
      </c>
      <c r="C2651" s="108">
        <f t="shared" si="531"/>
        <v>1500</v>
      </c>
      <c r="D2651" s="107" t="s">
        <v>188</v>
      </c>
      <c r="E2651" s="109">
        <v>200</v>
      </c>
      <c r="F2651" s="109">
        <v>201.5</v>
      </c>
      <c r="G2651" s="109"/>
      <c r="H2651" s="110"/>
      <c r="I2651" s="109">
        <f t="shared" si="532"/>
        <v>2250</v>
      </c>
      <c r="J2651" s="109">
        <f t="shared" si="533"/>
        <v>0</v>
      </c>
      <c r="K2651" s="109">
        <f t="shared" si="534"/>
        <v>0</v>
      </c>
      <c r="L2651" s="43">
        <f t="shared" si="535"/>
        <v>2250</v>
      </c>
      <c r="M2651" s="97"/>
      <c r="N2651" s="97"/>
    </row>
    <row r="2652" spans="1:14" s="10" customFormat="1" ht="14.25" customHeight="1">
      <c r="A2652" s="106">
        <v>42208</v>
      </c>
      <c r="B2652" s="107" t="s">
        <v>153</v>
      </c>
      <c r="C2652" s="108">
        <f t="shared" si="531"/>
        <v>304.25963488843814</v>
      </c>
      <c r="D2652" s="107" t="s">
        <v>188</v>
      </c>
      <c r="E2652" s="109">
        <v>986</v>
      </c>
      <c r="F2652" s="109">
        <v>976</v>
      </c>
      <c r="G2652" s="109"/>
      <c r="H2652" s="110"/>
      <c r="I2652" s="109">
        <f t="shared" si="532"/>
        <v>-3042.5963488843813</v>
      </c>
      <c r="J2652" s="109">
        <f t="shared" si="533"/>
        <v>0</v>
      </c>
      <c r="K2652" s="109">
        <f t="shared" si="534"/>
        <v>0</v>
      </c>
      <c r="L2652" s="43">
        <f t="shared" si="535"/>
        <v>-3042.5963488843813</v>
      </c>
      <c r="M2652" s="97"/>
      <c r="N2652" s="97"/>
    </row>
    <row r="2653" spans="1:14" s="10" customFormat="1" ht="14.25" customHeight="1">
      <c r="A2653" s="106">
        <v>42207</v>
      </c>
      <c r="B2653" s="107" t="s">
        <v>370</v>
      </c>
      <c r="C2653" s="108">
        <f t="shared" si="531"/>
        <v>1102.9411764705883</v>
      </c>
      <c r="D2653" s="107" t="s">
        <v>188</v>
      </c>
      <c r="E2653" s="109">
        <v>272</v>
      </c>
      <c r="F2653" s="109">
        <v>273.5</v>
      </c>
      <c r="G2653" s="109">
        <v>275</v>
      </c>
      <c r="H2653" s="110">
        <v>280</v>
      </c>
      <c r="I2653" s="109">
        <f t="shared" si="532"/>
        <v>1654.4117647058824</v>
      </c>
      <c r="J2653" s="109">
        <f t="shared" si="533"/>
        <v>1654.4117647058824</v>
      </c>
      <c r="K2653" s="109">
        <f t="shared" si="534"/>
        <v>5514.7058823529414</v>
      </c>
      <c r="L2653" s="110">
        <f t="shared" si="535"/>
        <v>8823.5294117647063</v>
      </c>
      <c r="M2653" s="97"/>
      <c r="N2653" s="97"/>
    </row>
    <row r="2654" spans="1:14" s="10" customFormat="1" ht="14.25" customHeight="1">
      <c r="A2654" s="106">
        <v>42207</v>
      </c>
      <c r="B2654" s="107" t="s">
        <v>234</v>
      </c>
      <c r="C2654" s="108">
        <f t="shared" si="531"/>
        <v>760.45627376425853</v>
      </c>
      <c r="D2654" s="107" t="s">
        <v>188</v>
      </c>
      <c r="E2654" s="109">
        <v>394.5</v>
      </c>
      <c r="F2654" s="109">
        <v>396.5</v>
      </c>
      <c r="G2654" s="109">
        <v>399</v>
      </c>
      <c r="H2654" s="110">
        <v>405</v>
      </c>
      <c r="I2654" s="109">
        <f t="shared" si="532"/>
        <v>1520.9125475285171</v>
      </c>
      <c r="J2654" s="109">
        <f t="shared" si="533"/>
        <v>1901.1406844106464</v>
      </c>
      <c r="K2654" s="109">
        <f t="shared" si="534"/>
        <v>4562.7376425855509</v>
      </c>
      <c r="L2654" s="110">
        <f t="shared" si="535"/>
        <v>7984.7908745247141</v>
      </c>
      <c r="M2654" s="97"/>
      <c r="N2654" s="97"/>
    </row>
    <row r="2655" spans="1:14" s="10" customFormat="1" ht="14.25" customHeight="1">
      <c r="A2655" s="106">
        <v>42207</v>
      </c>
      <c r="B2655" s="107" t="s">
        <v>371</v>
      </c>
      <c r="C2655" s="108">
        <f t="shared" si="531"/>
        <v>350.87719298245617</v>
      </c>
      <c r="D2655" s="107" t="s">
        <v>188</v>
      </c>
      <c r="E2655" s="109">
        <v>855</v>
      </c>
      <c r="F2655" s="109">
        <v>860</v>
      </c>
      <c r="G2655" s="109">
        <v>867</v>
      </c>
      <c r="H2655" s="110"/>
      <c r="I2655" s="109">
        <f t="shared" si="532"/>
        <v>1754.3859649122808</v>
      </c>
      <c r="J2655" s="109">
        <f t="shared" si="533"/>
        <v>2456.1403508771932</v>
      </c>
      <c r="K2655" s="109">
        <f t="shared" si="534"/>
        <v>0</v>
      </c>
      <c r="L2655" s="43">
        <f t="shared" si="535"/>
        <v>4210.5263157894742</v>
      </c>
      <c r="M2655" s="97"/>
      <c r="N2655" s="97"/>
    </row>
    <row r="2656" spans="1:14" s="10" customFormat="1" ht="14.25" customHeight="1">
      <c r="A2656" s="106">
        <v>42207</v>
      </c>
      <c r="B2656" s="107" t="s">
        <v>219</v>
      </c>
      <c r="C2656" s="108">
        <f t="shared" si="531"/>
        <v>115.38461538461539</v>
      </c>
      <c r="D2656" s="107" t="s">
        <v>188</v>
      </c>
      <c r="E2656" s="109">
        <v>2600</v>
      </c>
      <c r="F2656" s="109">
        <v>2615</v>
      </c>
      <c r="G2656" s="109">
        <v>2625</v>
      </c>
      <c r="H2656" s="110"/>
      <c r="I2656" s="109">
        <f t="shared" si="532"/>
        <v>1730.7692307692307</v>
      </c>
      <c r="J2656" s="109">
        <f t="shared" si="533"/>
        <v>1153.8461538461538</v>
      </c>
      <c r="K2656" s="109">
        <f t="shared" si="534"/>
        <v>0</v>
      </c>
      <c r="L2656" s="43">
        <f t="shared" si="535"/>
        <v>2884.6153846153848</v>
      </c>
      <c r="M2656" s="97"/>
      <c r="N2656" s="97"/>
    </row>
    <row r="2657" spans="1:14" s="10" customFormat="1" ht="14.25" customHeight="1">
      <c r="A2657" s="106">
        <v>42207</v>
      </c>
      <c r="B2657" s="107" t="s">
        <v>370</v>
      </c>
      <c r="C2657" s="108">
        <f t="shared" si="531"/>
        <v>1075.2688172043011</v>
      </c>
      <c r="D2657" s="107" t="s">
        <v>188</v>
      </c>
      <c r="E2657" s="109">
        <v>279</v>
      </c>
      <c r="F2657" s="109">
        <v>280</v>
      </c>
      <c r="G2657" s="109"/>
      <c r="H2657" s="110"/>
      <c r="I2657" s="109">
        <f t="shared" si="532"/>
        <v>1075.2688172043011</v>
      </c>
      <c r="J2657" s="109">
        <f t="shared" si="533"/>
        <v>0</v>
      </c>
      <c r="K2657" s="109">
        <f t="shared" si="534"/>
        <v>0</v>
      </c>
      <c r="L2657" s="43">
        <f t="shared" si="535"/>
        <v>1075.2688172043011</v>
      </c>
      <c r="M2657" s="97"/>
      <c r="N2657" s="97"/>
    </row>
    <row r="2658" spans="1:14" s="10" customFormat="1" ht="14.25" customHeight="1">
      <c r="A2658" s="106">
        <v>42206</v>
      </c>
      <c r="B2658" s="107" t="s">
        <v>335</v>
      </c>
      <c r="C2658" s="108">
        <f t="shared" si="531"/>
        <v>274.97708524289641</v>
      </c>
      <c r="D2658" s="107" t="s">
        <v>188</v>
      </c>
      <c r="E2658" s="109">
        <v>1091</v>
      </c>
      <c r="F2658" s="109">
        <v>1100</v>
      </c>
      <c r="G2658" s="109">
        <v>1115</v>
      </c>
      <c r="H2658" s="110">
        <v>1145</v>
      </c>
      <c r="I2658" s="109">
        <f t="shared" si="532"/>
        <v>2474.7937671860677</v>
      </c>
      <c r="J2658" s="109">
        <f t="shared" si="533"/>
        <v>4124.6562786434461</v>
      </c>
      <c r="K2658" s="109">
        <f t="shared" si="534"/>
        <v>8249.3125572868921</v>
      </c>
      <c r="L2658" s="110">
        <f t="shared" si="535"/>
        <v>14848.762603116405</v>
      </c>
      <c r="M2658" s="97"/>
      <c r="N2658" s="97"/>
    </row>
    <row r="2659" spans="1:14" s="10" customFormat="1" ht="14.25" customHeight="1">
      <c r="A2659" s="106">
        <v>42206</v>
      </c>
      <c r="B2659" s="107" t="s">
        <v>370</v>
      </c>
      <c r="C2659" s="108">
        <f t="shared" si="531"/>
        <v>1200</v>
      </c>
      <c r="D2659" s="107" t="s">
        <v>188</v>
      </c>
      <c r="E2659" s="109">
        <v>250</v>
      </c>
      <c r="F2659" s="109">
        <v>252</v>
      </c>
      <c r="G2659" s="109">
        <v>255</v>
      </c>
      <c r="H2659" s="110"/>
      <c r="I2659" s="109">
        <f t="shared" si="532"/>
        <v>2400</v>
      </c>
      <c r="J2659" s="109">
        <f t="shared" si="533"/>
        <v>3600</v>
      </c>
      <c r="K2659" s="109">
        <f t="shared" si="534"/>
        <v>0</v>
      </c>
      <c r="L2659" s="43">
        <f t="shared" si="535"/>
        <v>6000</v>
      </c>
      <c r="M2659" s="97"/>
      <c r="N2659" s="97"/>
    </row>
    <row r="2660" spans="1:14" s="10" customFormat="1" ht="14.25" customHeight="1">
      <c r="A2660" s="106">
        <v>42206</v>
      </c>
      <c r="B2660" s="107" t="s">
        <v>372</v>
      </c>
      <c r="C2660" s="108">
        <f t="shared" si="531"/>
        <v>360.57692307692309</v>
      </c>
      <c r="D2660" s="107" t="s">
        <v>188</v>
      </c>
      <c r="E2660" s="109">
        <v>832</v>
      </c>
      <c r="F2660" s="109">
        <v>837</v>
      </c>
      <c r="G2660" s="109">
        <v>847</v>
      </c>
      <c r="H2660" s="110"/>
      <c r="I2660" s="109">
        <f t="shared" si="532"/>
        <v>1802.8846153846155</v>
      </c>
      <c r="J2660" s="109">
        <f t="shared" si="533"/>
        <v>3605.7692307692309</v>
      </c>
      <c r="K2660" s="109">
        <f t="shared" si="534"/>
        <v>0</v>
      </c>
      <c r="L2660" s="110">
        <f t="shared" si="535"/>
        <v>5408.6538461538466</v>
      </c>
      <c r="M2660" s="97"/>
      <c r="N2660" s="97"/>
    </row>
    <row r="2661" spans="1:14" s="10" customFormat="1" ht="14.25" customHeight="1">
      <c r="A2661" s="106">
        <v>42206</v>
      </c>
      <c r="B2661" s="107" t="s">
        <v>54</v>
      </c>
      <c r="C2661" s="108">
        <f t="shared" si="531"/>
        <v>285.9866539561487</v>
      </c>
      <c r="D2661" s="107" t="s">
        <v>188</v>
      </c>
      <c r="E2661" s="109">
        <v>1049</v>
      </c>
      <c r="F2661" s="109">
        <v>1032</v>
      </c>
      <c r="G2661" s="109"/>
      <c r="H2661" s="110"/>
      <c r="I2661" s="109">
        <f t="shared" si="532"/>
        <v>-4861.7731172545282</v>
      </c>
      <c r="J2661" s="109">
        <f t="shared" si="533"/>
        <v>0</v>
      </c>
      <c r="K2661" s="109">
        <f t="shared" si="534"/>
        <v>0</v>
      </c>
      <c r="L2661" s="43">
        <f t="shared" si="535"/>
        <v>-4861.7731172545282</v>
      </c>
      <c r="M2661" s="97"/>
      <c r="N2661" s="97"/>
    </row>
    <row r="2662" spans="1:14" s="10" customFormat="1" ht="14.25" customHeight="1">
      <c r="A2662" s="106">
        <v>42205</v>
      </c>
      <c r="B2662" s="107" t="s">
        <v>74</v>
      </c>
      <c r="C2662" s="108">
        <f t="shared" si="531"/>
        <v>1910.8280254777071</v>
      </c>
      <c r="D2662" s="107" t="s">
        <v>188</v>
      </c>
      <c r="E2662" s="109">
        <v>157</v>
      </c>
      <c r="F2662" s="109">
        <v>158</v>
      </c>
      <c r="G2662" s="109">
        <v>160</v>
      </c>
      <c r="H2662" s="110">
        <v>166.2</v>
      </c>
      <c r="I2662" s="109">
        <f t="shared" si="532"/>
        <v>1910.8280254777071</v>
      </c>
      <c r="J2662" s="109">
        <f t="shared" si="533"/>
        <v>3821.6560509554142</v>
      </c>
      <c r="K2662" s="109">
        <f t="shared" si="534"/>
        <v>11847.133757961763</v>
      </c>
      <c r="L2662" s="110">
        <f t="shared" si="535"/>
        <v>17579.617834394885</v>
      </c>
      <c r="M2662" s="97"/>
      <c r="N2662" s="97"/>
    </row>
    <row r="2663" spans="1:14" s="10" customFormat="1" ht="14.25" customHeight="1">
      <c r="A2663" s="106">
        <v>42205</v>
      </c>
      <c r="B2663" s="107" t="s">
        <v>364</v>
      </c>
      <c r="C2663" s="108">
        <f t="shared" si="531"/>
        <v>410.95890410958901</v>
      </c>
      <c r="D2663" s="107" t="s">
        <v>188</v>
      </c>
      <c r="E2663" s="109">
        <v>730</v>
      </c>
      <c r="F2663" s="109">
        <v>735</v>
      </c>
      <c r="G2663" s="109">
        <v>745</v>
      </c>
      <c r="H2663" s="110">
        <v>767</v>
      </c>
      <c r="I2663" s="109">
        <f t="shared" si="532"/>
        <v>2054.794520547945</v>
      </c>
      <c r="J2663" s="109">
        <f t="shared" si="533"/>
        <v>4109.58904109589</v>
      </c>
      <c r="K2663" s="109">
        <f t="shared" si="534"/>
        <v>9041.0958904109575</v>
      </c>
      <c r="L2663" s="110">
        <f t="shared" si="535"/>
        <v>15205.479452054793</v>
      </c>
      <c r="M2663" s="97"/>
      <c r="N2663" s="97"/>
    </row>
    <row r="2664" spans="1:14" s="10" customFormat="1" ht="14.25" customHeight="1">
      <c r="A2664" s="106">
        <v>42205</v>
      </c>
      <c r="B2664" s="107" t="s">
        <v>153</v>
      </c>
      <c r="C2664" s="108">
        <f t="shared" si="531"/>
        <v>314.13612565445027</v>
      </c>
      <c r="D2664" s="107" t="s">
        <v>188</v>
      </c>
      <c r="E2664" s="109">
        <v>955</v>
      </c>
      <c r="F2664" s="109">
        <v>960</v>
      </c>
      <c r="G2664" s="109">
        <v>967</v>
      </c>
      <c r="H2664" s="110">
        <v>968.3</v>
      </c>
      <c r="I2664" s="109">
        <f t="shared" si="532"/>
        <v>1570.6806282722514</v>
      </c>
      <c r="J2664" s="109">
        <f t="shared" si="533"/>
        <v>2198.952879581152</v>
      </c>
      <c r="K2664" s="109">
        <f t="shared" si="534"/>
        <v>408.37696335077106</v>
      </c>
      <c r="L2664" s="110">
        <f t="shared" si="535"/>
        <v>4178.0104712041748</v>
      </c>
      <c r="M2664" s="97"/>
      <c r="N2664" s="97"/>
    </row>
    <row r="2665" spans="1:14" s="10" customFormat="1" ht="14.25" customHeight="1">
      <c r="A2665" s="106">
        <v>42205</v>
      </c>
      <c r="B2665" s="107" t="s">
        <v>365</v>
      </c>
      <c r="C2665" s="108">
        <f t="shared" si="531"/>
        <v>442.96788482834995</v>
      </c>
      <c r="D2665" s="107" t="s">
        <v>188</v>
      </c>
      <c r="E2665" s="109">
        <v>677.25</v>
      </c>
      <c r="F2665" s="109">
        <v>681</v>
      </c>
      <c r="G2665" s="109"/>
      <c r="H2665" s="110"/>
      <c r="I2665" s="109">
        <f t="shared" si="532"/>
        <v>1661.1295681063123</v>
      </c>
      <c r="J2665" s="109">
        <f t="shared" si="533"/>
        <v>0</v>
      </c>
      <c r="K2665" s="109">
        <f t="shared" si="534"/>
        <v>0</v>
      </c>
      <c r="L2665" s="43">
        <f t="shared" si="535"/>
        <v>1661.1295681063123</v>
      </c>
      <c r="M2665" s="97"/>
      <c r="N2665" s="97"/>
    </row>
    <row r="2666" spans="1:14" s="10" customFormat="1" ht="14.25" customHeight="1">
      <c r="A2666" s="106">
        <v>42202</v>
      </c>
      <c r="B2666" s="107" t="s">
        <v>373</v>
      </c>
      <c r="C2666" s="108">
        <f t="shared" si="531"/>
        <v>1115.2416356877322</v>
      </c>
      <c r="D2666" s="107" t="s">
        <v>188</v>
      </c>
      <c r="E2666" s="109">
        <v>269</v>
      </c>
      <c r="F2666" s="109">
        <v>270.5</v>
      </c>
      <c r="G2666" s="109"/>
      <c r="H2666" s="110"/>
      <c r="I2666" s="109">
        <f t="shared" si="532"/>
        <v>1672.8624535315985</v>
      </c>
      <c r="J2666" s="109">
        <f t="shared" si="533"/>
        <v>0</v>
      </c>
      <c r="K2666" s="109">
        <f t="shared" si="534"/>
        <v>0</v>
      </c>
      <c r="L2666" s="43">
        <f t="shared" si="535"/>
        <v>1672.8624535315985</v>
      </c>
      <c r="M2666" s="97"/>
      <c r="N2666" s="97"/>
    </row>
    <row r="2667" spans="1:14" s="10" customFormat="1" ht="14.25" customHeight="1">
      <c r="A2667" s="106">
        <v>42202</v>
      </c>
      <c r="B2667" s="107" t="s">
        <v>242</v>
      </c>
      <c r="C2667" s="108">
        <f t="shared" si="531"/>
        <v>71.090047393364927</v>
      </c>
      <c r="D2667" s="107" t="s">
        <v>188</v>
      </c>
      <c r="E2667" s="109">
        <v>4220</v>
      </c>
      <c r="F2667" s="109">
        <v>4202</v>
      </c>
      <c r="G2667" s="109"/>
      <c r="H2667" s="110"/>
      <c r="I2667" s="109">
        <f t="shared" si="532"/>
        <v>-1279.6208530805686</v>
      </c>
      <c r="J2667" s="109">
        <f t="shared" si="533"/>
        <v>0</v>
      </c>
      <c r="K2667" s="109">
        <f t="shared" si="534"/>
        <v>0</v>
      </c>
      <c r="L2667" s="43">
        <f t="shared" si="535"/>
        <v>-1279.6208530805686</v>
      </c>
      <c r="M2667" s="97"/>
      <c r="N2667" s="97"/>
    </row>
    <row r="2668" spans="1:14" s="10" customFormat="1" ht="14.25" customHeight="1">
      <c r="A2668" s="106">
        <v>42201</v>
      </c>
      <c r="B2668" s="107" t="s">
        <v>374</v>
      </c>
      <c r="C2668" s="108">
        <f t="shared" si="531"/>
        <v>489.39641109298532</v>
      </c>
      <c r="D2668" s="107" t="s">
        <v>188</v>
      </c>
      <c r="E2668" s="109">
        <v>613</v>
      </c>
      <c r="F2668" s="109">
        <v>605</v>
      </c>
      <c r="G2668" s="109"/>
      <c r="H2668" s="110"/>
      <c r="I2668" s="109">
        <f t="shared" si="532"/>
        <v>-3915.1712887438825</v>
      </c>
      <c r="J2668" s="109">
        <f t="shared" si="533"/>
        <v>0</v>
      </c>
      <c r="K2668" s="109">
        <f t="shared" si="534"/>
        <v>0</v>
      </c>
      <c r="L2668" s="43">
        <f t="shared" si="535"/>
        <v>-3915.1712887438825</v>
      </c>
      <c r="M2668" s="97"/>
      <c r="N2668" s="97"/>
    </row>
    <row r="2669" spans="1:14" s="10" customFormat="1" ht="14.25" customHeight="1">
      <c r="A2669" s="106">
        <v>42201</v>
      </c>
      <c r="B2669" s="107" t="s">
        <v>90</v>
      </c>
      <c r="C2669" s="108">
        <f t="shared" si="531"/>
        <v>1923.0769230769231</v>
      </c>
      <c r="D2669" s="107" t="s">
        <v>188</v>
      </c>
      <c r="E2669" s="109">
        <v>156</v>
      </c>
      <c r="F2669" s="109">
        <v>157</v>
      </c>
      <c r="G2669" s="109"/>
      <c r="H2669" s="110"/>
      <c r="I2669" s="109">
        <f t="shared" si="532"/>
        <v>1923.0769230769231</v>
      </c>
      <c r="J2669" s="109">
        <f t="shared" si="533"/>
        <v>0</v>
      </c>
      <c r="K2669" s="109">
        <f t="shared" si="534"/>
        <v>0</v>
      </c>
      <c r="L2669" s="43">
        <f t="shared" si="535"/>
        <v>1923.0769230769231</v>
      </c>
      <c r="M2669" s="97"/>
      <c r="N2669" s="97"/>
    </row>
    <row r="2670" spans="1:14" s="10" customFormat="1" ht="14.25" customHeight="1">
      <c r="A2670" s="106">
        <v>42201</v>
      </c>
      <c r="B2670" s="107" t="s">
        <v>375</v>
      </c>
      <c r="C2670" s="108">
        <f t="shared" si="531"/>
        <v>1666.6666666666667</v>
      </c>
      <c r="D2670" s="107" t="s">
        <v>188</v>
      </c>
      <c r="E2670" s="109">
        <v>180</v>
      </c>
      <c r="F2670" s="109">
        <v>181.15</v>
      </c>
      <c r="G2670" s="109"/>
      <c r="H2670" s="110"/>
      <c r="I2670" s="109">
        <f t="shared" si="532"/>
        <v>1916.6666666666763</v>
      </c>
      <c r="J2670" s="109">
        <f t="shared" si="533"/>
        <v>0</v>
      </c>
      <c r="K2670" s="109">
        <f t="shared" si="534"/>
        <v>0</v>
      </c>
      <c r="L2670" s="43">
        <f t="shared" si="535"/>
        <v>1916.6666666666763</v>
      </c>
      <c r="M2670" s="97"/>
      <c r="N2670" s="97"/>
    </row>
    <row r="2671" spans="1:14" s="10" customFormat="1" ht="14.25" customHeight="1">
      <c r="A2671" s="106">
        <v>42201</v>
      </c>
      <c r="B2671" s="107" t="s">
        <v>376</v>
      </c>
      <c r="C2671" s="108">
        <f t="shared" ref="C2671:C2734" si="536">300000/E2671</f>
        <v>385.10911424903725</v>
      </c>
      <c r="D2671" s="107" t="s">
        <v>188</v>
      </c>
      <c r="E2671" s="109">
        <v>779</v>
      </c>
      <c r="F2671" s="109">
        <v>782</v>
      </c>
      <c r="G2671" s="109"/>
      <c r="H2671" s="110"/>
      <c r="I2671" s="109">
        <f t="shared" ref="I2671:I2734" si="537">(IF(D2671="SHORT",E2671-F2671,IF(D2671="LONG",F2671-E2671)))*C2671</f>
        <v>1155.3273427471117</v>
      </c>
      <c r="J2671" s="109">
        <f t="shared" ref="J2671:J2734" si="538">(IF(D2671="SHORT",IF(G2671="",0,F2671-G2671),IF(D2671="LONG",IF(G2671="",0,G2671-F2671))))*C2671</f>
        <v>0</v>
      </c>
      <c r="K2671" s="109">
        <f t="shared" ref="K2671:K2734" si="539">(IF(D2671="SHORT",IF(H2671="",0,G2671-H2671),IF(D2671="LONG",IF(H2671="",0,(H2671-G2671)))))*C2671</f>
        <v>0</v>
      </c>
      <c r="L2671" s="43">
        <f t="shared" ref="L2671:L2734" si="540">SUM(I2671,J2671,K2671)</f>
        <v>1155.3273427471117</v>
      </c>
      <c r="M2671" s="97"/>
      <c r="N2671" s="97"/>
    </row>
    <row r="2672" spans="1:14" s="10" customFormat="1" ht="14.25" customHeight="1">
      <c r="A2672" s="106">
        <v>42200</v>
      </c>
      <c r="B2672" s="107" t="s">
        <v>358</v>
      </c>
      <c r="C2672" s="108">
        <f t="shared" si="536"/>
        <v>358.85167464114835</v>
      </c>
      <c r="D2672" s="107" t="s">
        <v>188</v>
      </c>
      <c r="E2672" s="109">
        <v>836</v>
      </c>
      <c r="F2672" s="109">
        <v>841</v>
      </c>
      <c r="G2672" s="109">
        <v>851</v>
      </c>
      <c r="H2672" s="110"/>
      <c r="I2672" s="109">
        <f t="shared" si="537"/>
        <v>1794.2583732057417</v>
      </c>
      <c r="J2672" s="109">
        <f t="shared" si="538"/>
        <v>3588.5167464114834</v>
      </c>
      <c r="K2672" s="109">
        <f t="shared" si="539"/>
        <v>0</v>
      </c>
      <c r="L2672" s="43">
        <f t="shared" si="540"/>
        <v>5382.7751196172248</v>
      </c>
      <c r="M2672" s="97"/>
      <c r="N2672" s="97"/>
    </row>
    <row r="2673" spans="1:14" s="10" customFormat="1" ht="14.25" customHeight="1">
      <c r="A2673" s="106">
        <v>42200</v>
      </c>
      <c r="B2673" s="107" t="s">
        <v>120</v>
      </c>
      <c r="C2673" s="108">
        <f t="shared" si="536"/>
        <v>895.52238805970148</v>
      </c>
      <c r="D2673" s="107" t="s">
        <v>188</v>
      </c>
      <c r="E2673" s="109">
        <v>335</v>
      </c>
      <c r="F2673" s="109">
        <v>337.5</v>
      </c>
      <c r="G2673" s="109"/>
      <c r="H2673" s="110"/>
      <c r="I2673" s="109">
        <f t="shared" si="537"/>
        <v>2238.8059701492539</v>
      </c>
      <c r="J2673" s="109">
        <f t="shared" si="538"/>
        <v>0</v>
      </c>
      <c r="K2673" s="109">
        <f t="shared" si="539"/>
        <v>0</v>
      </c>
      <c r="L2673" s="43">
        <f t="shared" si="540"/>
        <v>2238.8059701492539</v>
      </c>
      <c r="M2673" s="97"/>
      <c r="N2673" s="97"/>
    </row>
    <row r="2674" spans="1:14" s="10" customFormat="1" ht="14.25" customHeight="1">
      <c r="A2674" s="106">
        <v>42200</v>
      </c>
      <c r="B2674" s="107" t="s">
        <v>169</v>
      </c>
      <c r="C2674" s="108">
        <f t="shared" si="536"/>
        <v>484.65266558966073</v>
      </c>
      <c r="D2674" s="107" t="s">
        <v>188</v>
      </c>
      <c r="E2674" s="109">
        <v>619</v>
      </c>
      <c r="F2674" s="109">
        <v>621.9</v>
      </c>
      <c r="G2674" s="109"/>
      <c r="H2674" s="110"/>
      <c r="I2674" s="109">
        <f t="shared" si="537"/>
        <v>1405.492730210005</v>
      </c>
      <c r="J2674" s="109">
        <f t="shared" si="538"/>
        <v>0</v>
      </c>
      <c r="K2674" s="109">
        <f t="shared" si="539"/>
        <v>0</v>
      </c>
      <c r="L2674" s="43">
        <f t="shared" si="540"/>
        <v>1405.492730210005</v>
      </c>
      <c r="M2674" s="97"/>
      <c r="N2674" s="97"/>
    </row>
    <row r="2675" spans="1:14" s="10" customFormat="1" ht="14.25" customHeight="1">
      <c r="A2675" s="106">
        <v>42200</v>
      </c>
      <c r="B2675" s="107" t="s">
        <v>242</v>
      </c>
      <c r="C2675" s="108">
        <f t="shared" si="536"/>
        <v>72.202166064981952</v>
      </c>
      <c r="D2675" s="107" t="s">
        <v>188</v>
      </c>
      <c r="E2675" s="109">
        <v>4155</v>
      </c>
      <c r="F2675" s="109">
        <v>4170</v>
      </c>
      <c r="G2675" s="109"/>
      <c r="H2675" s="110"/>
      <c r="I2675" s="109">
        <f t="shared" si="537"/>
        <v>1083.0324909747292</v>
      </c>
      <c r="J2675" s="109">
        <f t="shared" si="538"/>
        <v>0</v>
      </c>
      <c r="K2675" s="109">
        <f t="shared" si="539"/>
        <v>0</v>
      </c>
      <c r="L2675" s="43">
        <f t="shared" si="540"/>
        <v>1083.0324909747292</v>
      </c>
      <c r="M2675" s="97"/>
      <c r="N2675" s="97"/>
    </row>
    <row r="2676" spans="1:14" s="10" customFormat="1" ht="14.25" customHeight="1">
      <c r="A2676" s="106">
        <v>42199</v>
      </c>
      <c r="B2676" s="107" t="s">
        <v>377</v>
      </c>
      <c r="C2676" s="108">
        <f t="shared" si="536"/>
        <v>660.79295154185024</v>
      </c>
      <c r="D2676" s="107" t="s">
        <v>188</v>
      </c>
      <c r="E2676" s="109">
        <v>454</v>
      </c>
      <c r="F2676" s="109">
        <v>457</v>
      </c>
      <c r="G2676" s="109">
        <v>465</v>
      </c>
      <c r="H2676" s="110">
        <v>475</v>
      </c>
      <c r="I2676" s="109">
        <f t="shared" si="537"/>
        <v>1982.3788546255507</v>
      </c>
      <c r="J2676" s="109">
        <f t="shared" si="538"/>
        <v>5286.3436123348019</v>
      </c>
      <c r="K2676" s="109">
        <f t="shared" si="539"/>
        <v>6607.929515418502</v>
      </c>
      <c r="L2676" s="110">
        <f t="shared" si="540"/>
        <v>13876.651982378855</v>
      </c>
      <c r="M2676" s="97"/>
      <c r="N2676" s="97"/>
    </row>
    <row r="2677" spans="1:14" s="10" customFormat="1" ht="14.25" customHeight="1">
      <c r="A2677" s="106">
        <v>42199</v>
      </c>
      <c r="B2677" s="107" t="s">
        <v>201</v>
      </c>
      <c r="C2677" s="108">
        <f t="shared" si="536"/>
        <v>233.8269680436477</v>
      </c>
      <c r="D2677" s="107" t="s">
        <v>188</v>
      </c>
      <c r="E2677" s="109">
        <v>1283</v>
      </c>
      <c r="F2677" s="109">
        <v>1292</v>
      </c>
      <c r="G2677" s="109">
        <v>1307</v>
      </c>
      <c r="H2677" s="110">
        <v>1323</v>
      </c>
      <c r="I2677" s="109">
        <f t="shared" si="537"/>
        <v>2104.4427123928294</v>
      </c>
      <c r="J2677" s="109">
        <f t="shared" si="538"/>
        <v>3507.4045206547153</v>
      </c>
      <c r="K2677" s="109">
        <f t="shared" si="539"/>
        <v>3741.2314886983631</v>
      </c>
      <c r="L2677" s="43">
        <f t="shared" si="540"/>
        <v>9353.0787217459074</v>
      </c>
      <c r="M2677" s="97"/>
      <c r="N2677" s="97"/>
    </row>
    <row r="2678" spans="1:14" s="10" customFormat="1" ht="14.25" customHeight="1">
      <c r="A2678" s="106">
        <v>42199</v>
      </c>
      <c r="B2678" s="107" t="s">
        <v>378</v>
      </c>
      <c r="C2678" s="108">
        <f t="shared" si="536"/>
        <v>357.14285714285717</v>
      </c>
      <c r="D2678" s="107" t="s">
        <v>188</v>
      </c>
      <c r="E2678" s="109">
        <v>840</v>
      </c>
      <c r="F2678" s="109">
        <v>845</v>
      </c>
      <c r="G2678" s="109">
        <v>852</v>
      </c>
      <c r="H2678" s="110">
        <v>857.35</v>
      </c>
      <c r="I2678" s="109">
        <f t="shared" si="537"/>
        <v>1785.7142857142858</v>
      </c>
      <c r="J2678" s="109">
        <f t="shared" si="538"/>
        <v>2500</v>
      </c>
      <c r="K2678" s="109">
        <f t="shared" si="539"/>
        <v>1910.714285714294</v>
      </c>
      <c r="L2678" s="110">
        <f t="shared" si="540"/>
        <v>6196.4285714285797</v>
      </c>
      <c r="M2678" s="97"/>
      <c r="N2678" s="97"/>
    </row>
    <row r="2679" spans="1:14" s="10" customFormat="1" ht="14.25" customHeight="1">
      <c r="A2679" s="106">
        <v>42199</v>
      </c>
      <c r="B2679" s="107" t="s">
        <v>379</v>
      </c>
      <c r="C2679" s="108">
        <f t="shared" si="536"/>
        <v>1058.2010582010582</v>
      </c>
      <c r="D2679" s="107" t="s">
        <v>188</v>
      </c>
      <c r="E2679" s="109">
        <v>283.5</v>
      </c>
      <c r="F2679" s="109">
        <v>285</v>
      </c>
      <c r="G2679" s="109"/>
      <c r="H2679" s="110"/>
      <c r="I2679" s="109">
        <f t="shared" si="537"/>
        <v>1587.3015873015875</v>
      </c>
      <c r="J2679" s="109">
        <f t="shared" si="538"/>
        <v>0</v>
      </c>
      <c r="K2679" s="109">
        <f t="shared" si="539"/>
        <v>0</v>
      </c>
      <c r="L2679" s="43">
        <f t="shared" si="540"/>
        <v>1587.3015873015875</v>
      </c>
      <c r="M2679" s="97"/>
      <c r="N2679" s="97"/>
    </row>
    <row r="2680" spans="1:14" s="10" customFormat="1" ht="14.25" customHeight="1">
      <c r="A2680" s="106">
        <v>42198</v>
      </c>
      <c r="B2680" s="107" t="s">
        <v>380</v>
      </c>
      <c r="C2680" s="108">
        <f t="shared" si="536"/>
        <v>328.22757111597372</v>
      </c>
      <c r="D2680" s="107" t="s">
        <v>188</v>
      </c>
      <c r="E2680" s="109">
        <v>914</v>
      </c>
      <c r="F2680" s="109">
        <v>920</v>
      </c>
      <c r="G2680" s="109">
        <v>927.7</v>
      </c>
      <c r="H2680" s="110"/>
      <c r="I2680" s="109">
        <f t="shared" si="537"/>
        <v>1969.3654266958424</v>
      </c>
      <c r="J2680" s="109">
        <f t="shared" si="538"/>
        <v>2527.3522975930127</v>
      </c>
      <c r="K2680" s="109">
        <f t="shared" si="539"/>
        <v>0</v>
      </c>
      <c r="L2680" s="110">
        <f t="shared" si="540"/>
        <v>4496.7177242888556</v>
      </c>
      <c r="M2680" s="97"/>
      <c r="N2680" s="97"/>
    </row>
    <row r="2681" spans="1:14" s="10" customFormat="1" ht="14.25" customHeight="1">
      <c r="A2681" s="106">
        <v>42198</v>
      </c>
      <c r="B2681" s="107" t="s">
        <v>381</v>
      </c>
      <c r="C2681" s="108">
        <f t="shared" si="536"/>
        <v>1456.3106796116506</v>
      </c>
      <c r="D2681" s="107" t="s">
        <v>188</v>
      </c>
      <c r="E2681" s="109">
        <v>206</v>
      </c>
      <c r="F2681" s="109">
        <v>207.5</v>
      </c>
      <c r="G2681" s="109"/>
      <c r="H2681" s="110"/>
      <c r="I2681" s="109">
        <f t="shared" si="537"/>
        <v>2184.4660194174758</v>
      </c>
      <c r="J2681" s="109">
        <f t="shared" si="538"/>
        <v>0</v>
      </c>
      <c r="K2681" s="109">
        <f t="shared" si="539"/>
        <v>0</v>
      </c>
      <c r="L2681" s="43">
        <f t="shared" si="540"/>
        <v>2184.4660194174758</v>
      </c>
      <c r="M2681" s="97"/>
      <c r="N2681" s="97"/>
    </row>
    <row r="2682" spans="1:14" s="10" customFormat="1" ht="14.25" customHeight="1">
      <c r="A2682" s="106">
        <v>42198</v>
      </c>
      <c r="B2682" s="107" t="s">
        <v>382</v>
      </c>
      <c r="C2682" s="108">
        <f t="shared" si="536"/>
        <v>791.55672823218993</v>
      </c>
      <c r="D2682" s="107" t="s">
        <v>188</v>
      </c>
      <c r="E2682" s="109">
        <v>379</v>
      </c>
      <c r="F2682" s="109">
        <v>381.5</v>
      </c>
      <c r="G2682" s="109"/>
      <c r="H2682" s="110"/>
      <c r="I2682" s="109">
        <f t="shared" si="537"/>
        <v>1978.8918205804748</v>
      </c>
      <c r="J2682" s="109">
        <f t="shared" si="538"/>
        <v>0</v>
      </c>
      <c r="K2682" s="109">
        <f t="shared" si="539"/>
        <v>0</v>
      </c>
      <c r="L2682" s="43">
        <f t="shared" si="540"/>
        <v>1978.8918205804748</v>
      </c>
      <c r="M2682" s="97"/>
      <c r="N2682" s="97"/>
    </row>
    <row r="2683" spans="1:14" s="10" customFormat="1" ht="14.25" customHeight="1">
      <c r="A2683" s="106">
        <v>42198</v>
      </c>
      <c r="B2683" s="107" t="s">
        <v>359</v>
      </c>
      <c r="C2683" s="108">
        <f t="shared" si="536"/>
        <v>1171.188756587937</v>
      </c>
      <c r="D2683" s="107" t="s">
        <v>188</v>
      </c>
      <c r="E2683" s="109">
        <v>256.14999999999998</v>
      </c>
      <c r="F2683" s="109">
        <v>256.55</v>
      </c>
      <c r="G2683" s="109"/>
      <c r="H2683" s="110"/>
      <c r="I2683" s="109">
        <f t="shared" si="537"/>
        <v>468.47550263521475</v>
      </c>
      <c r="J2683" s="109">
        <f t="shared" si="538"/>
        <v>0</v>
      </c>
      <c r="K2683" s="109">
        <f t="shared" si="539"/>
        <v>0</v>
      </c>
      <c r="L2683" s="43">
        <f t="shared" si="540"/>
        <v>468.47550263521475</v>
      </c>
      <c r="M2683" s="97"/>
      <c r="N2683" s="97"/>
    </row>
    <row r="2684" spans="1:14" s="10" customFormat="1" ht="14.25" customHeight="1">
      <c r="A2684" s="106">
        <v>42195</v>
      </c>
      <c r="B2684" s="107" t="s">
        <v>150</v>
      </c>
      <c r="C2684" s="108">
        <f t="shared" si="536"/>
        <v>1595.7446808510638</v>
      </c>
      <c r="D2684" s="107" t="s">
        <v>188</v>
      </c>
      <c r="E2684" s="109">
        <v>188</v>
      </c>
      <c r="F2684" s="109">
        <v>189.15</v>
      </c>
      <c r="G2684" s="109">
        <v>191</v>
      </c>
      <c r="H2684" s="110">
        <v>192.8</v>
      </c>
      <c r="I2684" s="109">
        <f t="shared" si="537"/>
        <v>1835.1063829787324</v>
      </c>
      <c r="J2684" s="109">
        <f t="shared" si="538"/>
        <v>2952.1276595744589</v>
      </c>
      <c r="K2684" s="109">
        <f t="shared" si="539"/>
        <v>2872.3404255319329</v>
      </c>
      <c r="L2684" s="43">
        <f t="shared" si="540"/>
        <v>7659.574468085124</v>
      </c>
      <c r="M2684" s="97"/>
      <c r="N2684" s="97"/>
    </row>
    <row r="2685" spans="1:14" s="10" customFormat="1" ht="14.25" customHeight="1">
      <c r="A2685" s="106">
        <v>42195</v>
      </c>
      <c r="B2685" s="107" t="s">
        <v>316</v>
      </c>
      <c r="C2685" s="108">
        <f t="shared" si="536"/>
        <v>1621.6216216216217</v>
      </c>
      <c r="D2685" s="107" t="s">
        <v>188</v>
      </c>
      <c r="E2685" s="109">
        <v>185</v>
      </c>
      <c r="F2685" s="109">
        <v>186.15</v>
      </c>
      <c r="G2685" s="109">
        <v>187.3</v>
      </c>
      <c r="H2685" s="110"/>
      <c r="I2685" s="109">
        <f t="shared" si="537"/>
        <v>1864.8648648648741</v>
      </c>
      <c r="J2685" s="109">
        <f t="shared" si="538"/>
        <v>1864.8648648648741</v>
      </c>
      <c r="K2685" s="109">
        <f t="shared" si="539"/>
        <v>0</v>
      </c>
      <c r="L2685" s="110">
        <f t="shared" si="540"/>
        <v>3729.7297297297482</v>
      </c>
      <c r="M2685" s="97"/>
      <c r="N2685" s="97"/>
    </row>
    <row r="2686" spans="1:14" s="10" customFormat="1" ht="14.25" customHeight="1">
      <c r="A2686" s="106">
        <v>42195</v>
      </c>
      <c r="B2686" s="111" t="s">
        <v>383</v>
      </c>
      <c r="C2686" s="108">
        <f t="shared" si="536"/>
        <v>378.31021437578812</v>
      </c>
      <c r="D2686" s="111" t="s">
        <v>203</v>
      </c>
      <c r="E2686" s="110">
        <v>793</v>
      </c>
      <c r="F2686" s="110">
        <v>793</v>
      </c>
      <c r="G2686" s="110"/>
      <c r="H2686" s="110"/>
      <c r="I2686" s="109">
        <f t="shared" si="537"/>
        <v>0</v>
      </c>
      <c r="J2686" s="109">
        <f t="shared" si="538"/>
        <v>0</v>
      </c>
      <c r="K2686" s="109">
        <f t="shared" si="539"/>
        <v>0</v>
      </c>
      <c r="L2686" s="43">
        <f t="shared" si="540"/>
        <v>0</v>
      </c>
      <c r="M2686" s="97"/>
      <c r="N2686" s="97"/>
    </row>
    <row r="2687" spans="1:14" s="10" customFormat="1" ht="14.25" customHeight="1">
      <c r="A2687" s="106">
        <v>42195</v>
      </c>
      <c r="B2687" s="107" t="s">
        <v>194</v>
      </c>
      <c r="C2687" s="108">
        <f t="shared" si="536"/>
        <v>609.7560975609756</v>
      </c>
      <c r="D2687" s="107" t="s">
        <v>188</v>
      </c>
      <c r="E2687" s="109">
        <v>492</v>
      </c>
      <c r="F2687" s="109">
        <v>485</v>
      </c>
      <c r="G2687" s="109"/>
      <c r="H2687" s="110"/>
      <c r="I2687" s="109">
        <f t="shared" si="537"/>
        <v>-4268.292682926829</v>
      </c>
      <c r="J2687" s="109">
        <f t="shared" si="538"/>
        <v>0</v>
      </c>
      <c r="K2687" s="109">
        <f t="shared" si="539"/>
        <v>0</v>
      </c>
      <c r="L2687" s="43">
        <f t="shared" si="540"/>
        <v>-4268.292682926829</v>
      </c>
      <c r="M2687" s="97"/>
      <c r="N2687" s="97"/>
    </row>
    <row r="2688" spans="1:14" s="10" customFormat="1" ht="14.25" customHeight="1">
      <c r="A2688" s="106">
        <v>42194</v>
      </c>
      <c r="B2688" s="107" t="s">
        <v>384</v>
      </c>
      <c r="C2688" s="108">
        <f t="shared" si="536"/>
        <v>1587.3015873015872</v>
      </c>
      <c r="D2688" s="107" t="s">
        <v>188</v>
      </c>
      <c r="E2688" s="109">
        <v>189</v>
      </c>
      <c r="F2688" s="109">
        <v>190.15</v>
      </c>
      <c r="G2688" s="109">
        <v>195</v>
      </c>
      <c r="H2688" s="110">
        <v>199.4</v>
      </c>
      <c r="I2688" s="109">
        <f t="shared" si="537"/>
        <v>1825.3968253968344</v>
      </c>
      <c r="J2688" s="109">
        <f t="shared" si="538"/>
        <v>7698.4126984126888</v>
      </c>
      <c r="K2688" s="109">
        <f t="shared" si="539"/>
        <v>6984.1269841269932</v>
      </c>
      <c r="L2688" s="43">
        <f t="shared" si="540"/>
        <v>16507.936507936516</v>
      </c>
      <c r="M2688" s="97"/>
      <c r="N2688" s="97"/>
    </row>
    <row r="2689" spans="1:14" s="10" customFormat="1" ht="14.25" customHeight="1">
      <c r="A2689" s="106">
        <v>42194</v>
      </c>
      <c r="B2689" s="107" t="s">
        <v>194</v>
      </c>
      <c r="C2689" s="108">
        <f t="shared" si="536"/>
        <v>710.90047393364932</v>
      </c>
      <c r="D2689" s="107" t="s">
        <v>188</v>
      </c>
      <c r="E2689" s="109">
        <v>422</v>
      </c>
      <c r="F2689" s="109">
        <v>425</v>
      </c>
      <c r="G2689" s="109">
        <v>432</v>
      </c>
      <c r="H2689" s="110">
        <v>442</v>
      </c>
      <c r="I2689" s="109">
        <f t="shared" si="537"/>
        <v>2132.7014218009481</v>
      </c>
      <c r="J2689" s="109">
        <f t="shared" si="538"/>
        <v>4976.3033175355449</v>
      </c>
      <c r="K2689" s="109">
        <f t="shared" si="539"/>
        <v>7109.004739336493</v>
      </c>
      <c r="L2689" s="43">
        <f t="shared" si="540"/>
        <v>14218.009478672986</v>
      </c>
      <c r="M2689" s="97"/>
      <c r="N2689" s="97"/>
    </row>
    <row r="2690" spans="1:14" s="10" customFormat="1" ht="14.25" customHeight="1">
      <c r="A2690" s="106">
        <v>42194</v>
      </c>
      <c r="B2690" s="107" t="s">
        <v>194</v>
      </c>
      <c r="C2690" s="108">
        <f t="shared" si="536"/>
        <v>751.87969924812035</v>
      </c>
      <c r="D2690" s="107" t="s">
        <v>188</v>
      </c>
      <c r="E2690" s="109">
        <v>399</v>
      </c>
      <c r="F2690" s="109">
        <v>401</v>
      </c>
      <c r="G2690" s="109">
        <v>405</v>
      </c>
      <c r="H2690" s="110">
        <v>415</v>
      </c>
      <c r="I2690" s="109">
        <f t="shared" si="537"/>
        <v>1503.7593984962407</v>
      </c>
      <c r="J2690" s="109">
        <f t="shared" si="538"/>
        <v>3007.5187969924814</v>
      </c>
      <c r="K2690" s="109">
        <f t="shared" si="539"/>
        <v>7518.7969924812032</v>
      </c>
      <c r="L2690" s="43">
        <f t="shared" si="540"/>
        <v>12030.075187969926</v>
      </c>
      <c r="M2690" s="97"/>
      <c r="N2690" s="97"/>
    </row>
    <row r="2691" spans="1:14" s="10" customFormat="1" ht="14.25" customHeight="1">
      <c r="A2691" s="106">
        <v>42194</v>
      </c>
      <c r="B2691" s="107" t="s">
        <v>177</v>
      </c>
      <c r="C2691" s="108">
        <f t="shared" si="536"/>
        <v>2564.102564102564</v>
      </c>
      <c r="D2691" s="107" t="s">
        <v>188</v>
      </c>
      <c r="E2691" s="109">
        <v>117</v>
      </c>
      <c r="F2691" s="109">
        <v>118.15</v>
      </c>
      <c r="G2691" s="109">
        <v>120</v>
      </c>
      <c r="H2691" s="110"/>
      <c r="I2691" s="109">
        <f t="shared" si="537"/>
        <v>2948.7179487179633</v>
      </c>
      <c r="J2691" s="109">
        <f t="shared" si="538"/>
        <v>4743.5897435897286</v>
      </c>
      <c r="K2691" s="109">
        <f t="shared" si="539"/>
        <v>0</v>
      </c>
      <c r="L2691" s="43">
        <f t="shared" si="540"/>
        <v>7692.3076923076915</v>
      </c>
      <c r="M2691" s="97"/>
      <c r="N2691" s="97"/>
    </row>
    <row r="2692" spans="1:14" s="10" customFormat="1" ht="14.25" customHeight="1">
      <c r="A2692" s="106">
        <v>42194</v>
      </c>
      <c r="B2692" s="107" t="s">
        <v>385</v>
      </c>
      <c r="C2692" s="108">
        <f t="shared" si="536"/>
        <v>683.37129840546697</v>
      </c>
      <c r="D2692" s="107" t="s">
        <v>188</v>
      </c>
      <c r="E2692" s="109">
        <v>439</v>
      </c>
      <c r="F2692" s="109">
        <v>442</v>
      </c>
      <c r="G2692" s="109"/>
      <c r="H2692" s="110"/>
      <c r="I2692" s="109">
        <f t="shared" si="537"/>
        <v>2050.113895216401</v>
      </c>
      <c r="J2692" s="109">
        <f t="shared" si="538"/>
        <v>0</v>
      </c>
      <c r="K2692" s="109">
        <f t="shared" si="539"/>
        <v>0</v>
      </c>
      <c r="L2692" s="43">
        <f t="shared" si="540"/>
        <v>2050.113895216401</v>
      </c>
      <c r="M2692" s="97"/>
      <c r="N2692" s="97"/>
    </row>
    <row r="2693" spans="1:14" s="10" customFormat="1" ht="14.25" customHeight="1">
      <c r="A2693" s="106">
        <v>42193</v>
      </c>
      <c r="B2693" s="107" t="s">
        <v>150</v>
      </c>
      <c r="C2693" s="108">
        <f t="shared" si="536"/>
        <v>1604.2780748663101</v>
      </c>
      <c r="D2693" s="107" t="s">
        <v>188</v>
      </c>
      <c r="E2693" s="109">
        <v>187</v>
      </c>
      <c r="F2693" s="109">
        <v>188.15</v>
      </c>
      <c r="G2693" s="109">
        <v>190</v>
      </c>
      <c r="H2693" s="110">
        <v>195</v>
      </c>
      <c r="I2693" s="109">
        <f t="shared" si="537"/>
        <v>1844.9197860962659</v>
      </c>
      <c r="J2693" s="109">
        <f t="shared" si="538"/>
        <v>2967.9144385026648</v>
      </c>
      <c r="K2693" s="109">
        <f t="shared" si="539"/>
        <v>8021.3903743315504</v>
      </c>
      <c r="L2693" s="43">
        <f t="shared" si="540"/>
        <v>12834.224598930481</v>
      </c>
      <c r="M2693" s="97"/>
      <c r="N2693" s="97"/>
    </row>
    <row r="2694" spans="1:14" s="10" customFormat="1" ht="14.25" customHeight="1">
      <c r="A2694" s="106">
        <v>42193</v>
      </c>
      <c r="B2694" s="107" t="s">
        <v>386</v>
      </c>
      <c r="C2694" s="108">
        <f t="shared" si="536"/>
        <v>990.09900990099015</v>
      </c>
      <c r="D2694" s="107" t="s">
        <v>188</v>
      </c>
      <c r="E2694" s="109">
        <v>303</v>
      </c>
      <c r="F2694" s="109">
        <v>304.89999999999998</v>
      </c>
      <c r="G2694" s="109"/>
      <c r="H2694" s="110"/>
      <c r="I2694" s="109">
        <f t="shared" si="537"/>
        <v>1881.1881188118589</v>
      </c>
      <c r="J2694" s="109">
        <f t="shared" si="538"/>
        <v>0</v>
      </c>
      <c r="K2694" s="109">
        <f t="shared" si="539"/>
        <v>0</v>
      </c>
      <c r="L2694" s="43">
        <f t="shared" si="540"/>
        <v>1881.1881188118589</v>
      </c>
      <c r="M2694" s="97"/>
      <c r="N2694" s="97"/>
    </row>
    <row r="2695" spans="1:14" s="10" customFormat="1" ht="14.25" customHeight="1">
      <c r="A2695" s="106">
        <v>42193</v>
      </c>
      <c r="B2695" s="107" t="s">
        <v>10</v>
      </c>
      <c r="C2695" s="108">
        <f t="shared" si="536"/>
        <v>197.62845849802372</v>
      </c>
      <c r="D2695" s="107" t="s">
        <v>188</v>
      </c>
      <c r="E2695" s="109">
        <v>1518</v>
      </c>
      <c r="F2695" s="109">
        <v>1507</v>
      </c>
      <c r="G2695" s="109"/>
      <c r="H2695" s="110"/>
      <c r="I2695" s="109">
        <f t="shared" si="537"/>
        <v>-2173.913043478261</v>
      </c>
      <c r="J2695" s="109">
        <f t="shared" si="538"/>
        <v>0</v>
      </c>
      <c r="K2695" s="109">
        <f t="shared" si="539"/>
        <v>0</v>
      </c>
      <c r="L2695" s="43">
        <f t="shared" si="540"/>
        <v>-2173.913043478261</v>
      </c>
      <c r="M2695" s="97"/>
      <c r="N2695" s="97"/>
    </row>
    <row r="2696" spans="1:14" s="10" customFormat="1" ht="14.25" customHeight="1">
      <c r="A2696" s="106">
        <v>42193</v>
      </c>
      <c r="B2696" s="107" t="s">
        <v>316</v>
      </c>
      <c r="C2696" s="108">
        <f t="shared" si="536"/>
        <v>1630.4347826086957</v>
      </c>
      <c r="D2696" s="107" t="s">
        <v>188</v>
      </c>
      <c r="E2696" s="109">
        <v>184</v>
      </c>
      <c r="F2696" s="109">
        <v>182</v>
      </c>
      <c r="G2696" s="109"/>
      <c r="H2696" s="110"/>
      <c r="I2696" s="109">
        <f t="shared" si="537"/>
        <v>-3260.8695652173915</v>
      </c>
      <c r="J2696" s="109">
        <f t="shared" si="538"/>
        <v>0</v>
      </c>
      <c r="K2696" s="109">
        <f t="shared" si="539"/>
        <v>0</v>
      </c>
      <c r="L2696" s="43">
        <f t="shared" si="540"/>
        <v>-3260.8695652173915</v>
      </c>
      <c r="M2696" s="97"/>
      <c r="N2696" s="97"/>
    </row>
    <row r="2697" spans="1:14" s="10" customFormat="1" ht="14.25" customHeight="1">
      <c r="A2697" s="106">
        <v>42192</v>
      </c>
      <c r="B2697" s="107" t="s">
        <v>90</v>
      </c>
      <c r="C2697" s="108">
        <f t="shared" si="536"/>
        <v>2013.4228187919464</v>
      </c>
      <c r="D2697" s="107" t="s">
        <v>188</v>
      </c>
      <c r="E2697" s="109">
        <v>149</v>
      </c>
      <c r="F2697" s="109">
        <v>150</v>
      </c>
      <c r="G2697" s="109"/>
      <c r="H2697" s="110"/>
      <c r="I2697" s="109">
        <f t="shared" si="537"/>
        <v>2013.4228187919464</v>
      </c>
      <c r="J2697" s="109">
        <f t="shared" si="538"/>
        <v>0</v>
      </c>
      <c r="K2697" s="109">
        <f t="shared" si="539"/>
        <v>0</v>
      </c>
      <c r="L2697" s="43">
        <f t="shared" si="540"/>
        <v>2013.4228187919464</v>
      </c>
      <c r="M2697" s="97"/>
      <c r="N2697" s="97"/>
    </row>
    <row r="2698" spans="1:14" s="10" customFormat="1" ht="14.25" customHeight="1">
      <c r="A2698" s="106">
        <v>42192</v>
      </c>
      <c r="B2698" s="107" t="s">
        <v>358</v>
      </c>
      <c r="C2698" s="108">
        <f t="shared" si="536"/>
        <v>369.45812807881771</v>
      </c>
      <c r="D2698" s="107" t="s">
        <v>188</v>
      </c>
      <c r="E2698" s="109">
        <v>812</v>
      </c>
      <c r="F2698" s="109">
        <v>815.6</v>
      </c>
      <c r="G2698" s="109"/>
      <c r="H2698" s="110"/>
      <c r="I2698" s="109">
        <f t="shared" si="537"/>
        <v>1330.0492610837521</v>
      </c>
      <c r="J2698" s="109">
        <f t="shared" si="538"/>
        <v>0</v>
      </c>
      <c r="K2698" s="109">
        <f t="shared" si="539"/>
        <v>0</v>
      </c>
      <c r="L2698" s="43">
        <f t="shared" si="540"/>
        <v>1330.0492610837521</v>
      </c>
      <c r="M2698" s="97"/>
      <c r="N2698" s="97"/>
    </row>
    <row r="2699" spans="1:14" s="10" customFormat="1" ht="14.25" customHeight="1">
      <c r="A2699" s="106">
        <v>42192</v>
      </c>
      <c r="B2699" s="107" t="s">
        <v>298</v>
      </c>
      <c r="C2699" s="108">
        <f>300000/E2699</f>
        <v>340.90909090909093</v>
      </c>
      <c r="D2699" s="107" t="s">
        <v>188</v>
      </c>
      <c r="E2699" s="109">
        <v>880</v>
      </c>
      <c r="F2699" s="109">
        <v>882.5</v>
      </c>
      <c r="G2699" s="109"/>
      <c r="H2699" s="110"/>
      <c r="I2699" s="109">
        <f>(IF(D2699="SHORT",E2699-F2699,IF(D2699="LONG",F2699-E2699)))*C2699</f>
        <v>852.27272727272737</v>
      </c>
      <c r="J2699" s="109">
        <f>(IF(D2699="SHORT",IF(G2699="",0,F2699-G2699),IF(D2699="LONG",IF(G2699="",0,G2699-F2699))))*C2699</f>
        <v>0</v>
      </c>
      <c r="K2699" s="109">
        <f>(IF(D2699="SHORT",IF(H2699="",0,G2699-H2699),IF(D2699="LONG",IF(H2699="",0,(H2699-G2699)))))*C2699</f>
        <v>0</v>
      </c>
      <c r="L2699" s="43">
        <f>SUM(I2699,J2699,K2699)</f>
        <v>852.27272727272737</v>
      </c>
      <c r="M2699" s="97"/>
      <c r="N2699" s="97"/>
    </row>
    <row r="2700" spans="1:14" s="10" customFormat="1" ht="14.25" customHeight="1">
      <c r="A2700" s="106">
        <v>42192</v>
      </c>
      <c r="B2700" s="107" t="s">
        <v>387</v>
      </c>
      <c r="C2700" s="108">
        <f t="shared" si="536"/>
        <v>697.67441860465112</v>
      </c>
      <c r="D2700" s="107" t="s">
        <v>188</v>
      </c>
      <c r="E2700" s="109">
        <v>430</v>
      </c>
      <c r="F2700" s="109">
        <v>430.2</v>
      </c>
      <c r="G2700" s="109"/>
      <c r="H2700" s="110"/>
      <c r="I2700" s="109">
        <f t="shared" si="537"/>
        <v>139.53488372092229</v>
      </c>
      <c r="J2700" s="109">
        <f t="shared" si="538"/>
        <v>0</v>
      </c>
      <c r="K2700" s="109">
        <f t="shared" si="539"/>
        <v>0</v>
      </c>
      <c r="L2700" s="43">
        <f t="shared" si="540"/>
        <v>139.53488372092229</v>
      </c>
      <c r="M2700" s="97"/>
      <c r="N2700" s="97"/>
    </row>
    <row r="2701" spans="1:14" s="10" customFormat="1" ht="14.25" customHeight="1">
      <c r="A2701" s="106">
        <v>42191</v>
      </c>
      <c r="B2701" s="107" t="s">
        <v>150</v>
      </c>
      <c r="C2701" s="108">
        <f t="shared" si="536"/>
        <v>1840.4907975460123</v>
      </c>
      <c r="D2701" s="107" t="s">
        <v>188</v>
      </c>
      <c r="E2701" s="109">
        <v>163</v>
      </c>
      <c r="F2701" s="109">
        <v>164.25</v>
      </c>
      <c r="G2701" s="109">
        <v>166</v>
      </c>
      <c r="H2701" s="110">
        <v>170</v>
      </c>
      <c r="I2701" s="109">
        <f t="shared" si="537"/>
        <v>2300.6134969325153</v>
      </c>
      <c r="J2701" s="109">
        <f t="shared" si="538"/>
        <v>3220.8588957055217</v>
      </c>
      <c r="K2701" s="109">
        <f t="shared" si="539"/>
        <v>7361.9631901840494</v>
      </c>
      <c r="L2701" s="43">
        <f t="shared" si="540"/>
        <v>12883.435582822087</v>
      </c>
      <c r="M2701" s="97"/>
      <c r="N2701" s="97"/>
    </row>
    <row r="2702" spans="1:14" s="10" customFormat="1" ht="14.25" customHeight="1">
      <c r="A2702" s="106">
        <v>42191</v>
      </c>
      <c r="B2702" s="107" t="s">
        <v>388</v>
      </c>
      <c r="C2702" s="108">
        <f t="shared" si="536"/>
        <v>348.02784222737819</v>
      </c>
      <c r="D2702" s="107" t="s">
        <v>188</v>
      </c>
      <c r="E2702" s="109">
        <v>862</v>
      </c>
      <c r="F2702" s="109">
        <v>867</v>
      </c>
      <c r="G2702" s="109"/>
      <c r="H2702" s="110"/>
      <c r="I2702" s="109">
        <f t="shared" si="537"/>
        <v>1740.1392111368909</v>
      </c>
      <c r="J2702" s="109">
        <f t="shared" si="538"/>
        <v>0</v>
      </c>
      <c r="K2702" s="109">
        <f t="shared" si="539"/>
        <v>0</v>
      </c>
      <c r="L2702" s="43">
        <f t="shared" si="540"/>
        <v>1740.1392111368909</v>
      </c>
      <c r="M2702" s="97"/>
      <c r="N2702" s="97"/>
    </row>
    <row r="2703" spans="1:14" s="10" customFormat="1" ht="14.25" customHeight="1">
      <c r="A2703" s="106">
        <v>42191</v>
      </c>
      <c r="B2703" s="107" t="s">
        <v>362</v>
      </c>
      <c r="C2703" s="108">
        <f t="shared" si="536"/>
        <v>625</v>
      </c>
      <c r="D2703" s="107" t="s">
        <v>188</v>
      </c>
      <c r="E2703" s="109">
        <v>480</v>
      </c>
      <c r="F2703" s="109">
        <v>480</v>
      </c>
      <c r="G2703" s="109"/>
      <c r="H2703" s="110"/>
      <c r="I2703" s="109">
        <f t="shared" si="537"/>
        <v>0</v>
      </c>
      <c r="J2703" s="109">
        <f t="shared" si="538"/>
        <v>0</v>
      </c>
      <c r="K2703" s="109">
        <f t="shared" si="539"/>
        <v>0</v>
      </c>
      <c r="L2703" s="43">
        <f t="shared" si="540"/>
        <v>0</v>
      </c>
      <c r="M2703" s="97"/>
      <c r="N2703" s="97"/>
    </row>
    <row r="2704" spans="1:14" s="10" customFormat="1" ht="14.25" customHeight="1">
      <c r="A2704" s="106">
        <v>42188</v>
      </c>
      <c r="B2704" s="107" t="s">
        <v>298</v>
      </c>
      <c r="C2704" s="108">
        <f t="shared" si="536"/>
        <v>355.02958579881658</v>
      </c>
      <c r="D2704" s="107" t="s">
        <v>188</v>
      </c>
      <c r="E2704" s="109">
        <v>845</v>
      </c>
      <c r="F2704" s="109">
        <v>849.7</v>
      </c>
      <c r="G2704" s="109"/>
      <c r="H2704" s="110"/>
      <c r="I2704" s="109">
        <f t="shared" si="537"/>
        <v>1668.639053254454</v>
      </c>
      <c r="J2704" s="109">
        <f t="shared" si="538"/>
        <v>0</v>
      </c>
      <c r="K2704" s="109">
        <f t="shared" si="539"/>
        <v>0</v>
      </c>
      <c r="L2704" s="43">
        <f t="shared" si="540"/>
        <v>1668.639053254454</v>
      </c>
      <c r="M2704" s="97"/>
      <c r="N2704" s="97"/>
    </row>
    <row r="2705" spans="1:14" s="10" customFormat="1" ht="14.25" customHeight="1">
      <c r="A2705" s="106">
        <v>42188</v>
      </c>
      <c r="B2705" s="107" t="s">
        <v>389</v>
      </c>
      <c r="C2705" s="108">
        <f t="shared" si="536"/>
        <v>155.11892450879006</v>
      </c>
      <c r="D2705" s="107" t="s">
        <v>188</v>
      </c>
      <c r="E2705" s="109">
        <v>1934</v>
      </c>
      <c r="F2705" s="109">
        <v>1918</v>
      </c>
      <c r="G2705" s="109"/>
      <c r="H2705" s="110"/>
      <c r="I2705" s="109">
        <f t="shared" si="537"/>
        <v>-2481.9027921406409</v>
      </c>
      <c r="J2705" s="109">
        <f t="shared" si="538"/>
        <v>0</v>
      </c>
      <c r="K2705" s="109">
        <f t="shared" si="539"/>
        <v>0</v>
      </c>
      <c r="L2705" s="43">
        <f t="shared" si="540"/>
        <v>-2481.9027921406409</v>
      </c>
      <c r="M2705" s="97"/>
      <c r="N2705" s="97"/>
    </row>
    <row r="2706" spans="1:14" s="10" customFormat="1" ht="14.25" customHeight="1">
      <c r="A2706" s="106">
        <v>42187</v>
      </c>
      <c r="B2706" s="107" t="s">
        <v>298</v>
      </c>
      <c r="C2706" s="108">
        <f t="shared" si="536"/>
        <v>373.13432835820896</v>
      </c>
      <c r="D2706" s="107" t="s">
        <v>188</v>
      </c>
      <c r="E2706" s="109">
        <v>804</v>
      </c>
      <c r="F2706" s="109">
        <v>809</v>
      </c>
      <c r="G2706" s="109">
        <v>817</v>
      </c>
      <c r="H2706" s="110">
        <v>834</v>
      </c>
      <c r="I2706" s="109">
        <f t="shared" si="537"/>
        <v>1865.6716417910447</v>
      </c>
      <c r="J2706" s="109">
        <f t="shared" si="538"/>
        <v>2985.0746268656717</v>
      </c>
      <c r="K2706" s="109">
        <f t="shared" si="539"/>
        <v>6343.2835820895525</v>
      </c>
      <c r="L2706" s="43">
        <f t="shared" si="540"/>
        <v>11194.029850746268</v>
      </c>
      <c r="M2706" s="97"/>
      <c r="N2706" s="97"/>
    </row>
    <row r="2707" spans="1:14" s="10" customFormat="1" ht="14.25" customHeight="1">
      <c r="A2707" s="106">
        <v>42187</v>
      </c>
      <c r="B2707" s="107" t="s">
        <v>298</v>
      </c>
      <c r="C2707" s="108">
        <f t="shared" si="536"/>
        <v>363.63636363636363</v>
      </c>
      <c r="D2707" s="107" t="s">
        <v>188</v>
      </c>
      <c r="E2707" s="109">
        <v>825</v>
      </c>
      <c r="F2707" s="109">
        <v>830</v>
      </c>
      <c r="G2707" s="109"/>
      <c r="H2707" s="110"/>
      <c r="I2707" s="109">
        <f t="shared" si="537"/>
        <v>1818.181818181818</v>
      </c>
      <c r="J2707" s="109">
        <f t="shared" si="538"/>
        <v>0</v>
      </c>
      <c r="K2707" s="109">
        <f t="shared" si="539"/>
        <v>0</v>
      </c>
      <c r="L2707" s="43">
        <f t="shared" si="540"/>
        <v>1818.181818181818</v>
      </c>
      <c r="M2707" s="97"/>
      <c r="N2707" s="97"/>
    </row>
    <row r="2708" spans="1:14" s="10" customFormat="1" ht="14.25" customHeight="1">
      <c r="A2708" s="106">
        <v>42187</v>
      </c>
      <c r="B2708" s="107" t="s">
        <v>152</v>
      </c>
      <c r="C2708" s="108">
        <f t="shared" si="536"/>
        <v>2343.75</v>
      </c>
      <c r="D2708" s="107" t="s">
        <v>188</v>
      </c>
      <c r="E2708" s="109">
        <v>128</v>
      </c>
      <c r="F2708" s="109">
        <v>128.75</v>
      </c>
      <c r="G2708" s="109"/>
      <c r="H2708" s="110"/>
      <c r="I2708" s="109">
        <f t="shared" si="537"/>
        <v>1757.8125</v>
      </c>
      <c r="J2708" s="109">
        <f t="shared" si="538"/>
        <v>0</v>
      </c>
      <c r="K2708" s="109">
        <f t="shared" si="539"/>
        <v>0</v>
      </c>
      <c r="L2708" s="43">
        <f t="shared" si="540"/>
        <v>1757.8125</v>
      </c>
      <c r="M2708" s="97"/>
      <c r="N2708" s="97"/>
    </row>
    <row r="2709" spans="1:14" s="10" customFormat="1" ht="14.25" customHeight="1">
      <c r="A2709" s="106">
        <v>42187</v>
      </c>
      <c r="B2709" s="107" t="s">
        <v>390</v>
      </c>
      <c r="C2709" s="108">
        <f t="shared" si="536"/>
        <v>1973.6842105263158</v>
      </c>
      <c r="D2709" s="107" t="s">
        <v>188</v>
      </c>
      <c r="E2709" s="109">
        <v>152</v>
      </c>
      <c r="F2709" s="109">
        <v>152</v>
      </c>
      <c r="G2709" s="109"/>
      <c r="H2709" s="110"/>
      <c r="I2709" s="109">
        <f t="shared" si="537"/>
        <v>0</v>
      </c>
      <c r="J2709" s="109">
        <f t="shared" si="538"/>
        <v>0</v>
      </c>
      <c r="K2709" s="109">
        <f t="shared" si="539"/>
        <v>0</v>
      </c>
      <c r="L2709" s="43">
        <f t="shared" si="540"/>
        <v>0</v>
      </c>
      <c r="M2709" s="97"/>
      <c r="N2709" s="97"/>
    </row>
    <row r="2710" spans="1:14" s="10" customFormat="1" ht="14.25" customHeight="1">
      <c r="A2710" s="106">
        <v>42186</v>
      </c>
      <c r="B2710" s="107" t="s">
        <v>382</v>
      </c>
      <c r="C2710" s="108">
        <f t="shared" si="536"/>
        <v>1016.9491525423729</v>
      </c>
      <c r="D2710" s="107" t="s">
        <v>188</v>
      </c>
      <c r="E2710" s="109">
        <v>295</v>
      </c>
      <c r="F2710" s="109">
        <v>296.5</v>
      </c>
      <c r="G2710" s="109">
        <v>299</v>
      </c>
      <c r="H2710" s="110">
        <v>302</v>
      </c>
      <c r="I2710" s="109">
        <f t="shared" si="537"/>
        <v>1525.4237288135594</v>
      </c>
      <c r="J2710" s="109">
        <f t="shared" si="538"/>
        <v>2542.3728813559323</v>
      </c>
      <c r="K2710" s="109">
        <f t="shared" si="539"/>
        <v>3050.8474576271187</v>
      </c>
      <c r="L2710" s="43">
        <f t="shared" si="540"/>
        <v>7118.6440677966111</v>
      </c>
      <c r="M2710" s="97"/>
      <c r="N2710" s="97"/>
    </row>
    <row r="2711" spans="1:14" s="10" customFormat="1" ht="14.25" customHeight="1">
      <c r="A2711" s="106">
        <v>42186</v>
      </c>
      <c r="B2711" s="107" t="s">
        <v>391</v>
      </c>
      <c r="C2711" s="108">
        <f t="shared" si="536"/>
        <v>438.59649122807019</v>
      </c>
      <c r="D2711" s="107" t="s">
        <v>188</v>
      </c>
      <c r="E2711" s="109">
        <v>684</v>
      </c>
      <c r="F2711" s="109">
        <v>689</v>
      </c>
      <c r="G2711" s="109">
        <v>695</v>
      </c>
      <c r="H2711" s="110"/>
      <c r="I2711" s="109">
        <f t="shared" si="537"/>
        <v>2192.9824561403511</v>
      </c>
      <c r="J2711" s="109">
        <f t="shared" si="538"/>
        <v>2631.5789473684213</v>
      </c>
      <c r="K2711" s="109">
        <f t="shared" si="539"/>
        <v>0</v>
      </c>
      <c r="L2711" s="110">
        <f t="shared" si="540"/>
        <v>4824.5614035087729</v>
      </c>
      <c r="M2711" s="97"/>
      <c r="N2711" s="97"/>
    </row>
    <row r="2712" spans="1:14" s="10" customFormat="1" ht="14.25" customHeight="1">
      <c r="A2712" s="106">
        <v>42186</v>
      </c>
      <c r="B2712" s="107" t="s">
        <v>387</v>
      </c>
      <c r="C2712" s="108">
        <f t="shared" si="536"/>
        <v>700.93457943925239</v>
      </c>
      <c r="D2712" s="107" t="s">
        <v>188</v>
      </c>
      <c r="E2712" s="109">
        <v>428</v>
      </c>
      <c r="F2712" s="109">
        <v>427.45</v>
      </c>
      <c r="G2712" s="109"/>
      <c r="H2712" s="110"/>
      <c r="I2712" s="109">
        <f t="shared" si="537"/>
        <v>-385.51401869159679</v>
      </c>
      <c r="J2712" s="109">
        <f t="shared" si="538"/>
        <v>0</v>
      </c>
      <c r="K2712" s="109">
        <f t="shared" si="539"/>
        <v>0</v>
      </c>
      <c r="L2712" s="43">
        <f t="shared" si="540"/>
        <v>-385.51401869159679</v>
      </c>
      <c r="M2712" s="97"/>
      <c r="N2712" s="97"/>
    </row>
    <row r="2713" spans="1:14" s="10" customFormat="1" ht="14.25" customHeight="1">
      <c r="A2713" s="106">
        <v>42185</v>
      </c>
      <c r="B2713" s="107" t="s">
        <v>364</v>
      </c>
      <c r="C2713" s="108">
        <f t="shared" si="536"/>
        <v>417.82729805013929</v>
      </c>
      <c r="D2713" s="107" t="s">
        <v>188</v>
      </c>
      <c r="E2713" s="109">
        <v>718</v>
      </c>
      <c r="F2713" s="109">
        <v>723</v>
      </c>
      <c r="G2713" s="109">
        <v>731</v>
      </c>
      <c r="H2713" s="110">
        <v>745</v>
      </c>
      <c r="I2713" s="109">
        <f t="shared" si="537"/>
        <v>2089.1364902506966</v>
      </c>
      <c r="J2713" s="109">
        <f t="shared" si="538"/>
        <v>3342.6183844011143</v>
      </c>
      <c r="K2713" s="109">
        <f t="shared" si="539"/>
        <v>5849.5821727019502</v>
      </c>
      <c r="L2713" s="43">
        <f t="shared" si="540"/>
        <v>11281.337047353762</v>
      </c>
      <c r="M2713" s="97"/>
      <c r="N2713" s="97"/>
    </row>
    <row r="2714" spans="1:14" s="10" customFormat="1" ht="14.25" customHeight="1">
      <c r="A2714" s="106">
        <v>42185</v>
      </c>
      <c r="B2714" s="107" t="s">
        <v>391</v>
      </c>
      <c r="C2714" s="108">
        <f t="shared" si="536"/>
        <v>463.67851622874809</v>
      </c>
      <c r="D2714" s="107" t="s">
        <v>188</v>
      </c>
      <c r="E2714" s="109">
        <v>647</v>
      </c>
      <c r="F2714" s="109">
        <v>652</v>
      </c>
      <c r="G2714" s="109"/>
      <c r="H2714" s="110"/>
      <c r="I2714" s="109">
        <f t="shared" si="537"/>
        <v>2318.3925811437402</v>
      </c>
      <c r="J2714" s="109">
        <f t="shared" si="538"/>
        <v>0</v>
      </c>
      <c r="K2714" s="109">
        <f t="shared" si="539"/>
        <v>0</v>
      </c>
      <c r="L2714" s="43">
        <f t="shared" si="540"/>
        <v>2318.3925811437402</v>
      </c>
      <c r="M2714" s="97"/>
      <c r="N2714" s="97"/>
    </row>
    <row r="2715" spans="1:14" s="10" customFormat="1" ht="14.25" customHeight="1">
      <c r="A2715" s="106">
        <v>42185</v>
      </c>
      <c r="B2715" s="107" t="s">
        <v>392</v>
      </c>
      <c r="C2715" s="108">
        <f t="shared" si="536"/>
        <v>326.79738562091501</v>
      </c>
      <c r="D2715" s="107" t="s">
        <v>188</v>
      </c>
      <c r="E2715" s="109">
        <v>918</v>
      </c>
      <c r="F2715" s="109">
        <v>923</v>
      </c>
      <c r="G2715" s="109"/>
      <c r="H2715" s="110"/>
      <c r="I2715" s="109">
        <f t="shared" si="537"/>
        <v>1633.9869281045751</v>
      </c>
      <c r="J2715" s="109">
        <f t="shared" si="538"/>
        <v>0</v>
      </c>
      <c r="K2715" s="109">
        <f t="shared" si="539"/>
        <v>0</v>
      </c>
      <c r="L2715" s="43">
        <f t="shared" si="540"/>
        <v>1633.9869281045751</v>
      </c>
      <c r="M2715" s="97"/>
      <c r="N2715" s="97"/>
    </row>
    <row r="2716" spans="1:14" s="10" customFormat="1" ht="14.25" customHeight="1">
      <c r="A2716" s="106">
        <v>42185</v>
      </c>
      <c r="B2716" s="107" t="s">
        <v>79</v>
      </c>
      <c r="C2716" s="108">
        <f t="shared" si="536"/>
        <v>665.1884700665189</v>
      </c>
      <c r="D2716" s="107" t="s">
        <v>188</v>
      </c>
      <c r="E2716" s="109">
        <v>451</v>
      </c>
      <c r="F2716" s="109">
        <v>451</v>
      </c>
      <c r="G2716" s="109"/>
      <c r="H2716" s="110"/>
      <c r="I2716" s="109">
        <f t="shared" si="537"/>
        <v>0</v>
      </c>
      <c r="J2716" s="109">
        <f t="shared" si="538"/>
        <v>0</v>
      </c>
      <c r="K2716" s="109">
        <f t="shared" si="539"/>
        <v>0</v>
      </c>
      <c r="L2716" s="43">
        <f t="shared" si="540"/>
        <v>0</v>
      </c>
      <c r="M2716" s="97"/>
      <c r="N2716" s="97"/>
    </row>
    <row r="2717" spans="1:14" s="10" customFormat="1" ht="14.25" customHeight="1">
      <c r="A2717" s="106">
        <v>42185</v>
      </c>
      <c r="B2717" s="107" t="s">
        <v>298</v>
      </c>
      <c r="C2717" s="108">
        <f t="shared" si="536"/>
        <v>365.40803897685748</v>
      </c>
      <c r="D2717" s="107" t="s">
        <v>188</v>
      </c>
      <c r="E2717" s="109">
        <v>821</v>
      </c>
      <c r="F2717" s="109">
        <v>809</v>
      </c>
      <c r="G2717" s="109"/>
      <c r="H2717" s="110"/>
      <c r="I2717" s="109">
        <f t="shared" si="537"/>
        <v>-4384.8964677222903</v>
      </c>
      <c r="J2717" s="109">
        <f t="shared" si="538"/>
        <v>0</v>
      </c>
      <c r="K2717" s="109">
        <f t="shared" si="539"/>
        <v>0</v>
      </c>
      <c r="L2717" s="43">
        <f t="shared" si="540"/>
        <v>-4384.8964677222903</v>
      </c>
      <c r="M2717" s="97"/>
      <c r="N2717" s="97"/>
    </row>
    <row r="2718" spans="1:14" s="10" customFormat="1" ht="14.25" customHeight="1">
      <c r="A2718" s="106">
        <v>42184</v>
      </c>
      <c r="B2718" s="107" t="s">
        <v>298</v>
      </c>
      <c r="C2718" s="108">
        <f t="shared" si="536"/>
        <v>398.40637450199205</v>
      </c>
      <c r="D2718" s="107" t="s">
        <v>188</v>
      </c>
      <c r="E2718" s="109">
        <v>753</v>
      </c>
      <c r="F2718" s="109">
        <v>758</v>
      </c>
      <c r="G2718" s="109">
        <v>765</v>
      </c>
      <c r="H2718" s="110">
        <v>782</v>
      </c>
      <c r="I2718" s="109">
        <f t="shared" si="537"/>
        <v>1992.0318725099603</v>
      </c>
      <c r="J2718" s="109">
        <f t="shared" si="538"/>
        <v>2788.8446215139443</v>
      </c>
      <c r="K2718" s="109">
        <f t="shared" si="539"/>
        <v>6772.9083665338649</v>
      </c>
      <c r="L2718" s="43">
        <f t="shared" si="540"/>
        <v>11553.784860557769</v>
      </c>
      <c r="M2718" s="97"/>
      <c r="N2718" s="97"/>
    </row>
    <row r="2719" spans="1:14" s="10" customFormat="1" ht="14.25" customHeight="1">
      <c r="A2719" s="106">
        <v>42184</v>
      </c>
      <c r="B2719" s="107" t="s">
        <v>393</v>
      </c>
      <c r="C2719" s="108">
        <f t="shared" si="536"/>
        <v>877.19298245614038</v>
      </c>
      <c r="D2719" s="107" t="s">
        <v>188</v>
      </c>
      <c r="E2719" s="109">
        <v>342</v>
      </c>
      <c r="F2719" s="109">
        <v>344</v>
      </c>
      <c r="G2719" s="109">
        <v>347</v>
      </c>
      <c r="H2719" s="110">
        <v>350</v>
      </c>
      <c r="I2719" s="109">
        <f t="shared" si="537"/>
        <v>1754.3859649122808</v>
      </c>
      <c r="J2719" s="109">
        <f t="shared" si="538"/>
        <v>2631.5789473684213</v>
      </c>
      <c r="K2719" s="109">
        <f t="shared" si="539"/>
        <v>2631.5789473684213</v>
      </c>
      <c r="L2719" s="43">
        <f t="shared" si="540"/>
        <v>7017.543859649124</v>
      </c>
      <c r="M2719" s="97"/>
      <c r="N2719" s="97"/>
    </row>
    <row r="2720" spans="1:14" s="10" customFormat="1" ht="14.25" customHeight="1">
      <c r="A2720" s="106">
        <v>42184</v>
      </c>
      <c r="B2720" s="107" t="s">
        <v>177</v>
      </c>
      <c r="C2720" s="108">
        <f t="shared" si="536"/>
        <v>2702.7027027027025</v>
      </c>
      <c r="D2720" s="107" t="s">
        <v>188</v>
      </c>
      <c r="E2720" s="109">
        <v>111</v>
      </c>
      <c r="F2720" s="109">
        <v>112</v>
      </c>
      <c r="G2720" s="109"/>
      <c r="H2720" s="110"/>
      <c r="I2720" s="109">
        <f t="shared" si="537"/>
        <v>2702.7027027027025</v>
      </c>
      <c r="J2720" s="109">
        <f t="shared" si="538"/>
        <v>0</v>
      </c>
      <c r="K2720" s="109">
        <f t="shared" si="539"/>
        <v>0</v>
      </c>
      <c r="L2720" s="43">
        <f t="shared" si="540"/>
        <v>2702.7027027027025</v>
      </c>
      <c r="M2720" s="97"/>
      <c r="N2720" s="97"/>
    </row>
    <row r="2721" spans="1:14" s="10" customFormat="1" ht="14.25" customHeight="1">
      <c r="A2721" s="106">
        <v>42184</v>
      </c>
      <c r="B2721" s="107" t="s">
        <v>298</v>
      </c>
      <c r="C2721" s="108">
        <f t="shared" si="536"/>
        <v>401.60642570281124</v>
      </c>
      <c r="D2721" s="107" t="s">
        <v>188</v>
      </c>
      <c r="E2721" s="109">
        <v>747</v>
      </c>
      <c r="F2721" s="109">
        <v>750</v>
      </c>
      <c r="G2721" s="109"/>
      <c r="H2721" s="110"/>
      <c r="I2721" s="109">
        <f t="shared" si="537"/>
        <v>1204.8192771084337</v>
      </c>
      <c r="J2721" s="109">
        <f t="shared" si="538"/>
        <v>0</v>
      </c>
      <c r="K2721" s="109">
        <f t="shared" si="539"/>
        <v>0</v>
      </c>
      <c r="L2721" s="43">
        <f t="shared" si="540"/>
        <v>1204.8192771084337</v>
      </c>
      <c r="M2721" s="97"/>
      <c r="N2721" s="97"/>
    </row>
    <row r="2722" spans="1:14" s="10" customFormat="1" ht="14.25" customHeight="1">
      <c r="A2722" s="106">
        <v>42184</v>
      </c>
      <c r="B2722" s="107" t="s">
        <v>394</v>
      </c>
      <c r="C2722" s="108">
        <f t="shared" si="536"/>
        <v>265.48672566371681</v>
      </c>
      <c r="D2722" s="107" t="s">
        <v>188</v>
      </c>
      <c r="E2722" s="109">
        <v>1130</v>
      </c>
      <c r="F2722" s="109">
        <v>1115</v>
      </c>
      <c r="G2722" s="109"/>
      <c r="H2722" s="110"/>
      <c r="I2722" s="109">
        <f t="shared" si="537"/>
        <v>-3982.3008849557523</v>
      </c>
      <c r="J2722" s="109">
        <f t="shared" si="538"/>
        <v>0</v>
      </c>
      <c r="K2722" s="109">
        <f t="shared" si="539"/>
        <v>0</v>
      </c>
      <c r="L2722" s="43">
        <f t="shared" si="540"/>
        <v>-3982.3008849557523</v>
      </c>
      <c r="M2722" s="97"/>
      <c r="N2722" s="97"/>
    </row>
    <row r="2723" spans="1:14" s="10" customFormat="1" ht="14.25" customHeight="1">
      <c r="A2723" s="106">
        <v>42181</v>
      </c>
      <c r="B2723" s="107" t="s">
        <v>395</v>
      </c>
      <c r="C2723" s="108">
        <f t="shared" si="536"/>
        <v>230.94688221709006</v>
      </c>
      <c r="D2723" s="107" t="s">
        <v>188</v>
      </c>
      <c r="E2723" s="109">
        <v>1299</v>
      </c>
      <c r="F2723" s="109">
        <v>1308</v>
      </c>
      <c r="G2723" s="109">
        <v>1325</v>
      </c>
      <c r="H2723" s="110">
        <v>1355</v>
      </c>
      <c r="I2723" s="109">
        <f t="shared" si="537"/>
        <v>2078.5219399538105</v>
      </c>
      <c r="J2723" s="109">
        <f t="shared" si="538"/>
        <v>3926.0969976905312</v>
      </c>
      <c r="K2723" s="109">
        <f t="shared" si="539"/>
        <v>6928.4064665127016</v>
      </c>
      <c r="L2723" s="110">
        <f t="shared" si="540"/>
        <v>12933.025404157044</v>
      </c>
      <c r="M2723" s="97"/>
      <c r="N2723" s="97"/>
    </row>
    <row r="2724" spans="1:14" s="10" customFormat="1" ht="14.25" customHeight="1">
      <c r="A2724" s="106">
        <v>42181</v>
      </c>
      <c r="B2724" s="107" t="s">
        <v>395</v>
      </c>
      <c r="C2724" s="108">
        <f t="shared" si="536"/>
        <v>224.71910112359549</v>
      </c>
      <c r="D2724" s="107" t="s">
        <v>188</v>
      </c>
      <c r="E2724" s="109">
        <v>1335</v>
      </c>
      <c r="F2724" s="109">
        <v>1345</v>
      </c>
      <c r="G2724" s="109">
        <v>1375</v>
      </c>
      <c r="H2724" s="110">
        <v>1385</v>
      </c>
      <c r="I2724" s="109">
        <f t="shared" si="537"/>
        <v>2247.1910112359551</v>
      </c>
      <c r="J2724" s="109">
        <f t="shared" si="538"/>
        <v>6741.5730337078649</v>
      </c>
      <c r="K2724" s="109">
        <f t="shared" si="539"/>
        <v>2247.1910112359551</v>
      </c>
      <c r="L2724" s="110">
        <f t="shared" si="540"/>
        <v>11235.955056179775</v>
      </c>
      <c r="M2724" s="97"/>
      <c r="N2724" s="97"/>
    </row>
    <row r="2725" spans="1:14" s="10" customFormat="1" ht="14.25" customHeight="1">
      <c r="A2725" s="106">
        <v>42181</v>
      </c>
      <c r="B2725" s="107" t="s">
        <v>382</v>
      </c>
      <c r="C2725" s="108">
        <f t="shared" si="536"/>
        <v>1260.5042016806722</v>
      </c>
      <c r="D2725" s="107" t="s">
        <v>188</v>
      </c>
      <c r="E2725" s="109">
        <v>238</v>
      </c>
      <c r="F2725" s="109">
        <v>239.5</v>
      </c>
      <c r="G2725" s="109">
        <v>242</v>
      </c>
      <c r="H2725" s="110">
        <v>247</v>
      </c>
      <c r="I2725" s="109">
        <f t="shared" si="537"/>
        <v>1890.7563025210084</v>
      </c>
      <c r="J2725" s="109">
        <f t="shared" si="538"/>
        <v>3151.2605042016803</v>
      </c>
      <c r="K2725" s="109">
        <f t="shared" si="539"/>
        <v>6302.5210084033606</v>
      </c>
      <c r="L2725" s="110">
        <f t="shared" si="540"/>
        <v>11344.537815126048</v>
      </c>
      <c r="M2725" s="97"/>
      <c r="N2725" s="97"/>
    </row>
    <row r="2726" spans="1:14" s="10" customFormat="1" ht="14.25" customHeight="1">
      <c r="A2726" s="106">
        <v>42181</v>
      </c>
      <c r="B2726" s="107" t="s">
        <v>298</v>
      </c>
      <c r="C2726" s="108">
        <f t="shared" si="536"/>
        <v>414.36464088397793</v>
      </c>
      <c r="D2726" s="107" t="s">
        <v>188</v>
      </c>
      <c r="E2726" s="109">
        <v>724</v>
      </c>
      <c r="F2726" s="109">
        <v>729</v>
      </c>
      <c r="G2726" s="109">
        <v>736</v>
      </c>
      <c r="H2726" s="110"/>
      <c r="I2726" s="109">
        <f t="shared" si="537"/>
        <v>2071.8232044198894</v>
      </c>
      <c r="J2726" s="109">
        <f t="shared" si="538"/>
        <v>2900.5524861878457</v>
      </c>
      <c r="K2726" s="109">
        <f t="shared" si="539"/>
        <v>0</v>
      </c>
      <c r="L2726" s="110">
        <f t="shared" si="540"/>
        <v>4972.3756906077351</v>
      </c>
      <c r="M2726" s="97"/>
      <c r="N2726" s="97"/>
    </row>
    <row r="2727" spans="1:14" s="10" customFormat="1" ht="14.25" customHeight="1">
      <c r="A2727" s="106">
        <v>42181</v>
      </c>
      <c r="B2727" s="107" t="s">
        <v>54</v>
      </c>
      <c r="C2727" s="108">
        <f t="shared" si="536"/>
        <v>326.08695652173913</v>
      </c>
      <c r="D2727" s="107" t="s">
        <v>188</v>
      </c>
      <c r="E2727" s="109">
        <v>920</v>
      </c>
      <c r="F2727" s="109">
        <v>925</v>
      </c>
      <c r="G2727" s="109">
        <v>934.4</v>
      </c>
      <c r="H2727" s="110"/>
      <c r="I2727" s="109">
        <f t="shared" si="537"/>
        <v>1630.4347826086955</v>
      </c>
      <c r="J2727" s="109">
        <f t="shared" si="538"/>
        <v>3065.2173913043403</v>
      </c>
      <c r="K2727" s="109">
        <f t="shared" si="539"/>
        <v>0</v>
      </c>
      <c r="L2727" s="110">
        <f t="shared" si="540"/>
        <v>4695.6521739130358</v>
      </c>
      <c r="M2727" s="97"/>
      <c r="N2727" s="97"/>
    </row>
    <row r="2728" spans="1:14" s="10" customFormat="1" ht="14.25" customHeight="1">
      <c r="A2728" s="106">
        <v>42181</v>
      </c>
      <c r="B2728" s="107" t="s">
        <v>298</v>
      </c>
      <c r="C2728" s="108">
        <f t="shared" si="536"/>
        <v>426.13636363636363</v>
      </c>
      <c r="D2728" s="107" t="s">
        <v>188</v>
      </c>
      <c r="E2728" s="109">
        <v>704</v>
      </c>
      <c r="F2728" s="109">
        <v>709</v>
      </c>
      <c r="G2728" s="109"/>
      <c r="H2728" s="110"/>
      <c r="I2728" s="109">
        <f t="shared" si="537"/>
        <v>2130.681818181818</v>
      </c>
      <c r="J2728" s="109">
        <f t="shared" si="538"/>
        <v>0</v>
      </c>
      <c r="K2728" s="109">
        <f t="shared" si="539"/>
        <v>0</v>
      </c>
      <c r="L2728" s="110">
        <f t="shared" si="540"/>
        <v>2130.681818181818</v>
      </c>
      <c r="M2728" s="97"/>
      <c r="N2728" s="97"/>
    </row>
    <row r="2729" spans="1:14" s="10" customFormat="1" ht="14.25" customHeight="1">
      <c r="A2729" s="106">
        <v>42181</v>
      </c>
      <c r="B2729" s="107" t="s">
        <v>396</v>
      </c>
      <c r="C2729" s="108">
        <f t="shared" si="536"/>
        <v>1176.4705882352941</v>
      </c>
      <c r="D2729" s="107" t="s">
        <v>188</v>
      </c>
      <c r="E2729" s="109">
        <v>255</v>
      </c>
      <c r="F2729" s="109">
        <v>256.5</v>
      </c>
      <c r="G2729" s="109"/>
      <c r="H2729" s="110"/>
      <c r="I2729" s="109">
        <f t="shared" si="537"/>
        <v>1764.7058823529412</v>
      </c>
      <c r="J2729" s="109">
        <f t="shared" si="538"/>
        <v>0</v>
      </c>
      <c r="K2729" s="109">
        <f t="shared" si="539"/>
        <v>0</v>
      </c>
      <c r="L2729" s="110">
        <f t="shared" si="540"/>
        <v>1764.7058823529412</v>
      </c>
      <c r="M2729" s="97"/>
      <c r="N2729" s="97"/>
    </row>
    <row r="2730" spans="1:14" s="10" customFormat="1" ht="14.25" customHeight="1">
      <c r="A2730" s="106">
        <v>42181</v>
      </c>
      <c r="B2730" s="107" t="s">
        <v>368</v>
      </c>
      <c r="C2730" s="108">
        <f t="shared" si="536"/>
        <v>425.531914893617</v>
      </c>
      <c r="D2730" s="107" t="s">
        <v>188</v>
      </c>
      <c r="E2730" s="109">
        <v>705</v>
      </c>
      <c r="F2730" s="109">
        <v>709</v>
      </c>
      <c r="G2730" s="109"/>
      <c r="H2730" s="110"/>
      <c r="I2730" s="109">
        <f t="shared" si="537"/>
        <v>1702.127659574468</v>
      </c>
      <c r="J2730" s="109">
        <f t="shared" si="538"/>
        <v>0</v>
      </c>
      <c r="K2730" s="109">
        <f t="shared" si="539"/>
        <v>0</v>
      </c>
      <c r="L2730" s="110">
        <f t="shared" si="540"/>
        <v>1702.127659574468</v>
      </c>
      <c r="M2730" s="97"/>
      <c r="N2730" s="97"/>
    </row>
    <row r="2731" spans="1:14" s="10" customFormat="1" ht="14.25" customHeight="1">
      <c r="A2731" s="106">
        <v>42181</v>
      </c>
      <c r="B2731" s="111" t="s">
        <v>349</v>
      </c>
      <c r="C2731" s="108">
        <f t="shared" si="536"/>
        <v>1204.8192771084337</v>
      </c>
      <c r="D2731" s="111" t="s">
        <v>203</v>
      </c>
      <c r="E2731" s="110">
        <v>249</v>
      </c>
      <c r="F2731" s="110">
        <v>248.5</v>
      </c>
      <c r="G2731" s="110"/>
      <c r="H2731" s="110"/>
      <c r="I2731" s="109">
        <f t="shared" si="537"/>
        <v>602.40963855421683</v>
      </c>
      <c r="J2731" s="109">
        <f t="shared" si="538"/>
        <v>0</v>
      </c>
      <c r="K2731" s="109">
        <f t="shared" si="539"/>
        <v>0</v>
      </c>
      <c r="L2731" s="43">
        <f t="shared" si="540"/>
        <v>602.40963855421683</v>
      </c>
      <c r="M2731" s="97"/>
      <c r="N2731" s="97"/>
    </row>
    <row r="2732" spans="1:14" s="10" customFormat="1" ht="14.25" customHeight="1">
      <c r="A2732" s="106">
        <v>42180</v>
      </c>
      <c r="B2732" s="107" t="s">
        <v>54</v>
      </c>
      <c r="C2732" s="108">
        <f t="shared" si="536"/>
        <v>357.99522673031026</v>
      </c>
      <c r="D2732" s="107" t="s">
        <v>188</v>
      </c>
      <c r="E2732" s="109">
        <v>838</v>
      </c>
      <c r="F2732" s="109">
        <v>843</v>
      </c>
      <c r="G2732" s="109">
        <v>851</v>
      </c>
      <c r="H2732" s="110">
        <v>865</v>
      </c>
      <c r="I2732" s="109">
        <f t="shared" si="537"/>
        <v>1789.9761336515512</v>
      </c>
      <c r="J2732" s="109">
        <f t="shared" si="538"/>
        <v>2863.9618138424821</v>
      </c>
      <c r="K2732" s="109">
        <f t="shared" si="539"/>
        <v>5011.9331742243439</v>
      </c>
      <c r="L2732" s="110">
        <f t="shared" si="540"/>
        <v>9665.8711217183773</v>
      </c>
      <c r="M2732" s="97"/>
      <c r="N2732" s="97"/>
    </row>
    <row r="2733" spans="1:14" s="10" customFormat="1" ht="14.25" customHeight="1">
      <c r="A2733" s="106">
        <v>42180</v>
      </c>
      <c r="B2733" s="107" t="s">
        <v>391</v>
      </c>
      <c r="C2733" s="108">
        <f t="shared" si="536"/>
        <v>480</v>
      </c>
      <c r="D2733" s="107" t="s">
        <v>188</v>
      </c>
      <c r="E2733" s="109">
        <v>625</v>
      </c>
      <c r="F2733" s="109">
        <v>629</v>
      </c>
      <c r="G2733" s="109">
        <v>635</v>
      </c>
      <c r="H2733" s="110">
        <v>643.95000000000005</v>
      </c>
      <c r="I2733" s="109">
        <f t="shared" si="537"/>
        <v>1920</v>
      </c>
      <c r="J2733" s="109">
        <f t="shared" si="538"/>
        <v>2880</v>
      </c>
      <c r="K2733" s="109">
        <f t="shared" si="539"/>
        <v>4296.0000000000218</v>
      </c>
      <c r="L2733" s="110">
        <f t="shared" si="540"/>
        <v>9096.0000000000218</v>
      </c>
      <c r="M2733" s="97"/>
      <c r="N2733" s="97"/>
    </row>
    <row r="2734" spans="1:14" s="10" customFormat="1" ht="14.25" customHeight="1">
      <c r="A2734" s="106">
        <v>42180</v>
      </c>
      <c r="B2734" s="107" t="s">
        <v>259</v>
      </c>
      <c r="C2734" s="108">
        <f t="shared" si="536"/>
        <v>1121.4953271028037</v>
      </c>
      <c r="D2734" s="107" t="s">
        <v>188</v>
      </c>
      <c r="E2734" s="109">
        <v>267.5</v>
      </c>
      <c r="F2734" s="109">
        <v>268.5</v>
      </c>
      <c r="G2734" s="109">
        <v>270</v>
      </c>
      <c r="H2734" s="110"/>
      <c r="I2734" s="109">
        <f t="shared" si="537"/>
        <v>1121.4953271028037</v>
      </c>
      <c r="J2734" s="109">
        <f t="shared" si="538"/>
        <v>1682.2429906542056</v>
      </c>
      <c r="K2734" s="109">
        <f t="shared" si="539"/>
        <v>0</v>
      </c>
      <c r="L2734" s="110">
        <f t="shared" si="540"/>
        <v>2803.7383177570091</v>
      </c>
      <c r="M2734" s="97"/>
      <c r="N2734" s="97"/>
    </row>
    <row r="2735" spans="1:14" s="10" customFormat="1" ht="14.25" customHeight="1">
      <c r="A2735" s="106">
        <v>42180</v>
      </c>
      <c r="B2735" s="107" t="s">
        <v>397</v>
      </c>
      <c r="C2735" s="108">
        <f t="shared" ref="C2735:C2798" si="541">300000/E2735</f>
        <v>576.92307692307691</v>
      </c>
      <c r="D2735" s="107" t="s">
        <v>188</v>
      </c>
      <c r="E2735" s="109">
        <v>520</v>
      </c>
      <c r="F2735" s="109">
        <v>522.75</v>
      </c>
      <c r="G2735" s="109"/>
      <c r="H2735" s="110"/>
      <c r="I2735" s="109">
        <f t="shared" ref="I2735:I2798" si="542">(IF(D2735="SHORT",E2735-F2735,IF(D2735="LONG",F2735-E2735)))*C2735</f>
        <v>1586.5384615384614</v>
      </c>
      <c r="J2735" s="109">
        <f t="shared" ref="J2735:J2798" si="543">(IF(D2735="SHORT",IF(G2735="",0,F2735-G2735),IF(D2735="LONG",IF(G2735="",0,G2735-F2735))))*C2735</f>
        <v>0</v>
      </c>
      <c r="K2735" s="109">
        <f t="shared" ref="K2735:K2798" si="544">(IF(D2735="SHORT",IF(H2735="",0,G2735-H2735),IF(D2735="LONG",IF(H2735="",0,(H2735-G2735)))))*C2735</f>
        <v>0</v>
      </c>
      <c r="L2735" s="110">
        <f t="shared" ref="L2735:L2798" si="545">SUM(I2735,J2735,K2735)</f>
        <v>1586.5384615384614</v>
      </c>
      <c r="M2735" s="97"/>
      <c r="N2735" s="97"/>
    </row>
    <row r="2736" spans="1:14" s="10" customFormat="1" ht="14.25" customHeight="1">
      <c r="A2736" s="106">
        <v>42180</v>
      </c>
      <c r="B2736" s="107" t="s">
        <v>398</v>
      </c>
      <c r="C2736" s="108">
        <f t="shared" si="541"/>
        <v>1648.3516483516485</v>
      </c>
      <c r="D2736" s="107" t="s">
        <v>188</v>
      </c>
      <c r="E2736" s="109">
        <v>182</v>
      </c>
      <c r="F2736" s="109">
        <v>180</v>
      </c>
      <c r="G2736" s="109"/>
      <c r="H2736" s="110"/>
      <c r="I2736" s="109">
        <f t="shared" si="542"/>
        <v>-3296.7032967032969</v>
      </c>
      <c r="J2736" s="109">
        <f t="shared" si="543"/>
        <v>0</v>
      </c>
      <c r="K2736" s="109">
        <f t="shared" si="544"/>
        <v>0</v>
      </c>
      <c r="L2736" s="110">
        <f t="shared" si="545"/>
        <v>-3296.7032967032969</v>
      </c>
      <c r="M2736" s="97"/>
      <c r="N2736" s="97"/>
    </row>
    <row r="2737" spans="1:14" s="10" customFormat="1" ht="14.25" customHeight="1">
      <c r="A2737" s="106">
        <v>42179</v>
      </c>
      <c r="B2737" s="107" t="s">
        <v>399</v>
      </c>
      <c r="C2737" s="108">
        <f t="shared" si="541"/>
        <v>925.92592592592598</v>
      </c>
      <c r="D2737" s="107" t="s">
        <v>188</v>
      </c>
      <c r="E2737" s="109">
        <v>324</v>
      </c>
      <c r="F2737" s="109">
        <v>325.5</v>
      </c>
      <c r="G2737" s="109">
        <v>328</v>
      </c>
      <c r="H2737" s="110">
        <v>334</v>
      </c>
      <c r="I2737" s="109">
        <f t="shared" si="542"/>
        <v>1388.8888888888889</v>
      </c>
      <c r="J2737" s="109">
        <f t="shared" si="543"/>
        <v>2314.8148148148148</v>
      </c>
      <c r="K2737" s="109">
        <f t="shared" si="544"/>
        <v>5555.5555555555557</v>
      </c>
      <c r="L2737" s="110">
        <f t="shared" si="545"/>
        <v>9259.2592592592591</v>
      </c>
      <c r="M2737" s="97"/>
      <c r="N2737" s="97"/>
    </row>
    <row r="2738" spans="1:14" s="10" customFormat="1" ht="14.25" customHeight="1">
      <c r="A2738" s="106">
        <v>42179</v>
      </c>
      <c r="B2738" s="102" t="s">
        <v>400</v>
      </c>
      <c r="C2738" s="29">
        <f t="shared" si="541"/>
        <v>863.30935251798564</v>
      </c>
      <c r="D2738" s="102" t="s">
        <v>203</v>
      </c>
      <c r="E2738" s="43">
        <v>347.5</v>
      </c>
      <c r="F2738" s="43">
        <v>344.5</v>
      </c>
      <c r="G2738" s="43">
        <v>342</v>
      </c>
      <c r="H2738" s="112">
        <v>337</v>
      </c>
      <c r="I2738" s="109">
        <f t="shared" si="542"/>
        <v>2589.9280575539569</v>
      </c>
      <c r="J2738" s="109">
        <f t="shared" si="543"/>
        <v>2158.2733812949641</v>
      </c>
      <c r="K2738" s="109">
        <f t="shared" si="544"/>
        <v>4316.5467625899282</v>
      </c>
      <c r="L2738" s="43">
        <f t="shared" si="545"/>
        <v>9064.7482014388479</v>
      </c>
      <c r="M2738" s="97"/>
      <c r="N2738" s="97"/>
    </row>
    <row r="2739" spans="1:14" s="10" customFormat="1" ht="14.25" customHeight="1">
      <c r="A2739" s="106">
        <v>42179</v>
      </c>
      <c r="B2739" s="107" t="s">
        <v>364</v>
      </c>
      <c r="C2739" s="108">
        <f t="shared" si="541"/>
        <v>432.27665706051874</v>
      </c>
      <c r="D2739" s="107" t="s">
        <v>188</v>
      </c>
      <c r="E2739" s="109">
        <v>694</v>
      </c>
      <c r="F2739" s="109">
        <v>699</v>
      </c>
      <c r="G2739" s="109"/>
      <c r="H2739" s="110"/>
      <c r="I2739" s="109">
        <f t="shared" si="542"/>
        <v>2161.3832853025938</v>
      </c>
      <c r="J2739" s="109">
        <f t="shared" si="543"/>
        <v>0</v>
      </c>
      <c r="K2739" s="109">
        <f t="shared" si="544"/>
        <v>0</v>
      </c>
      <c r="L2739" s="110">
        <f t="shared" si="545"/>
        <v>2161.3832853025938</v>
      </c>
      <c r="M2739" s="97"/>
      <c r="N2739" s="97"/>
    </row>
    <row r="2740" spans="1:14" s="10" customFormat="1" ht="14.25" customHeight="1">
      <c r="A2740" s="106">
        <v>42179</v>
      </c>
      <c r="B2740" s="111" t="s">
        <v>401</v>
      </c>
      <c r="C2740" s="108">
        <f t="shared" si="541"/>
        <v>15.682174594877157</v>
      </c>
      <c r="D2740" s="111" t="s">
        <v>203</v>
      </c>
      <c r="E2740" s="110">
        <v>19130</v>
      </c>
      <c r="F2740" s="110">
        <v>19065</v>
      </c>
      <c r="G2740" s="110"/>
      <c r="H2740" s="110"/>
      <c r="I2740" s="109">
        <f t="shared" si="542"/>
        <v>1019.3413486670153</v>
      </c>
      <c r="J2740" s="109">
        <f t="shared" si="543"/>
        <v>0</v>
      </c>
      <c r="K2740" s="109">
        <f t="shared" si="544"/>
        <v>0</v>
      </c>
      <c r="L2740" s="43">
        <f t="shared" si="545"/>
        <v>1019.3413486670153</v>
      </c>
      <c r="M2740" s="97"/>
      <c r="N2740" s="97"/>
    </row>
    <row r="2741" spans="1:14" s="10" customFormat="1" ht="14.25" customHeight="1">
      <c r="A2741" s="106">
        <v>42179</v>
      </c>
      <c r="B2741" s="107" t="s">
        <v>201</v>
      </c>
      <c r="C2741" s="108">
        <f t="shared" si="541"/>
        <v>238.6634844868735</v>
      </c>
      <c r="D2741" s="107" t="s">
        <v>188</v>
      </c>
      <c r="E2741" s="109">
        <v>1257</v>
      </c>
      <c r="F2741" s="109">
        <v>1242</v>
      </c>
      <c r="G2741" s="109"/>
      <c r="H2741" s="110"/>
      <c r="I2741" s="109">
        <f t="shared" si="542"/>
        <v>-3579.9522673031024</v>
      </c>
      <c r="J2741" s="109">
        <f t="shared" si="543"/>
        <v>0</v>
      </c>
      <c r="K2741" s="109">
        <f t="shared" si="544"/>
        <v>0</v>
      </c>
      <c r="L2741" s="110">
        <f t="shared" si="545"/>
        <v>-3579.9522673031024</v>
      </c>
      <c r="M2741" s="97"/>
      <c r="N2741" s="97"/>
    </row>
    <row r="2742" spans="1:14" s="10" customFormat="1" ht="14.25" customHeight="1">
      <c r="A2742" s="106">
        <v>42178</v>
      </c>
      <c r="B2742" s="102" t="s">
        <v>298</v>
      </c>
      <c r="C2742" s="29">
        <f t="shared" si="541"/>
        <v>433.52601156069363</v>
      </c>
      <c r="D2742" s="102" t="s">
        <v>203</v>
      </c>
      <c r="E2742" s="43">
        <v>692</v>
      </c>
      <c r="F2742" s="43">
        <v>687</v>
      </c>
      <c r="G2742" s="43">
        <v>680</v>
      </c>
      <c r="H2742" s="112">
        <v>662</v>
      </c>
      <c r="I2742" s="109">
        <f t="shared" si="542"/>
        <v>2167.6300578034679</v>
      </c>
      <c r="J2742" s="109">
        <f t="shared" si="543"/>
        <v>3034.6820809248557</v>
      </c>
      <c r="K2742" s="109">
        <f t="shared" si="544"/>
        <v>7803.4682080924849</v>
      </c>
      <c r="L2742" s="43">
        <f t="shared" si="545"/>
        <v>13005.780346820808</v>
      </c>
      <c r="M2742" s="97"/>
      <c r="N2742" s="97"/>
    </row>
    <row r="2743" spans="1:14" s="10" customFormat="1" ht="14.25" customHeight="1">
      <c r="A2743" s="106">
        <v>42178</v>
      </c>
      <c r="B2743" s="107" t="s">
        <v>402</v>
      </c>
      <c r="C2743" s="108">
        <f t="shared" si="541"/>
        <v>1034.4827586206898</v>
      </c>
      <c r="D2743" s="107" t="s">
        <v>188</v>
      </c>
      <c r="E2743" s="109">
        <v>290</v>
      </c>
      <c r="F2743" s="109">
        <v>291.5</v>
      </c>
      <c r="G2743" s="109">
        <v>294</v>
      </c>
      <c r="H2743" s="110">
        <v>297.89999999999998</v>
      </c>
      <c r="I2743" s="109">
        <f t="shared" si="542"/>
        <v>1551.7241379310346</v>
      </c>
      <c r="J2743" s="109">
        <f t="shared" si="543"/>
        <v>2586.2068965517246</v>
      </c>
      <c r="K2743" s="109">
        <f t="shared" si="544"/>
        <v>4034.4827586206666</v>
      </c>
      <c r="L2743" s="110">
        <f t="shared" si="545"/>
        <v>8172.4137931034256</v>
      </c>
      <c r="M2743" s="97"/>
      <c r="N2743" s="97"/>
    </row>
    <row r="2744" spans="1:14" s="10" customFormat="1" ht="14.25" customHeight="1">
      <c r="A2744" s="106">
        <v>42178</v>
      </c>
      <c r="B2744" s="107" t="s">
        <v>403</v>
      </c>
      <c r="C2744" s="108">
        <f t="shared" si="541"/>
        <v>131.17621337997377</v>
      </c>
      <c r="D2744" s="107" t="s">
        <v>188</v>
      </c>
      <c r="E2744" s="109">
        <v>2287</v>
      </c>
      <c r="F2744" s="109">
        <v>2300</v>
      </c>
      <c r="G2744" s="109">
        <v>2345</v>
      </c>
      <c r="H2744" s="110"/>
      <c r="I2744" s="109">
        <f t="shared" si="542"/>
        <v>1705.2907739396592</v>
      </c>
      <c r="J2744" s="109">
        <f t="shared" si="543"/>
        <v>5902.9296020988195</v>
      </c>
      <c r="K2744" s="109">
        <f t="shared" si="544"/>
        <v>0</v>
      </c>
      <c r="L2744" s="110">
        <f t="shared" si="545"/>
        <v>7608.2203760384782</v>
      </c>
      <c r="M2744" s="97"/>
      <c r="N2744" s="97"/>
    </row>
    <row r="2745" spans="1:14" s="10" customFormat="1" ht="14.25" customHeight="1">
      <c r="A2745" s="106">
        <v>42178</v>
      </c>
      <c r="B2745" s="107" t="s">
        <v>387</v>
      </c>
      <c r="C2745" s="108">
        <f t="shared" si="541"/>
        <v>724.63768115942025</v>
      </c>
      <c r="D2745" s="107" t="s">
        <v>188</v>
      </c>
      <c r="E2745" s="109">
        <v>414</v>
      </c>
      <c r="F2745" s="109">
        <v>417</v>
      </c>
      <c r="G2745" s="109"/>
      <c r="H2745" s="110"/>
      <c r="I2745" s="109">
        <f t="shared" si="542"/>
        <v>2173.913043478261</v>
      </c>
      <c r="J2745" s="109">
        <f t="shared" si="543"/>
        <v>0</v>
      </c>
      <c r="K2745" s="109">
        <f t="shared" si="544"/>
        <v>0</v>
      </c>
      <c r="L2745" s="110">
        <f t="shared" si="545"/>
        <v>2173.913043478261</v>
      </c>
      <c r="M2745" s="97"/>
      <c r="N2745" s="97"/>
    </row>
    <row r="2746" spans="1:14" s="10" customFormat="1" ht="14.25" customHeight="1">
      <c r="A2746" s="106">
        <v>42178</v>
      </c>
      <c r="B2746" s="107" t="s">
        <v>404</v>
      </c>
      <c r="C2746" s="108">
        <f t="shared" si="541"/>
        <v>394.73684210526318</v>
      </c>
      <c r="D2746" s="107" t="s">
        <v>188</v>
      </c>
      <c r="E2746" s="109">
        <v>760</v>
      </c>
      <c r="F2746" s="109">
        <v>765</v>
      </c>
      <c r="G2746" s="109"/>
      <c r="H2746" s="110"/>
      <c r="I2746" s="109">
        <f t="shared" si="542"/>
        <v>1973.6842105263158</v>
      </c>
      <c r="J2746" s="109">
        <f t="shared" si="543"/>
        <v>0</v>
      </c>
      <c r="K2746" s="109">
        <f t="shared" si="544"/>
        <v>0</v>
      </c>
      <c r="L2746" s="110">
        <f t="shared" si="545"/>
        <v>1973.6842105263158</v>
      </c>
      <c r="M2746" s="97"/>
      <c r="N2746" s="97"/>
    </row>
    <row r="2747" spans="1:14" s="10" customFormat="1" ht="14.25" customHeight="1">
      <c r="A2747" s="106">
        <v>42178</v>
      </c>
      <c r="B2747" s="107" t="s">
        <v>130</v>
      </c>
      <c r="C2747" s="108">
        <f t="shared" si="541"/>
        <v>4169.5621959694226</v>
      </c>
      <c r="D2747" s="107" t="s">
        <v>188</v>
      </c>
      <c r="E2747" s="109">
        <v>71.95</v>
      </c>
      <c r="F2747" s="109">
        <v>72.25</v>
      </c>
      <c r="G2747" s="109"/>
      <c r="H2747" s="110"/>
      <c r="I2747" s="109">
        <f t="shared" si="542"/>
        <v>1250.8686587908148</v>
      </c>
      <c r="J2747" s="109">
        <f t="shared" si="543"/>
        <v>0</v>
      </c>
      <c r="K2747" s="109">
        <f t="shared" si="544"/>
        <v>0</v>
      </c>
      <c r="L2747" s="110">
        <f t="shared" si="545"/>
        <v>1250.8686587908148</v>
      </c>
      <c r="M2747" s="97"/>
      <c r="N2747" s="97"/>
    </row>
    <row r="2748" spans="1:14" s="10" customFormat="1" ht="14.25" customHeight="1">
      <c r="A2748" s="106">
        <v>42178</v>
      </c>
      <c r="B2748" s="107" t="s">
        <v>336</v>
      </c>
      <c r="C2748" s="108">
        <f t="shared" si="541"/>
        <v>169.68325791855204</v>
      </c>
      <c r="D2748" s="107" t="s">
        <v>188</v>
      </c>
      <c r="E2748" s="109">
        <v>1768</v>
      </c>
      <c r="F2748" s="109">
        <v>1768</v>
      </c>
      <c r="G2748" s="109"/>
      <c r="H2748" s="110"/>
      <c r="I2748" s="109">
        <f t="shared" si="542"/>
        <v>0</v>
      </c>
      <c r="J2748" s="109">
        <f t="shared" si="543"/>
        <v>0</v>
      </c>
      <c r="K2748" s="109">
        <f t="shared" si="544"/>
        <v>0</v>
      </c>
      <c r="L2748" s="110">
        <f t="shared" si="545"/>
        <v>0</v>
      </c>
      <c r="M2748" s="97"/>
      <c r="N2748" s="97"/>
    </row>
    <row r="2749" spans="1:14" s="10" customFormat="1" ht="14.25" customHeight="1">
      <c r="A2749" s="106">
        <v>42177</v>
      </c>
      <c r="B2749" s="107" t="s">
        <v>298</v>
      </c>
      <c r="C2749" s="108">
        <f t="shared" si="541"/>
        <v>386.59793814432987</v>
      </c>
      <c r="D2749" s="107" t="s">
        <v>188</v>
      </c>
      <c r="E2749" s="109">
        <v>776</v>
      </c>
      <c r="F2749" s="109">
        <v>781</v>
      </c>
      <c r="G2749" s="109">
        <v>790</v>
      </c>
      <c r="H2749" s="110">
        <v>805</v>
      </c>
      <c r="I2749" s="109">
        <f t="shared" si="542"/>
        <v>1932.9896907216494</v>
      </c>
      <c r="J2749" s="109">
        <f t="shared" si="543"/>
        <v>3479.3814432989689</v>
      </c>
      <c r="K2749" s="109">
        <f t="shared" si="544"/>
        <v>5798.9690721649476</v>
      </c>
      <c r="L2749" s="110">
        <f t="shared" si="545"/>
        <v>11211.340206185567</v>
      </c>
      <c r="M2749" s="97"/>
      <c r="N2749" s="97"/>
    </row>
    <row r="2750" spans="1:14" s="10" customFormat="1" ht="14.25" customHeight="1">
      <c r="A2750" s="106">
        <v>42177</v>
      </c>
      <c r="B2750" s="107" t="s">
        <v>402</v>
      </c>
      <c r="C2750" s="108">
        <f t="shared" si="541"/>
        <v>1098.901098901099</v>
      </c>
      <c r="D2750" s="107" t="s">
        <v>188</v>
      </c>
      <c r="E2750" s="109">
        <v>273</v>
      </c>
      <c r="F2750" s="109">
        <v>274.5</v>
      </c>
      <c r="G2750" s="109">
        <v>277</v>
      </c>
      <c r="H2750" s="110">
        <v>282</v>
      </c>
      <c r="I2750" s="109">
        <f t="shared" si="542"/>
        <v>1648.3516483516485</v>
      </c>
      <c r="J2750" s="109">
        <f t="shared" si="543"/>
        <v>2747.2527472527472</v>
      </c>
      <c r="K2750" s="109">
        <f t="shared" si="544"/>
        <v>5494.5054945054944</v>
      </c>
      <c r="L2750" s="110">
        <f t="shared" si="545"/>
        <v>9890.1098901098903</v>
      </c>
      <c r="M2750" s="97"/>
      <c r="N2750" s="97"/>
    </row>
    <row r="2751" spans="1:14" s="10" customFormat="1" ht="14.25" customHeight="1">
      <c r="A2751" s="106">
        <v>42177</v>
      </c>
      <c r="B2751" s="102" t="s">
        <v>298</v>
      </c>
      <c r="C2751" s="29">
        <f t="shared" si="541"/>
        <v>398.93617021276594</v>
      </c>
      <c r="D2751" s="102" t="s">
        <v>203</v>
      </c>
      <c r="E2751" s="43">
        <v>752</v>
      </c>
      <c r="F2751" s="43">
        <v>747</v>
      </c>
      <c r="G2751" s="43">
        <v>741</v>
      </c>
      <c r="H2751" s="112">
        <v>732</v>
      </c>
      <c r="I2751" s="109">
        <f t="shared" si="542"/>
        <v>1994.6808510638298</v>
      </c>
      <c r="J2751" s="109">
        <f t="shared" si="543"/>
        <v>2393.6170212765956</v>
      </c>
      <c r="K2751" s="109">
        <f t="shared" si="544"/>
        <v>3590.4255319148933</v>
      </c>
      <c r="L2751" s="43">
        <f t="shared" si="545"/>
        <v>7978.7234042553182</v>
      </c>
      <c r="M2751" s="97"/>
      <c r="N2751" s="97"/>
    </row>
    <row r="2752" spans="1:14" s="10" customFormat="1" ht="14.25" customHeight="1">
      <c r="A2752" s="106">
        <v>42177</v>
      </c>
      <c r="B2752" s="107" t="s">
        <v>214</v>
      </c>
      <c r="C2752" s="108">
        <f t="shared" si="541"/>
        <v>353.77358490566036</v>
      </c>
      <c r="D2752" s="107" t="s">
        <v>188</v>
      </c>
      <c r="E2752" s="109">
        <v>848</v>
      </c>
      <c r="F2752" s="109">
        <v>853</v>
      </c>
      <c r="G2752" s="109">
        <v>861</v>
      </c>
      <c r="H2752" s="110"/>
      <c r="I2752" s="109">
        <f t="shared" si="542"/>
        <v>1768.8679245283017</v>
      </c>
      <c r="J2752" s="109">
        <f t="shared" si="543"/>
        <v>2830.1886792452829</v>
      </c>
      <c r="K2752" s="109">
        <f t="shared" si="544"/>
        <v>0</v>
      </c>
      <c r="L2752" s="110">
        <f t="shared" si="545"/>
        <v>4599.0566037735844</v>
      </c>
      <c r="M2752" s="97"/>
      <c r="N2752" s="97"/>
    </row>
    <row r="2753" spans="1:14" s="10" customFormat="1" ht="14.25" customHeight="1">
      <c r="A2753" s="106">
        <v>42177</v>
      </c>
      <c r="B2753" s="107" t="s">
        <v>344</v>
      </c>
      <c r="C2753" s="108">
        <f t="shared" si="541"/>
        <v>2047.7815699658704</v>
      </c>
      <c r="D2753" s="107" t="s">
        <v>188</v>
      </c>
      <c r="E2753" s="109">
        <v>146.5</v>
      </c>
      <c r="F2753" s="109">
        <v>147.5</v>
      </c>
      <c r="G2753" s="109"/>
      <c r="H2753" s="110"/>
      <c r="I2753" s="109">
        <f t="shared" si="542"/>
        <v>2047.7815699658704</v>
      </c>
      <c r="J2753" s="109">
        <f t="shared" si="543"/>
        <v>0</v>
      </c>
      <c r="K2753" s="109">
        <f t="shared" si="544"/>
        <v>0</v>
      </c>
      <c r="L2753" s="110">
        <f t="shared" si="545"/>
        <v>2047.7815699658704</v>
      </c>
      <c r="M2753" s="97"/>
      <c r="N2753" s="97"/>
    </row>
    <row r="2754" spans="1:14" s="10" customFormat="1" ht="14.25" customHeight="1">
      <c r="A2754" s="106">
        <v>42177</v>
      </c>
      <c r="B2754" s="107" t="s">
        <v>374</v>
      </c>
      <c r="C2754" s="108">
        <f t="shared" si="541"/>
        <v>524.47552447552448</v>
      </c>
      <c r="D2754" s="107" t="s">
        <v>188</v>
      </c>
      <c r="E2754" s="109">
        <v>572</v>
      </c>
      <c r="F2754" s="109">
        <v>575.9</v>
      </c>
      <c r="G2754" s="109"/>
      <c r="H2754" s="110"/>
      <c r="I2754" s="109">
        <f t="shared" si="542"/>
        <v>2045.4545454545334</v>
      </c>
      <c r="J2754" s="109">
        <f t="shared" si="543"/>
        <v>0</v>
      </c>
      <c r="K2754" s="109">
        <f t="shared" si="544"/>
        <v>0</v>
      </c>
      <c r="L2754" s="110">
        <f t="shared" si="545"/>
        <v>2045.4545454545334</v>
      </c>
      <c r="M2754" s="97"/>
      <c r="N2754" s="97"/>
    </row>
    <row r="2755" spans="1:14" s="10" customFormat="1" ht="14.25" customHeight="1">
      <c r="A2755" s="106">
        <v>42177</v>
      </c>
      <c r="B2755" s="107" t="s">
        <v>400</v>
      </c>
      <c r="C2755" s="108">
        <f t="shared" si="541"/>
        <v>849.85835694050991</v>
      </c>
      <c r="D2755" s="107" t="s">
        <v>188</v>
      </c>
      <c r="E2755" s="109">
        <v>353</v>
      </c>
      <c r="F2755" s="109">
        <v>355</v>
      </c>
      <c r="G2755" s="109"/>
      <c r="H2755" s="110"/>
      <c r="I2755" s="109">
        <f t="shared" si="542"/>
        <v>1699.7167138810198</v>
      </c>
      <c r="J2755" s="109">
        <f t="shared" si="543"/>
        <v>0</v>
      </c>
      <c r="K2755" s="109">
        <f t="shared" si="544"/>
        <v>0</v>
      </c>
      <c r="L2755" s="110">
        <f t="shared" si="545"/>
        <v>1699.7167138810198</v>
      </c>
      <c r="M2755" s="97"/>
      <c r="N2755" s="97"/>
    </row>
    <row r="2756" spans="1:14" s="10" customFormat="1" ht="14.25" customHeight="1">
      <c r="A2756" s="106">
        <v>42174</v>
      </c>
      <c r="B2756" s="107" t="s">
        <v>201</v>
      </c>
      <c r="C2756" s="108">
        <f t="shared" si="541"/>
        <v>252.52525252525251</v>
      </c>
      <c r="D2756" s="107" t="s">
        <v>188</v>
      </c>
      <c r="E2756" s="109">
        <v>1188</v>
      </c>
      <c r="F2756" s="109">
        <v>1197</v>
      </c>
      <c r="G2756" s="109">
        <v>1215</v>
      </c>
      <c r="H2756" s="110">
        <v>1225</v>
      </c>
      <c r="I2756" s="109">
        <f t="shared" si="542"/>
        <v>2272.7272727272725</v>
      </c>
      <c r="J2756" s="109">
        <f t="shared" si="543"/>
        <v>4545.454545454545</v>
      </c>
      <c r="K2756" s="109">
        <f t="shared" si="544"/>
        <v>2525.2525252525252</v>
      </c>
      <c r="L2756" s="110">
        <f t="shared" si="545"/>
        <v>9343.4343434343427</v>
      </c>
      <c r="M2756" s="97"/>
      <c r="N2756" s="97"/>
    </row>
    <row r="2757" spans="1:14" s="10" customFormat="1" ht="14.25" customHeight="1">
      <c r="A2757" s="106">
        <v>42174</v>
      </c>
      <c r="B2757" s="107" t="s">
        <v>405</v>
      </c>
      <c r="C2757" s="108">
        <f t="shared" si="541"/>
        <v>1139.6011396011395</v>
      </c>
      <c r="D2757" s="107" t="s">
        <v>188</v>
      </c>
      <c r="E2757" s="109">
        <v>263.25</v>
      </c>
      <c r="F2757" s="109">
        <v>265</v>
      </c>
      <c r="G2757" s="109"/>
      <c r="H2757" s="110"/>
      <c r="I2757" s="109">
        <f t="shared" si="542"/>
        <v>1994.301994301994</v>
      </c>
      <c r="J2757" s="109">
        <f t="shared" si="543"/>
        <v>0</v>
      </c>
      <c r="K2757" s="109">
        <f t="shared" si="544"/>
        <v>0</v>
      </c>
      <c r="L2757" s="110">
        <f t="shared" si="545"/>
        <v>1994.301994301994</v>
      </c>
      <c r="M2757" s="97"/>
      <c r="N2757" s="97"/>
    </row>
    <row r="2758" spans="1:14" s="10" customFormat="1" ht="14.25" customHeight="1">
      <c r="A2758" s="106">
        <v>42174</v>
      </c>
      <c r="B2758" s="107" t="s">
        <v>406</v>
      </c>
      <c r="C2758" s="108">
        <f t="shared" si="541"/>
        <v>1704.5454545454545</v>
      </c>
      <c r="D2758" s="107" t="s">
        <v>188</v>
      </c>
      <c r="E2758" s="109">
        <v>176</v>
      </c>
      <c r="F2758" s="109">
        <v>177</v>
      </c>
      <c r="G2758" s="109"/>
      <c r="H2758" s="110"/>
      <c r="I2758" s="109">
        <f t="shared" si="542"/>
        <v>1704.5454545454545</v>
      </c>
      <c r="J2758" s="109">
        <f t="shared" si="543"/>
        <v>0</v>
      </c>
      <c r="K2758" s="109">
        <f t="shared" si="544"/>
        <v>0</v>
      </c>
      <c r="L2758" s="110">
        <f t="shared" si="545"/>
        <v>1704.5454545454545</v>
      </c>
      <c r="M2758" s="97"/>
      <c r="N2758" s="97"/>
    </row>
    <row r="2759" spans="1:14" s="10" customFormat="1" ht="14.25" customHeight="1">
      <c r="A2759" s="106">
        <v>42174</v>
      </c>
      <c r="B2759" s="107" t="s">
        <v>269</v>
      </c>
      <c r="C2759" s="108">
        <f t="shared" si="541"/>
        <v>327.86885245901641</v>
      </c>
      <c r="D2759" s="107" t="s">
        <v>188</v>
      </c>
      <c r="E2759" s="109">
        <v>915</v>
      </c>
      <c r="F2759" s="109">
        <v>920</v>
      </c>
      <c r="G2759" s="109"/>
      <c r="H2759" s="110"/>
      <c r="I2759" s="109">
        <f t="shared" si="542"/>
        <v>1639.344262295082</v>
      </c>
      <c r="J2759" s="109">
        <f t="shared" si="543"/>
        <v>0</v>
      </c>
      <c r="K2759" s="109">
        <f t="shared" si="544"/>
        <v>0</v>
      </c>
      <c r="L2759" s="110">
        <f t="shared" si="545"/>
        <v>1639.344262295082</v>
      </c>
      <c r="M2759" s="97"/>
      <c r="N2759" s="97"/>
    </row>
    <row r="2760" spans="1:14" s="10" customFormat="1" ht="14.25" customHeight="1">
      <c r="A2760" s="106">
        <v>42174</v>
      </c>
      <c r="B2760" s="107" t="s">
        <v>79</v>
      </c>
      <c r="C2760" s="108">
        <f t="shared" si="541"/>
        <v>683.37129840546697</v>
      </c>
      <c r="D2760" s="107" t="s">
        <v>188</v>
      </c>
      <c r="E2760" s="109">
        <v>439</v>
      </c>
      <c r="F2760" s="109">
        <v>441</v>
      </c>
      <c r="G2760" s="109"/>
      <c r="H2760" s="110"/>
      <c r="I2760" s="109">
        <f t="shared" si="542"/>
        <v>1366.7425968109339</v>
      </c>
      <c r="J2760" s="109">
        <f t="shared" si="543"/>
        <v>0</v>
      </c>
      <c r="K2760" s="109">
        <f t="shared" si="544"/>
        <v>0</v>
      </c>
      <c r="L2760" s="110">
        <f t="shared" si="545"/>
        <v>1366.7425968109339</v>
      </c>
      <c r="M2760" s="97"/>
      <c r="N2760" s="97"/>
    </row>
    <row r="2761" spans="1:14" s="10" customFormat="1" ht="14.25" customHeight="1">
      <c r="A2761" s="106">
        <v>42173</v>
      </c>
      <c r="B2761" s="107" t="s">
        <v>133</v>
      </c>
      <c r="C2761" s="108">
        <f t="shared" si="541"/>
        <v>1973.6842105263158</v>
      </c>
      <c r="D2761" s="107" t="s">
        <v>188</v>
      </c>
      <c r="E2761" s="109">
        <v>152</v>
      </c>
      <c r="F2761" s="109">
        <v>153</v>
      </c>
      <c r="G2761" s="109">
        <v>155</v>
      </c>
      <c r="H2761" s="110">
        <v>158.80000000000001</v>
      </c>
      <c r="I2761" s="109">
        <f t="shared" si="542"/>
        <v>1973.6842105263158</v>
      </c>
      <c r="J2761" s="109">
        <f t="shared" si="543"/>
        <v>3947.3684210526317</v>
      </c>
      <c r="K2761" s="109">
        <f t="shared" si="544"/>
        <v>7500.0000000000227</v>
      </c>
      <c r="L2761" s="110">
        <f t="shared" si="545"/>
        <v>13421.05263157897</v>
      </c>
      <c r="M2761" s="97"/>
      <c r="N2761" s="97"/>
    </row>
    <row r="2762" spans="1:14" s="10" customFormat="1" ht="14.25" customHeight="1">
      <c r="A2762" s="106">
        <v>42173</v>
      </c>
      <c r="B2762" s="107" t="s">
        <v>407</v>
      </c>
      <c r="C2762" s="108">
        <f t="shared" si="541"/>
        <v>315.45741324921136</v>
      </c>
      <c r="D2762" s="107" t="s">
        <v>188</v>
      </c>
      <c r="E2762" s="109">
        <v>951</v>
      </c>
      <c r="F2762" s="109">
        <v>956</v>
      </c>
      <c r="G2762" s="109">
        <v>967</v>
      </c>
      <c r="H2762" s="110">
        <v>977</v>
      </c>
      <c r="I2762" s="109">
        <f t="shared" si="542"/>
        <v>1577.2870662460568</v>
      </c>
      <c r="J2762" s="109">
        <f t="shared" si="543"/>
        <v>3470.0315457413249</v>
      </c>
      <c r="K2762" s="109">
        <f t="shared" si="544"/>
        <v>3154.5741324921137</v>
      </c>
      <c r="L2762" s="110">
        <f t="shared" si="545"/>
        <v>8201.8927444794954</v>
      </c>
      <c r="M2762" s="97"/>
      <c r="N2762" s="97"/>
    </row>
    <row r="2763" spans="1:14" s="10" customFormat="1" ht="14.25" customHeight="1">
      <c r="A2763" s="106">
        <v>42173</v>
      </c>
      <c r="B2763" s="107" t="s">
        <v>402</v>
      </c>
      <c r="C2763" s="108">
        <f t="shared" si="541"/>
        <v>1181.1023622047244</v>
      </c>
      <c r="D2763" s="107" t="s">
        <v>188</v>
      </c>
      <c r="E2763" s="109">
        <v>254</v>
      </c>
      <c r="F2763" s="109">
        <v>256</v>
      </c>
      <c r="G2763" s="109">
        <v>260</v>
      </c>
      <c r="H2763" s="110"/>
      <c r="I2763" s="109">
        <f t="shared" si="542"/>
        <v>2362.2047244094488</v>
      </c>
      <c r="J2763" s="109">
        <f t="shared" si="543"/>
        <v>4724.4094488188975</v>
      </c>
      <c r="K2763" s="109">
        <f t="shared" si="544"/>
        <v>0</v>
      </c>
      <c r="L2763" s="110">
        <f t="shared" si="545"/>
        <v>7086.6141732283468</v>
      </c>
      <c r="M2763" s="97"/>
      <c r="N2763" s="97"/>
    </row>
    <row r="2764" spans="1:14" s="10" customFormat="1" ht="14.25" customHeight="1">
      <c r="A2764" s="106">
        <v>42173</v>
      </c>
      <c r="B2764" s="107" t="s">
        <v>408</v>
      </c>
      <c r="C2764" s="108">
        <f t="shared" si="541"/>
        <v>700.93457943925239</v>
      </c>
      <c r="D2764" s="107" t="s">
        <v>188</v>
      </c>
      <c r="E2764" s="109">
        <v>428</v>
      </c>
      <c r="F2764" s="109">
        <v>431</v>
      </c>
      <c r="G2764" s="109"/>
      <c r="H2764" s="110"/>
      <c r="I2764" s="109">
        <f t="shared" si="542"/>
        <v>2102.8037383177571</v>
      </c>
      <c r="J2764" s="109">
        <f t="shared" si="543"/>
        <v>0</v>
      </c>
      <c r="K2764" s="109">
        <f t="shared" si="544"/>
        <v>0</v>
      </c>
      <c r="L2764" s="110">
        <f t="shared" si="545"/>
        <v>2102.8037383177571</v>
      </c>
      <c r="M2764" s="97"/>
      <c r="N2764" s="97"/>
    </row>
    <row r="2765" spans="1:14" s="10" customFormat="1" ht="14.25" customHeight="1">
      <c r="A2765" s="106">
        <v>42173</v>
      </c>
      <c r="B2765" s="107" t="s">
        <v>409</v>
      </c>
      <c r="C2765" s="108">
        <f t="shared" si="541"/>
        <v>303.030303030303</v>
      </c>
      <c r="D2765" s="107" t="s">
        <v>188</v>
      </c>
      <c r="E2765" s="109">
        <v>990</v>
      </c>
      <c r="F2765" s="109">
        <v>996</v>
      </c>
      <c r="G2765" s="109"/>
      <c r="H2765" s="110"/>
      <c r="I2765" s="109">
        <f t="shared" si="542"/>
        <v>1818.181818181818</v>
      </c>
      <c r="J2765" s="109">
        <f t="shared" si="543"/>
        <v>0</v>
      </c>
      <c r="K2765" s="109">
        <f t="shared" si="544"/>
        <v>0</v>
      </c>
      <c r="L2765" s="110">
        <f t="shared" si="545"/>
        <v>1818.181818181818</v>
      </c>
      <c r="M2765" s="97"/>
      <c r="N2765" s="97"/>
    </row>
    <row r="2766" spans="1:14" s="10" customFormat="1" ht="14.25" customHeight="1">
      <c r="A2766" s="106">
        <v>42173</v>
      </c>
      <c r="B2766" s="107" t="s">
        <v>153</v>
      </c>
      <c r="C2766" s="108">
        <f t="shared" si="541"/>
        <v>361.4457831325301</v>
      </c>
      <c r="D2766" s="107" t="s">
        <v>188</v>
      </c>
      <c r="E2766" s="109">
        <v>830</v>
      </c>
      <c r="F2766" s="109">
        <v>835</v>
      </c>
      <c r="G2766" s="109"/>
      <c r="H2766" s="110"/>
      <c r="I2766" s="109">
        <f t="shared" si="542"/>
        <v>1807.2289156626505</v>
      </c>
      <c r="J2766" s="109">
        <f t="shared" si="543"/>
        <v>0</v>
      </c>
      <c r="K2766" s="109">
        <f t="shared" si="544"/>
        <v>0</v>
      </c>
      <c r="L2766" s="110">
        <f t="shared" si="545"/>
        <v>1807.2289156626505</v>
      </c>
      <c r="M2766" s="97"/>
      <c r="N2766" s="97"/>
    </row>
    <row r="2767" spans="1:14" s="10" customFormat="1" ht="14.25" customHeight="1">
      <c r="A2767" s="106">
        <v>42173</v>
      </c>
      <c r="B2767" s="107" t="s">
        <v>410</v>
      </c>
      <c r="C2767" s="108">
        <f t="shared" si="541"/>
        <v>20</v>
      </c>
      <c r="D2767" s="107" t="s">
        <v>188</v>
      </c>
      <c r="E2767" s="109">
        <v>15000</v>
      </c>
      <c r="F2767" s="109">
        <v>15040</v>
      </c>
      <c r="G2767" s="109"/>
      <c r="H2767" s="110"/>
      <c r="I2767" s="109">
        <f t="shared" si="542"/>
        <v>800</v>
      </c>
      <c r="J2767" s="109">
        <f t="shared" si="543"/>
        <v>0</v>
      </c>
      <c r="K2767" s="109">
        <f t="shared" si="544"/>
        <v>0</v>
      </c>
      <c r="L2767" s="110">
        <f t="shared" si="545"/>
        <v>800</v>
      </c>
      <c r="M2767" s="97"/>
      <c r="N2767" s="97"/>
    </row>
    <row r="2768" spans="1:14" s="10" customFormat="1" ht="14.25" customHeight="1">
      <c r="A2768" s="106">
        <v>42172</v>
      </c>
      <c r="B2768" s="107" t="s">
        <v>409</v>
      </c>
      <c r="C2768" s="108">
        <f t="shared" si="541"/>
        <v>315.78947368421052</v>
      </c>
      <c r="D2768" s="107" t="s">
        <v>188</v>
      </c>
      <c r="E2768" s="109">
        <v>950</v>
      </c>
      <c r="F2768" s="109">
        <v>956</v>
      </c>
      <c r="G2768" s="109">
        <v>965</v>
      </c>
      <c r="H2768" s="110">
        <v>985</v>
      </c>
      <c r="I2768" s="109">
        <f t="shared" si="542"/>
        <v>1894.7368421052631</v>
      </c>
      <c r="J2768" s="109">
        <f t="shared" si="543"/>
        <v>2842.1052631578946</v>
      </c>
      <c r="K2768" s="109">
        <f t="shared" si="544"/>
        <v>6315.78947368421</v>
      </c>
      <c r="L2768" s="110">
        <f t="shared" si="545"/>
        <v>11052.631578947367</v>
      </c>
      <c r="M2768" s="97"/>
      <c r="N2768" s="97"/>
    </row>
    <row r="2769" spans="1:14" s="10" customFormat="1" ht="14.25" customHeight="1">
      <c r="A2769" s="106">
        <v>42172</v>
      </c>
      <c r="B2769" s="107" t="s">
        <v>133</v>
      </c>
      <c r="C2769" s="108">
        <f t="shared" si="541"/>
        <v>2068.9655172413795</v>
      </c>
      <c r="D2769" s="107" t="s">
        <v>188</v>
      </c>
      <c r="E2769" s="109">
        <v>145</v>
      </c>
      <c r="F2769" s="109">
        <v>146</v>
      </c>
      <c r="G2769" s="109">
        <v>148.5</v>
      </c>
      <c r="H2769" s="110"/>
      <c r="I2769" s="109">
        <f t="shared" si="542"/>
        <v>2068.9655172413795</v>
      </c>
      <c r="J2769" s="109">
        <f t="shared" si="543"/>
        <v>5172.4137931034493</v>
      </c>
      <c r="K2769" s="109">
        <f t="shared" si="544"/>
        <v>0</v>
      </c>
      <c r="L2769" s="110">
        <f t="shared" si="545"/>
        <v>7241.3793103448288</v>
      </c>
      <c r="M2769" s="97"/>
      <c r="N2769" s="97"/>
    </row>
    <row r="2770" spans="1:14" s="10" customFormat="1" ht="14.25" customHeight="1">
      <c r="A2770" s="106">
        <v>42172</v>
      </c>
      <c r="B2770" s="107" t="s">
        <v>411</v>
      </c>
      <c r="C2770" s="108">
        <f t="shared" si="541"/>
        <v>2631.5789473684213</v>
      </c>
      <c r="D2770" s="107" t="s">
        <v>188</v>
      </c>
      <c r="E2770" s="109">
        <v>114</v>
      </c>
      <c r="F2770" s="109">
        <v>115</v>
      </c>
      <c r="G2770" s="109">
        <v>116.5</v>
      </c>
      <c r="H2770" s="110"/>
      <c r="I2770" s="109">
        <f t="shared" si="542"/>
        <v>2631.5789473684213</v>
      </c>
      <c r="J2770" s="109">
        <f t="shared" si="543"/>
        <v>3947.3684210526317</v>
      </c>
      <c r="K2770" s="109">
        <f t="shared" si="544"/>
        <v>0</v>
      </c>
      <c r="L2770" s="110">
        <f t="shared" si="545"/>
        <v>6578.9473684210534</v>
      </c>
      <c r="M2770" s="97"/>
      <c r="N2770" s="97"/>
    </row>
    <row r="2771" spans="1:14" s="10" customFormat="1" ht="14.25" customHeight="1">
      <c r="A2771" s="106">
        <v>42172</v>
      </c>
      <c r="B2771" s="107" t="s">
        <v>407</v>
      </c>
      <c r="C2771" s="108">
        <f t="shared" si="541"/>
        <v>322.58064516129031</v>
      </c>
      <c r="D2771" s="107" t="s">
        <v>188</v>
      </c>
      <c r="E2771" s="109">
        <v>930</v>
      </c>
      <c r="F2771" s="109">
        <v>935</v>
      </c>
      <c r="G2771" s="109">
        <v>942.35</v>
      </c>
      <c r="H2771" s="110"/>
      <c r="I2771" s="109">
        <f t="shared" si="542"/>
        <v>1612.9032258064515</v>
      </c>
      <c r="J2771" s="109">
        <f t="shared" si="543"/>
        <v>2370.9677419354912</v>
      </c>
      <c r="K2771" s="109">
        <f t="shared" si="544"/>
        <v>0</v>
      </c>
      <c r="L2771" s="110">
        <f t="shared" si="545"/>
        <v>3983.8709677419429</v>
      </c>
      <c r="M2771" s="97"/>
      <c r="N2771" s="97"/>
    </row>
    <row r="2772" spans="1:14" s="10" customFormat="1" ht="14.25" customHeight="1">
      <c r="A2772" s="106">
        <v>42172</v>
      </c>
      <c r="B2772" s="107" t="s">
        <v>105</v>
      </c>
      <c r="C2772" s="108">
        <f t="shared" si="541"/>
        <v>2773.9251040221911</v>
      </c>
      <c r="D2772" s="107" t="s">
        <v>188</v>
      </c>
      <c r="E2772" s="109">
        <v>108.15</v>
      </c>
      <c r="F2772" s="109">
        <v>109</v>
      </c>
      <c r="G2772" s="109"/>
      <c r="H2772" s="110"/>
      <c r="I2772" s="109">
        <f t="shared" si="542"/>
        <v>2357.8363384188465</v>
      </c>
      <c r="J2772" s="109">
        <f t="shared" si="543"/>
        <v>0</v>
      </c>
      <c r="K2772" s="109">
        <f t="shared" si="544"/>
        <v>0</v>
      </c>
      <c r="L2772" s="110">
        <f t="shared" si="545"/>
        <v>2357.8363384188465</v>
      </c>
      <c r="M2772" s="97"/>
      <c r="N2772" s="97"/>
    </row>
    <row r="2773" spans="1:14" s="10" customFormat="1" ht="14.25" customHeight="1">
      <c r="A2773" s="106">
        <v>42172</v>
      </c>
      <c r="B2773" s="107" t="s">
        <v>392</v>
      </c>
      <c r="C2773" s="108">
        <f t="shared" si="541"/>
        <v>347.62456546929315</v>
      </c>
      <c r="D2773" s="107" t="s">
        <v>188</v>
      </c>
      <c r="E2773" s="109">
        <v>863</v>
      </c>
      <c r="F2773" s="109">
        <v>868</v>
      </c>
      <c r="G2773" s="109"/>
      <c r="H2773" s="110"/>
      <c r="I2773" s="109">
        <f t="shared" si="542"/>
        <v>1738.1228273464658</v>
      </c>
      <c r="J2773" s="109">
        <f t="shared" si="543"/>
        <v>0</v>
      </c>
      <c r="K2773" s="109">
        <f t="shared" si="544"/>
        <v>0</v>
      </c>
      <c r="L2773" s="110">
        <f t="shared" si="545"/>
        <v>1738.1228273464658</v>
      </c>
      <c r="M2773" s="97"/>
      <c r="N2773" s="97"/>
    </row>
    <row r="2774" spans="1:14" s="10" customFormat="1" ht="14.25" customHeight="1">
      <c r="A2774" s="106">
        <v>42172</v>
      </c>
      <c r="B2774" s="107" t="s">
        <v>411</v>
      </c>
      <c r="C2774" s="108">
        <f t="shared" si="541"/>
        <v>2700.2700270027003</v>
      </c>
      <c r="D2774" s="107" t="s">
        <v>188</v>
      </c>
      <c r="E2774" s="109">
        <v>111.1</v>
      </c>
      <c r="F2774" s="109">
        <v>111.4</v>
      </c>
      <c r="G2774" s="109"/>
      <c r="H2774" s="110"/>
      <c r="I2774" s="109">
        <f t="shared" si="542"/>
        <v>810.08100810084079</v>
      </c>
      <c r="J2774" s="109">
        <f t="shared" si="543"/>
        <v>0</v>
      </c>
      <c r="K2774" s="109">
        <f t="shared" si="544"/>
        <v>0</v>
      </c>
      <c r="L2774" s="110">
        <f t="shared" si="545"/>
        <v>810.08100810084079</v>
      </c>
      <c r="M2774" s="97"/>
      <c r="N2774" s="97"/>
    </row>
    <row r="2775" spans="1:14" s="10" customFormat="1" ht="14.25" customHeight="1">
      <c r="A2775" s="106">
        <v>42171</v>
      </c>
      <c r="B2775" s="107" t="s">
        <v>298</v>
      </c>
      <c r="C2775" s="108">
        <f t="shared" si="541"/>
        <v>433.52601156069363</v>
      </c>
      <c r="D2775" s="107" t="s">
        <v>188</v>
      </c>
      <c r="E2775" s="109">
        <v>692</v>
      </c>
      <c r="F2775" s="109">
        <v>697</v>
      </c>
      <c r="G2775" s="109">
        <v>705</v>
      </c>
      <c r="H2775" s="110">
        <v>725</v>
      </c>
      <c r="I2775" s="109">
        <f t="shared" si="542"/>
        <v>2167.6300578034679</v>
      </c>
      <c r="J2775" s="109">
        <f t="shared" si="543"/>
        <v>3468.2080924855491</v>
      </c>
      <c r="K2775" s="109">
        <f t="shared" si="544"/>
        <v>8670.5202312138717</v>
      </c>
      <c r="L2775" s="110">
        <f t="shared" si="545"/>
        <v>14306.358381502889</v>
      </c>
      <c r="M2775" s="97"/>
      <c r="N2775" s="97"/>
    </row>
    <row r="2776" spans="1:14" s="10" customFormat="1" ht="14.25" customHeight="1">
      <c r="A2776" s="106">
        <v>42171</v>
      </c>
      <c r="B2776" s="107" t="s">
        <v>298</v>
      </c>
      <c r="C2776" s="108">
        <f t="shared" si="541"/>
        <v>420.75736325385697</v>
      </c>
      <c r="D2776" s="107" t="s">
        <v>188</v>
      </c>
      <c r="E2776" s="109">
        <v>713</v>
      </c>
      <c r="F2776" s="109">
        <v>718</v>
      </c>
      <c r="G2776" s="109">
        <v>727</v>
      </c>
      <c r="H2776" s="110">
        <v>744.8</v>
      </c>
      <c r="I2776" s="109">
        <f t="shared" si="542"/>
        <v>2103.7868162692848</v>
      </c>
      <c r="J2776" s="109">
        <f t="shared" si="543"/>
        <v>3786.8162692847127</v>
      </c>
      <c r="K2776" s="109">
        <f t="shared" si="544"/>
        <v>7489.4810659186351</v>
      </c>
      <c r="L2776" s="110">
        <f t="shared" si="545"/>
        <v>13380.084151472633</v>
      </c>
      <c r="M2776" s="97"/>
      <c r="N2776" s="97"/>
    </row>
    <row r="2777" spans="1:14" s="10" customFormat="1" ht="14.25" customHeight="1">
      <c r="A2777" s="106">
        <v>42171</v>
      </c>
      <c r="B2777" s="107" t="s">
        <v>298</v>
      </c>
      <c r="C2777" s="108">
        <f t="shared" si="541"/>
        <v>417.24617524339362</v>
      </c>
      <c r="D2777" s="107" t="s">
        <v>188</v>
      </c>
      <c r="E2777" s="109">
        <v>719</v>
      </c>
      <c r="F2777" s="109">
        <v>724</v>
      </c>
      <c r="G2777" s="109">
        <v>735</v>
      </c>
      <c r="H2777" s="110">
        <v>744.8</v>
      </c>
      <c r="I2777" s="109">
        <f t="shared" si="542"/>
        <v>2086.2308762169682</v>
      </c>
      <c r="J2777" s="109">
        <f t="shared" si="543"/>
        <v>4589.7079276773302</v>
      </c>
      <c r="K2777" s="109">
        <f t="shared" si="544"/>
        <v>4089.0125173852384</v>
      </c>
      <c r="L2777" s="110">
        <f t="shared" si="545"/>
        <v>10764.951321279535</v>
      </c>
      <c r="M2777" s="97"/>
      <c r="N2777" s="97"/>
    </row>
    <row r="2778" spans="1:14" s="10" customFormat="1" ht="14.25" customHeight="1">
      <c r="A2778" s="106">
        <v>42171</v>
      </c>
      <c r="B2778" s="107" t="s">
        <v>364</v>
      </c>
      <c r="C2778" s="108">
        <f t="shared" si="541"/>
        <v>454.54545454545456</v>
      </c>
      <c r="D2778" s="107" t="s">
        <v>188</v>
      </c>
      <c r="E2778" s="109">
        <v>660</v>
      </c>
      <c r="F2778" s="109">
        <v>665</v>
      </c>
      <c r="G2778" s="109">
        <v>675</v>
      </c>
      <c r="H2778" s="110"/>
      <c r="I2778" s="109">
        <f t="shared" si="542"/>
        <v>2272.727272727273</v>
      </c>
      <c r="J2778" s="109">
        <f t="shared" si="543"/>
        <v>4545.454545454546</v>
      </c>
      <c r="K2778" s="109">
        <f t="shared" si="544"/>
        <v>0</v>
      </c>
      <c r="L2778" s="110">
        <f t="shared" si="545"/>
        <v>6818.1818181818189</v>
      </c>
      <c r="M2778" s="97"/>
      <c r="N2778" s="97"/>
    </row>
    <row r="2779" spans="1:14" s="10" customFormat="1" ht="14.25" customHeight="1">
      <c r="A2779" s="106">
        <v>42171</v>
      </c>
      <c r="B2779" s="107" t="s">
        <v>373</v>
      </c>
      <c r="C2779" s="108">
        <f>300000/E2779</f>
        <v>1515.1515151515152</v>
      </c>
      <c r="D2779" s="107" t="s">
        <v>188</v>
      </c>
      <c r="E2779" s="109">
        <v>198</v>
      </c>
      <c r="F2779" s="109">
        <v>199</v>
      </c>
      <c r="G2779" s="109"/>
      <c r="H2779" s="110"/>
      <c r="I2779" s="109">
        <f>(IF(D2779="SHORT",E2779-F2779,IF(D2779="LONG",F2779-E2779)))*C2779</f>
        <v>1515.1515151515152</v>
      </c>
      <c r="J2779" s="109">
        <f>(IF(D2779="SHORT",IF(G2779="",0,F2779-G2779),IF(D2779="LONG",IF(G2779="",0,G2779-F2779))))*C2779</f>
        <v>0</v>
      </c>
      <c r="K2779" s="109">
        <f>(IF(D2779="SHORT",IF(H2779="",0,G2779-H2779),IF(D2779="LONG",IF(H2779="",0,(H2779-G2779)))))*C2779</f>
        <v>0</v>
      </c>
      <c r="L2779" s="110">
        <f>SUM(I2779,J2779,K2779)</f>
        <v>1515.1515151515152</v>
      </c>
      <c r="M2779" s="97"/>
      <c r="N2779" s="97"/>
    </row>
    <row r="2780" spans="1:14" s="10" customFormat="1" ht="14.25" customHeight="1">
      <c r="A2780" s="106">
        <v>42171</v>
      </c>
      <c r="B2780" s="107" t="s">
        <v>409</v>
      </c>
      <c r="C2780" s="108">
        <f t="shared" si="541"/>
        <v>329.67032967032969</v>
      </c>
      <c r="D2780" s="107" t="s">
        <v>188</v>
      </c>
      <c r="E2780" s="109">
        <v>910</v>
      </c>
      <c r="F2780" s="109">
        <v>911</v>
      </c>
      <c r="G2780" s="109"/>
      <c r="H2780" s="110"/>
      <c r="I2780" s="109">
        <f t="shared" si="542"/>
        <v>329.67032967032969</v>
      </c>
      <c r="J2780" s="109">
        <f t="shared" si="543"/>
        <v>0</v>
      </c>
      <c r="K2780" s="109">
        <f t="shared" si="544"/>
        <v>0</v>
      </c>
      <c r="L2780" s="110">
        <f t="shared" si="545"/>
        <v>329.67032967032969</v>
      </c>
      <c r="M2780" s="97"/>
      <c r="N2780" s="97"/>
    </row>
    <row r="2781" spans="1:14" s="10" customFormat="1" ht="14.25" customHeight="1">
      <c r="A2781" s="106">
        <v>42170</v>
      </c>
      <c r="B2781" s="107" t="s">
        <v>406</v>
      </c>
      <c r="C2781" s="108">
        <f t="shared" si="541"/>
        <v>1734.1040462427745</v>
      </c>
      <c r="D2781" s="107" t="s">
        <v>188</v>
      </c>
      <c r="E2781" s="109">
        <v>173</v>
      </c>
      <c r="F2781" s="109">
        <v>174</v>
      </c>
      <c r="G2781" s="109">
        <v>175.9</v>
      </c>
      <c r="H2781" s="110"/>
      <c r="I2781" s="109">
        <f t="shared" si="542"/>
        <v>1734.1040462427745</v>
      </c>
      <c r="J2781" s="109">
        <f t="shared" si="543"/>
        <v>3294.7976878612812</v>
      </c>
      <c r="K2781" s="109">
        <f t="shared" si="544"/>
        <v>0</v>
      </c>
      <c r="L2781" s="110">
        <f t="shared" si="545"/>
        <v>5028.9017341040562</v>
      </c>
      <c r="M2781" s="97"/>
      <c r="N2781" s="97"/>
    </row>
    <row r="2782" spans="1:14" s="10" customFormat="1" ht="14.25" customHeight="1">
      <c r="A2782" s="106">
        <v>42170</v>
      </c>
      <c r="B2782" s="107" t="s">
        <v>401</v>
      </c>
      <c r="C2782" s="108">
        <f t="shared" si="541"/>
        <v>16.778523489932887</v>
      </c>
      <c r="D2782" s="107" t="s">
        <v>188</v>
      </c>
      <c r="E2782" s="109">
        <v>17880</v>
      </c>
      <c r="F2782" s="109">
        <v>17975</v>
      </c>
      <c r="G2782" s="109">
        <v>18123.400000000001</v>
      </c>
      <c r="H2782" s="110"/>
      <c r="I2782" s="109">
        <f t="shared" si="542"/>
        <v>1593.9597315436242</v>
      </c>
      <c r="J2782" s="109">
        <f t="shared" si="543"/>
        <v>2489.9328859060647</v>
      </c>
      <c r="K2782" s="109">
        <f t="shared" si="544"/>
        <v>0</v>
      </c>
      <c r="L2782" s="110">
        <f t="shared" si="545"/>
        <v>4083.8926174496892</v>
      </c>
      <c r="M2782" s="97"/>
      <c r="N2782" s="97"/>
    </row>
    <row r="2783" spans="1:14" s="10" customFormat="1" ht="14.25" customHeight="1">
      <c r="A2783" s="106">
        <v>42170</v>
      </c>
      <c r="B2783" s="107" t="s">
        <v>105</v>
      </c>
      <c r="C2783" s="108">
        <f t="shared" si="541"/>
        <v>2884.6153846153848</v>
      </c>
      <c r="D2783" s="107" t="s">
        <v>188</v>
      </c>
      <c r="E2783" s="109">
        <v>104</v>
      </c>
      <c r="F2783" s="109">
        <v>105</v>
      </c>
      <c r="G2783" s="109"/>
      <c r="H2783" s="110"/>
      <c r="I2783" s="109">
        <f t="shared" si="542"/>
        <v>2884.6153846153848</v>
      </c>
      <c r="J2783" s="109">
        <f t="shared" si="543"/>
        <v>0</v>
      </c>
      <c r="K2783" s="109">
        <f t="shared" si="544"/>
        <v>0</v>
      </c>
      <c r="L2783" s="110">
        <f t="shared" si="545"/>
        <v>2884.6153846153848</v>
      </c>
      <c r="M2783" s="97"/>
      <c r="N2783" s="97"/>
    </row>
    <row r="2784" spans="1:14" s="10" customFormat="1" ht="14.25" customHeight="1">
      <c r="A2784" s="106">
        <v>42170</v>
      </c>
      <c r="B2784" s="107" t="s">
        <v>412</v>
      </c>
      <c r="C2784" s="108">
        <f t="shared" si="541"/>
        <v>1587.3015873015872</v>
      </c>
      <c r="D2784" s="107" t="s">
        <v>188</v>
      </c>
      <c r="E2784" s="109">
        <v>189</v>
      </c>
      <c r="F2784" s="109">
        <v>190</v>
      </c>
      <c r="G2784" s="109"/>
      <c r="H2784" s="110"/>
      <c r="I2784" s="109">
        <f t="shared" si="542"/>
        <v>1587.3015873015872</v>
      </c>
      <c r="J2784" s="109">
        <f t="shared" si="543"/>
        <v>0</v>
      </c>
      <c r="K2784" s="109">
        <f t="shared" si="544"/>
        <v>0</v>
      </c>
      <c r="L2784" s="110">
        <f t="shared" si="545"/>
        <v>1587.3015873015872</v>
      </c>
      <c r="M2784" s="97"/>
      <c r="N2784" s="97"/>
    </row>
    <row r="2785" spans="1:14" s="10" customFormat="1" ht="14.25" customHeight="1">
      <c r="A2785" s="106">
        <v>42167</v>
      </c>
      <c r="B2785" s="107" t="s">
        <v>413</v>
      </c>
      <c r="C2785" s="108">
        <f t="shared" si="541"/>
        <v>1764.7058823529412</v>
      </c>
      <c r="D2785" s="107" t="s">
        <v>188</v>
      </c>
      <c r="E2785" s="109">
        <v>170</v>
      </c>
      <c r="F2785" s="109">
        <v>171</v>
      </c>
      <c r="G2785" s="109">
        <v>174</v>
      </c>
      <c r="H2785" s="110">
        <v>177</v>
      </c>
      <c r="I2785" s="109">
        <f t="shared" si="542"/>
        <v>1764.7058823529412</v>
      </c>
      <c r="J2785" s="109">
        <f t="shared" si="543"/>
        <v>5294.1176470588234</v>
      </c>
      <c r="K2785" s="109">
        <f t="shared" si="544"/>
        <v>5294.1176470588234</v>
      </c>
      <c r="L2785" s="110">
        <f t="shared" si="545"/>
        <v>12352.941176470587</v>
      </c>
      <c r="M2785" s="97"/>
      <c r="N2785" s="97"/>
    </row>
    <row r="2786" spans="1:14" s="10" customFormat="1" ht="14.25" customHeight="1">
      <c r="A2786" s="106">
        <v>42167</v>
      </c>
      <c r="B2786" s="107" t="s">
        <v>364</v>
      </c>
      <c r="C2786" s="108">
        <f t="shared" si="541"/>
        <v>519.03114186851212</v>
      </c>
      <c r="D2786" s="107" t="s">
        <v>188</v>
      </c>
      <c r="E2786" s="109">
        <v>578</v>
      </c>
      <c r="F2786" s="109">
        <v>582</v>
      </c>
      <c r="G2786" s="109">
        <v>587</v>
      </c>
      <c r="H2786" s="110">
        <v>597</v>
      </c>
      <c r="I2786" s="109">
        <f t="shared" si="542"/>
        <v>2076.1245674740485</v>
      </c>
      <c r="J2786" s="109">
        <f t="shared" si="543"/>
        <v>2595.1557093425608</v>
      </c>
      <c r="K2786" s="109">
        <f t="shared" si="544"/>
        <v>5190.3114186851217</v>
      </c>
      <c r="L2786" s="110">
        <f t="shared" si="545"/>
        <v>9861.591695501731</v>
      </c>
      <c r="M2786" s="97"/>
      <c r="N2786" s="97"/>
    </row>
    <row r="2787" spans="1:14" s="10" customFormat="1" ht="14.25" customHeight="1">
      <c r="A2787" s="106">
        <v>42167</v>
      </c>
      <c r="B2787" s="107" t="s">
        <v>246</v>
      </c>
      <c r="C2787" s="108">
        <f t="shared" si="541"/>
        <v>317.79661016949154</v>
      </c>
      <c r="D2787" s="107" t="s">
        <v>188</v>
      </c>
      <c r="E2787" s="109">
        <v>944</v>
      </c>
      <c r="F2787" s="109">
        <v>949</v>
      </c>
      <c r="G2787" s="109">
        <v>957</v>
      </c>
      <c r="H2787" s="110">
        <v>970</v>
      </c>
      <c r="I2787" s="109">
        <f t="shared" si="542"/>
        <v>1588.9830508474577</v>
      </c>
      <c r="J2787" s="109">
        <f t="shared" si="543"/>
        <v>2542.3728813559323</v>
      </c>
      <c r="K2787" s="109">
        <f t="shared" si="544"/>
        <v>4131.3559322033898</v>
      </c>
      <c r="L2787" s="110">
        <f t="shared" si="545"/>
        <v>8262.7118644067796</v>
      </c>
      <c r="M2787" s="97"/>
      <c r="N2787" s="97"/>
    </row>
    <row r="2788" spans="1:14" s="10" customFormat="1" ht="14.25" customHeight="1">
      <c r="A2788" s="106">
        <v>42167</v>
      </c>
      <c r="B2788" s="107" t="s">
        <v>411</v>
      </c>
      <c r="C2788" s="108">
        <f>300000/E2788</f>
        <v>2830.1886792452829</v>
      </c>
      <c r="D2788" s="107" t="s">
        <v>188</v>
      </c>
      <c r="E2788" s="109">
        <v>106</v>
      </c>
      <c r="F2788" s="109">
        <v>107</v>
      </c>
      <c r="G2788" s="109">
        <v>108.5</v>
      </c>
      <c r="H2788" s="110"/>
      <c r="I2788" s="109">
        <f>(IF(D2788="SHORT",E2788-F2788,IF(D2788="LONG",F2788-E2788)))*C2788</f>
        <v>2830.1886792452829</v>
      </c>
      <c r="J2788" s="109">
        <f>(IF(D2788="SHORT",IF(G2788="",0,F2788-G2788),IF(D2788="LONG",IF(G2788="",0,G2788-F2788))))*C2788</f>
        <v>4245.2830188679245</v>
      </c>
      <c r="K2788" s="109">
        <f>(IF(D2788="SHORT",IF(H2788="",0,G2788-H2788),IF(D2788="LONG",IF(H2788="",0,(H2788-G2788)))))*C2788</f>
        <v>0</v>
      </c>
      <c r="L2788" s="110">
        <f>SUM(I2788,J2788,K2788)</f>
        <v>7075.4716981132078</v>
      </c>
      <c r="M2788" s="97"/>
      <c r="N2788" s="97"/>
    </row>
    <row r="2789" spans="1:14" s="10" customFormat="1" ht="14.25" customHeight="1">
      <c r="A2789" s="106">
        <v>42167</v>
      </c>
      <c r="B2789" s="107" t="s">
        <v>246</v>
      </c>
      <c r="C2789" s="108">
        <f>300000/E2789</f>
        <v>312.5</v>
      </c>
      <c r="D2789" s="107" t="s">
        <v>188</v>
      </c>
      <c r="E2789" s="109">
        <v>960</v>
      </c>
      <c r="F2789" s="109">
        <v>965</v>
      </c>
      <c r="G2789" s="109">
        <v>970</v>
      </c>
      <c r="H2789" s="110"/>
      <c r="I2789" s="109">
        <f>(IF(D2789="SHORT",E2789-F2789,IF(D2789="LONG",F2789-E2789)))*C2789</f>
        <v>1562.5</v>
      </c>
      <c r="J2789" s="109">
        <f>(IF(D2789="SHORT",IF(G2789="",0,F2789-G2789),IF(D2789="LONG",IF(G2789="",0,G2789-F2789))))*C2789</f>
        <v>1562.5</v>
      </c>
      <c r="K2789" s="109">
        <f>(IF(D2789="SHORT",IF(H2789="",0,G2789-H2789),IF(D2789="LONG",IF(H2789="",0,(H2789-G2789)))))*C2789</f>
        <v>0</v>
      </c>
      <c r="L2789" s="110">
        <f>SUM(I2789,J2789,K2789)</f>
        <v>3125</v>
      </c>
      <c r="M2789" s="97"/>
      <c r="N2789" s="97"/>
    </row>
    <row r="2790" spans="1:14" s="10" customFormat="1" ht="14.25" customHeight="1">
      <c r="A2790" s="106">
        <v>42167</v>
      </c>
      <c r="B2790" s="107" t="s">
        <v>406</v>
      </c>
      <c r="C2790" s="108">
        <f t="shared" si="541"/>
        <v>1750.8024511234316</v>
      </c>
      <c r="D2790" s="107" t="s">
        <v>188</v>
      </c>
      <c r="E2790" s="109">
        <v>171.35</v>
      </c>
      <c r="F2790" s="109">
        <v>172.05</v>
      </c>
      <c r="G2790" s="109"/>
      <c r="H2790" s="110"/>
      <c r="I2790" s="109">
        <f t="shared" si="542"/>
        <v>1225.5617157864319</v>
      </c>
      <c r="J2790" s="109">
        <f t="shared" si="543"/>
        <v>0</v>
      </c>
      <c r="K2790" s="109">
        <f t="shared" si="544"/>
        <v>0</v>
      </c>
      <c r="L2790" s="110">
        <f t="shared" si="545"/>
        <v>1225.5617157864319</v>
      </c>
      <c r="M2790" s="97"/>
      <c r="N2790" s="97"/>
    </row>
    <row r="2791" spans="1:14" s="10" customFormat="1" ht="14.25" customHeight="1">
      <c r="A2791" s="106">
        <v>42167</v>
      </c>
      <c r="B2791" s="111" t="s">
        <v>414</v>
      </c>
      <c r="C2791" s="108">
        <f t="shared" si="541"/>
        <v>1973.6842105263158</v>
      </c>
      <c r="D2791" s="111" t="s">
        <v>203</v>
      </c>
      <c r="E2791" s="110">
        <v>152</v>
      </c>
      <c r="F2791" s="110">
        <v>152</v>
      </c>
      <c r="G2791" s="110"/>
      <c r="H2791" s="110"/>
      <c r="I2791" s="109">
        <f t="shared" si="542"/>
        <v>0</v>
      </c>
      <c r="J2791" s="109">
        <f t="shared" si="543"/>
        <v>0</v>
      </c>
      <c r="K2791" s="109">
        <f t="shared" si="544"/>
        <v>0</v>
      </c>
      <c r="L2791" s="43">
        <f t="shared" si="545"/>
        <v>0</v>
      </c>
      <c r="M2791" s="97"/>
      <c r="N2791" s="97"/>
    </row>
    <row r="2792" spans="1:14" s="10" customFormat="1" ht="14.25" customHeight="1">
      <c r="A2792" s="106">
        <v>42166</v>
      </c>
      <c r="B2792" s="107" t="s">
        <v>298</v>
      </c>
      <c r="C2792" s="108">
        <f t="shared" si="541"/>
        <v>462.60601387818042</v>
      </c>
      <c r="D2792" s="107" t="s">
        <v>188</v>
      </c>
      <c r="E2792" s="109">
        <v>648.5</v>
      </c>
      <c r="F2792" s="109">
        <v>654</v>
      </c>
      <c r="G2792" s="109">
        <v>662</v>
      </c>
      <c r="H2792" s="110"/>
      <c r="I2792" s="109">
        <f t="shared" si="542"/>
        <v>2544.3330763299923</v>
      </c>
      <c r="J2792" s="109">
        <f t="shared" si="543"/>
        <v>3700.8481110254434</v>
      </c>
      <c r="K2792" s="109">
        <f t="shared" si="544"/>
        <v>0</v>
      </c>
      <c r="L2792" s="110">
        <f t="shared" si="545"/>
        <v>6245.1811873554361</v>
      </c>
      <c r="M2792" s="97"/>
      <c r="N2792" s="97"/>
    </row>
    <row r="2793" spans="1:14" s="10" customFormat="1" ht="14.25" customHeight="1">
      <c r="A2793" s="106">
        <v>42166</v>
      </c>
      <c r="B2793" s="107" t="s">
        <v>415</v>
      </c>
      <c r="C2793" s="108">
        <f t="shared" si="541"/>
        <v>660.28392208649711</v>
      </c>
      <c r="D2793" s="107" t="s">
        <v>188</v>
      </c>
      <c r="E2793" s="109">
        <v>454.35</v>
      </c>
      <c r="F2793" s="109">
        <v>457</v>
      </c>
      <c r="G2793" s="109">
        <v>460</v>
      </c>
      <c r="H2793" s="110"/>
      <c r="I2793" s="109">
        <f t="shared" si="542"/>
        <v>1749.7523935292024</v>
      </c>
      <c r="J2793" s="109">
        <f t="shared" si="543"/>
        <v>1980.8517662594913</v>
      </c>
      <c r="K2793" s="109">
        <f t="shared" si="544"/>
        <v>0</v>
      </c>
      <c r="L2793" s="110">
        <f t="shared" si="545"/>
        <v>3730.6041597886938</v>
      </c>
      <c r="M2793" s="97"/>
      <c r="N2793" s="97"/>
    </row>
    <row r="2794" spans="1:14" s="10" customFormat="1" ht="14.25" customHeight="1">
      <c r="A2794" s="106">
        <v>42166</v>
      </c>
      <c r="B2794" s="107" t="s">
        <v>411</v>
      </c>
      <c r="C2794" s="108">
        <f t="shared" si="541"/>
        <v>2877.6978417266187</v>
      </c>
      <c r="D2794" s="107" t="s">
        <v>188</v>
      </c>
      <c r="E2794" s="109">
        <v>104.25</v>
      </c>
      <c r="F2794" s="109">
        <v>105.5</v>
      </c>
      <c r="G2794" s="109"/>
      <c r="H2794" s="110"/>
      <c r="I2794" s="109">
        <f t="shared" si="542"/>
        <v>3597.1223021582732</v>
      </c>
      <c r="J2794" s="109">
        <f t="shared" si="543"/>
        <v>0</v>
      </c>
      <c r="K2794" s="109">
        <f t="shared" si="544"/>
        <v>0</v>
      </c>
      <c r="L2794" s="110">
        <f t="shared" si="545"/>
        <v>3597.1223021582732</v>
      </c>
      <c r="M2794" s="97"/>
      <c r="N2794" s="97"/>
    </row>
    <row r="2795" spans="1:14" s="10" customFormat="1" ht="14.25" customHeight="1">
      <c r="A2795" s="106">
        <v>42165</v>
      </c>
      <c r="B2795" s="107" t="s">
        <v>411</v>
      </c>
      <c r="C2795" s="108">
        <f t="shared" si="541"/>
        <v>2994.0119760479042</v>
      </c>
      <c r="D2795" s="107" t="s">
        <v>188</v>
      </c>
      <c r="E2795" s="109">
        <v>100.2</v>
      </c>
      <c r="F2795" s="109">
        <v>101</v>
      </c>
      <c r="G2795" s="109">
        <v>102.5</v>
      </c>
      <c r="H2795" s="110">
        <v>104</v>
      </c>
      <c r="I2795" s="109">
        <f t="shared" si="542"/>
        <v>2395.2095808383147</v>
      </c>
      <c r="J2795" s="109">
        <f t="shared" si="543"/>
        <v>4491.0179640718561</v>
      </c>
      <c r="K2795" s="109">
        <f t="shared" si="544"/>
        <v>4491.0179640718561</v>
      </c>
      <c r="L2795" s="110">
        <f t="shared" si="545"/>
        <v>11377.245508982027</v>
      </c>
      <c r="M2795" s="97"/>
      <c r="N2795" s="97"/>
    </row>
    <row r="2796" spans="1:14" s="10" customFormat="1" ht="14.25" customHeight="1">
      <c r="A2796" s="106">
        <v>42165</v>
      </c>
      <c r="B2796" s="107" t="s">
        <v>416</v>
      </c>
      <c r="C2796" s="108">
        <f t="shared" si="541"/>
        <v>240.96385542168676</v>
      </c>
      <c r="D2796" s="107" t="s">
        <v>188</v>
      </c>
      <c r="E2796" s="109">
        <v>1245</v>
      </c>
      <c r="F2796" s="109">
        <v>1254.3</v>
      </c>
      <c r="G2796" s="109"/>
      <c r="H2796" s="110"/>
      <c r="I2796" s="109">
        <f t="shared" si="542"/>
        <v>2240.9638554216758</v>
      </c>
      <c r="J2796" s="109">
        <f t="shared" si="543"/>
        <v>0</v>
      </c>
      <c r="K2796" s="109">
        <f t="shared" si="544"/>
        <v>0</v>
      </c>
      <c r="L2796" s="110">
        <f t="shared" si="545"/>
        <v>2240.9638554216758</v>
      </c>
      <c r="M2796" s="97"/>
      <c r="N2796" s="97"/>
    </row>
    <row r="2797" spans="1:14" s="10" customFormat="1" ht="14.25" customHeight="1">
      <c r="A2797" s="106">
        <v>42165</v>
      </c>
      <c r="B2797" s="107" t="s">
        <v>401</v>
      </c>
      <c r="C2797" s="108">
        <f t="shared" si="541"/>
        <v>17.084282460136674</v>
      </c>
      <c r="D2797" s="107" t="s">
        <v>188</v>
      </c>
      <c r="E2797" s="109">
        <v>17560</v>
      </c>
      <c r="F2797" s="109">
        <v>17670</v>
      </c>
      <c r="G2797" s="109"/>
      <c r="H2797" s="110"/>
      <c r="I2797" s="109">
        <f t="shared" si="542"/>
        <v>1879.2710706150342</v>
      </c>
      <c r="J2797" s="109">
        <f t="shared" si="543"/>
        <v>0</v>
      </c>
      <c r="K2797" s="109">
        <f t="shared" si="544"/>
        <v>0</v>
      </c>
      <c r="L2797" s="110">
        <f t="shared" si="545"/>
        <v>1879.2710706150342</v>
      </c>
      <c r="M2797" s="97"/>
      <c r="N2797" s="97"/>
    </row>
    <row r="2798" spans="1:14" s="10" customFormat="1" ht="14.25" customHeight="1">
      <c r="A2798" s="106">
        <v>42165</v>
      </c>
      <c r="B2798" s="107" t="s">
        <v>400</v>
      </c>
      <c r="C2798" s="108">
        <f t="shared" si="541"/>
        <v>867.05202312138726</v>
      </c>
      <c r="D2798" s="107" t="s">
        <v>188</v>
      </c>
      <c r="E2798" s="109">
        <v>346</v>
      </c>
      <c r="F2798" s="109">
        <v>348</v>
      </c>
      <c r="G2798" s="109"/>
      <c r="H2798" s="110"/>
      <c r="I2798" s="109">
        <f t="shared" si="542"/>
        <v>1734.1040462427745</v>
      </c>
      <c r="J2798" s="109">
        <f t="shared" si="543"/>
        <v>0</v>
      </c>
      <c r="K2798" s="109">
        <f t="shared" si="544"/>
        <v>0</v>
      </c>
      <c r="L2798" s="110">
        <f t="shared" si="545"/>
        <v>1734.1040462427745</v>
      </c>
      <c r="M2798" s="97"/>
      <c r="N2798" s="97"/>
    </row>
    <row r="2799" spans="1:14" s="10" customFormat="1" ht="14.25" customHeight="1">
      <c r="A2799" s="106">
        <v>42165</v>
      </c>
      <c r="B2799" s="107" t="s">
        <v>342</v>
      </c>
      <c r="C2799" s="108">
        <f t="shared" ref="C2799:C2862" si="546">300000/E2799</f>
        <v>530.03533568904595</v>
      </c>
      <c r="D2799" s="107" t="s">
        <v>188</v>
      </c>
      <c r="E2799" s="109">
        <v>566</v>
      </c>
      <c r="F2799" s="109">
        <v>567.70000000000005</v>
      </c>
      <c r="G2799" s="109"/>
      <c r="H2799" s="110"/>
      <c r="I2799" s="109">
        <f t="shared" ref="I2799:I2862" si="547">(IF(D2799="SHORT",E2799-F2799,IF(D2799="LONG",F2799-E2799)))*C2799</f>
        <v>901.06007067140217</v>
      </c>
      <c r="J2799" s="109">
        <f t="shared" ref="J2799:J2862" si="548">(IF(D2799="SHORT",IF(G2799="",0,F2799-G2799),IF(D2799="LONG",IF(G2799="",0,G2799-F2799))))*C2799</f>
        <v>0</v>
      </c>
      <c r="K2799" s="109">
        <f t="shared" ref="K2799:K2862" si="549">(IF(D2799="SHORT",IF(H2799="",0,G2799-H2799),IF(D2799="LONG",IF(H2799="",0,(H2799-G2799)))))*C2799</f>
        <v>0</v>
      </c>
      <c r="L2799" s="110">
        <f t="shared" ref="L2799:L2862" si="550">SUM(I2799,J2799,K2799)</f>
        <v>901.06007067140217</v>
      </c>
      <c r="M2799" s="97"/>
      <c r="N2799" s="97"/>
    </row>
    <row r="2800" spans="1:14" s="10" customFormat="1" ht="14.25" customHeight="1">
      <c r="A2800" s="106">
        <v>42164</v>
      </c>
      <c r="B2800" s="107" t="s">
        <v>417</v>
      </c>
      <c r="C2800" s="108">
        <f t="shared" si="546"/>
        <v>2447.9804161566708</v>
      </c>
      <c r="D2800" s="107" t="s">
        <v>188</v>
      </c>
      <c r="E2800" s="109">
        <v>122.55</v>
      </c>
      <c r="F2800" s="109">
        <v>123.55</v>
      </c>
      <c r="G2800" s="109">
        <v>125</v>
      </c>
      <c r="H2800" s="110">
        <v>128</v>
      </c>
      <c r="I2800" s="109">
        <f t="shared" si="547"/>
        <v>2447.9804161566708</v>
      </c>
      <c r="J2800" s="109">
        <f t="shared" si="548"/>
        <v>3549.5716034271795</v>
      </c>
      <c r="K2800" s="109">
        <f t="shared" si="549"/>
        <v>7343.9412484700124</v>
      </c>
      <c r="L2800" s="110">
        <f t="shared" si="550"/>
        <v>13341.493268053862</v>
      </c>
      <c r="M2800" s="97"/>
      <c r="N2800" s="97"/>
    </row>
    <row r="2801" spans="1:14" s="10" customFormat="1" ht="14.25" customHeight="1">
      <c r="A2801" s="106">
        <v>42164</v>
      </c>
      <c r="B2801" s="107" t="s">
        <v>298</v>
      </c>
      <c r="C2801" s="108">
        <f t="shared" si="546"/>
        <v>458.01526717557255</v>
      </c>
      <c r="D2801" s="107" t="s">
        <v>188</v>
      </c>
      <c r="E2801" s="109">
        <v>655</v>
      </c>
      <c r="F2801" s="109">
        <v>660</v>
      </c>
      <c r="G2801" s="109">
        <v>667</v>
      </c>
      <c r="H2801" s="110">
        <v>675</v>
      </c>
      <c r="I2801" s="109">
        <f t="shared" si="547"/>
        <v>2290.0763358778627</v>
      </c>
      <c r="J2801" s="109">
        <f t="shared" si="548"/>
        <v>3206.1068702290077</v>
      </c>
      <c r="K2801" s="109">
        <f t="shared" si="549"/>
        <v>3664.1221374045804</v>
      </c>
      <c r="L2801" s="110">
        <f t="shared" si="550"/>
        <v>9160.3053435114507</v>
      </c>
      <c r="M2801" s="97"/>
      <c r="N2801" s="97"/>
    </row>
    <row r="2802" spans="1:14" s="10" customFormat="1" ht="14.25" customHeight="1">
      <c r="A2802" s="106">
        <v>42164</v>
      </c>
      <c r="B2802" s="107" t="s">
        <v>342</v>
      </c>
      <c r="C2802" s="108">
        <f t="shared" si="546"/>
        <v>535.71428571428567</v>
      </c>
      <c r="D2802" s="107" t="s">
        <v>188</v>
      </c>
      <c r="E2802" s="109">
        <v>560</v>
      </c>
      <c r="F2802" s="109">
        <v>564</v>
      </c>
      <c r="G2802" s="109"/>
      <c r="H2802" s="110"/>
      <c r="I2802" s="109">
        <f t="shared" si="547"/>
        <v>2142.8571428571427</v>
      </c>
      <c r="J2802" s="109">
        <f t="shared" si="548"/>
        <v>0</v>
      </c>
      <c r="K2802" s="109">
        <f t="shared" si="549"/>
        <v>0</v>
      </c>
      <c r="L2802" s="110">
        <f t="shared" si="550"/>
        <v>2142.8571428571427</v>
      </c>
      <c r="M2802" s="97"/>
      <c r="N2802" s="97"/>
    </row>
    <row r="2803" spans="1:14" s="10" customFormat="1" ht="14.25" customHeight="1">
      <c r="A2803" s="106">
        <v>42164</v>
      </c>
      <c r="B2803" s="107" t="s">
        <v>418</v>
      </c>
      <c r="C2803" s="108">
        <f t="shared" si="546"/>
        <v>1022.1465076660988</v>
      </c>
      <c r="D2803" s="107" t="s">
        <v>188</v>
      </c>
      <c r="E2803" s="109">
        <v>293.5</v>
      </c>
      <c r="F2803" s="109">
        <v>295</v>
      </c>
      <c r="G2803" s="109"/>
      <c r="H2803" s="110"/>
      <c r="I2803" s="109">
        <f t="shared" si="547"/>
        <v>1533.2197614991483</v>
      </c>
      <c r="J2803" s="109">
        <f t="shared" si="548"/>
        <v>0</v>
      </c>
      <c r="K2803" s="109">
        <f t="shared" si="549"/>
        <v>0</v>
      </c>
      <c r="L2803" s="110">
        <f t="shared" si="550"/>
        <v>1533.2197614991483</v>
      </c>
      <c r="M2803" s="97"/>
      <c r="N2803" s="97"/>
    </row>
    <row r="2804" spans="1:14" s="10" customFormat="1" ht="14.25" customHeight="1">
      <c r="A2804" s="106">
        <v>42164</v>
      </c>
      <c r="B2804" s="111" t="s">
        <v>344</v>
      </c>
      <c r="C2804" s="108">
        <f t="shared" si="546"/>
        <v>1973.6842105263158</v>
      </c>
      <c r="D2804" s="111" t="s">
        <v>203</v>
      </c>
      <c r="E2804" s="110">
        <v>152</v>
      </c>
      <c r="F2804" s="110">
        <v>152</v>
      </c>
      <c r="G2804" s="110"/>
      <c r="H2804" s="110"/>
      <c r="I2804" s="109">
        <f t="shared" si="547"/>
        <v>0</v>
      </c>
      <c r="J2804" s="109">
        <f t="shared" si="548"/>
        <v>0</v>
      </c>
      <c r="K2804" s="109">
        <f t="shared" si="549"/>
        <v>0</v>
      </c>
      <c r="L2804" s="43">
        <f t="shared" si="550"/>
        <v>0</v>
      </c>
      <c r="M2804" s="97"/>
      <c r="N2804" s="97"/>
    </row>
    <row r="2805" spans="1:14" s="10" customFormat="1" ht="14.25" customHeight="1">
      <c r="A2805" s="106">
        <v>42163</v>
      </c>
      <c r="B2805" s="107" t="s">
        <v>298</v>
      </c>
      <c r="C2805" s="108">
        <f t="shared" si="546"/>
        <v>477.70700636942678</v>
      </c>
      <c r="D2805" s="107" t="s">
        <v>188</v>
      </c>
      <c r="E2805" s="109">
        <v>628</v>
      </c>
      <c r="F2805" s="109">
        <v>632</v>
      </c>
      <c r="G2805" s="109"/>
      <c r="H2805" s="110"/>
      <c r="I2805" s="109">
        <f t="shared" si="547"/>
        <v>1910.8280254777071</v>
      </c>
      <c r="J2805" s="109">
        <f t="shared" si="548"/>
        <v>0</v>
      </c>
      <c r="K2805" s="109">
        <f t="shared" si="549"/>
        <v>0</v>
      </c>
      <c r="L2805" s="110">
        <f t="shared" si="550"/>
        <v>1910.8280254777071</v>
      </c>
      <c r="M2805" s="97"/>
      <c r="N2805" s="97"/>
    </row>
    <row r="2806" spans="1:14" s="10" customFormat="1" ht="14.25" customHeight="1">
      <c r="A2806" s="106">
        <v>42163</v>
      </c>
      <c r="B2806" s="107" t="s">
        <v>121</v>
      </c>
      <c r="C2806" s="108">
        <f t="shared" si="546"/>
        <v>642.3982869379015</v>
      </c>
      <c r="D2806" s="107" t="s">
        <v>188</v>
      </c>
      <c r="E2806" s="109">
        <v>467</v>
      </c>
      <c r="F2806" s="109">
        <v>469.9</v>
      </c>
      <c r="G2806" s="109"/>
      <c r="H2806" s="110"/>
      <c r="I2806" s="109">
        <f t="shared" si="547"/>
        <v>1862.9550321198997</v>
      </c>
      <c r="J2806" s="109">
        <f t="shared" si="548"/>
        <v>0</v>
      </c>
      <c r="K2806" s="109">
        <f t="shared" si="549"/>
        <v>0</v>
      </c>
      <c r="L2806" s="110">
        <f t="shared" si="550"/>
        <v>1862.9550321198997</v>
      </c>
      <c r="M2806" s="97"/>
      <c r="N2806" s="97"/>
    </row>
    <row r="2807" spans="1:14" s="10" customFormat="1" ht="14.25" customHeight="1">
      <c r="A2807" s="106">
        <v>42163</v>
      </c>
      <c r="B2807" s="107" t="s">
        <v>294</v>
      </c>
      <c r="C2807" s="108">
        <f t="shared" si="546"/>
        <v>1675.977653631285</v>
      </c>
      <c r="D2807" s="107" t="s">
        <v>188</v>
      </c>
      <c r="E2807" s="109">
        <v>179</v>
      </c>
      <c r="F2807" s="109">
        <v>180</v>
      </c>
      <c r="G2807" s="109"/>
      <c r="H2807" s="110"/>
      <c r="I2807" s="109">
        <f t="shared" si="547"/>
        <v>1675.977653631285</v>
      </c>
      <c r="J2807" s="109">
        <f t="shared" si="548"/>
        <v>0</v>
      </c>
      <c r="K2807" s="109">
        <f t="shared" si="549"/>
        <v>0</v>
      </c>
      <c r="L2807" s="110">
        <f t="shared" si="550"/>
        <v>1675.977653631285</v>
      </c>
      <c r="M2807" s="97"/>
      <c r="N2807" s="97"/>
    </row>
    <row r="2808" spans="1:14" s="10" customFormat="1" ht="14.25" customHeight="1">
      <c r="A2808" s="106">
        <v>42163</v>
      </c>
      <c r="B2808" s="107" t="s">
        <v>387</v>
      </c>
      <c r="C2808" s="108">
        <f t="shared" si="546"/>
        <v>726.39225181598067</v>
      </c>
      <c r="D2808" s="107" t="s">
        <v>188</v>
      </c>
      <c r="E2808" s="109">
        <v>413</v>
      </c>
      <c r="F2808" s="109">
        <v>413.95</v>
      </c>
      <c r="G2808" s="109"/>
      <c r="H2808" s="110"/>
      <c r="I2808" s="109">
        <f t="shared" si="547"/>
        <v>690.07263922517336</v>
      </c>
      <c r="J2808" s="109">
        <f t="shared" si="548"/>
        <v>0</v>
      </c>
      <c r="K2808" s="109">
        <f t="shared" si="549"/>
        <v>0</v>
      </c>
      <c r="L2808" s="110">
        <f t="shared" si="550"/>
        <v>690.07263922517336</v>
      </c>
      <c r="M2808" s="97"/>
      <c r="N2808" s="97"/>
    </row>
    <row r="2809" spans="1:14" s="10" customFormat="1" ht="14.25" customHeight="1">
      <c r="A2809" s="106">
        <v>42163</v>
      </c>
      <c r="B2809" s="111" t="s">
        <v>387</v>
      </c>
      <c r="C2809" s="108">
        <f t="shared" si="546"/>
        <v>748.12967581047383</v>
      </c>
      <c r="D2809" s="111" t="s">
        <v>203</v>
      </c>
      <c r="E2809" s="110">
        <v>401</v>
      </c>
      <c r="F2809" s="110">
        <v>401</v>
      </c>
      <c r="G2809" s="110"/>
      <c r="H2809" s="110"/>
      <c r="I2809" s="109">
        <f t="shared" si="547"/>
        <v>0</v>
      </c>
      <c r="J2809" s="109">
        <f t="shared" si="548"/>
        <v>0</v>
      </c>
      <c r="K2809" s="109">
        <f t="shared" si="549"/>
        <v>0</v>
      </c>
      <c r="L2809" s="43">
        <f t="shared" si="550"/>
        <v>0</v>
      </c>
      <c r="M2809" s="97"/>
      <c r="N2809" s="97"/>
    </row>
    <row r="2810" spans="1:14" s="10" customFormat="1" ht="14.25" customHeight="1">
      <c r="A2810" s="106">
        <v>42160</v>
      </c>
      <c r="B2810" s="107" t="s">
        <v>294</v>
      </c>
      <c r="C2810" s="108">
        <f t="shared" si="546"/>
        <v>1886.7924528301887</v>
      </c>
      <c r="D2810" s="107" t="s">
        <v>188</v>
      </c>
      <c r="E2810" s="109">
        <v>159</v>
      </c>
      <c r="F2810" s="109">
        <v>160</v>
      </c>
      <c r="G2810" s="109">
        <v>162</v>
      </c>
      <c r="H2810" s="110">
        <v>167</v>
      </c>
      <c r="I2810" s="109">
        <f t="shared" si="547"/>
        <v>1886.7924528301887</v>
      </c>
      <c r="J2810" s="109">
        <f t="shared" si="548"/>
        <v>3773.5849056603774</v>
      </c>
      <c r="K2810" s="109">
        <f t="shared" si="549"/>
        <v>9433.9622641509432</v>
      </c>
      <c r="L2810" s="110">
        <f t="shared" si="550"/>
        <v>15094.33962264151</v>
      </c>
      <c r="M2810" s="97"/>
      <c r="N2810" s="97"/>
    </row>
    <row r="2811" spans="1:14" s="10" customFormat="1" ht="14.25" customHeight="1">
      <c r="A2811" s="106">
        <v>42160</v>
      </c>
      <c r="B2811" s="107" t="s">
        <v>121</v>
      </c>
      <c r="C2811" s="108">
        <f t="shared" si="546"/>
        <v>674.15730337078651</v>
      </c>
      <c r="D2811" s="107" t="s">
        <v>188</v>
      </c>
      <c r="E2811" s="109">
        <v>445</v>
      </c>
      <c r="F2811" s="109">
        <v>448</v>
      </c>
      <c r="G2811" s="109">
        <v>452</v>
      </c>
      <c r="H2811" s="110">
        <v>462</v>
      </c>
      <c r="I2811" s="109">
        <f t="shared" si="547"/>
        <v>2022.4719101123596</v>
      </c>
      <c r="J2811" s="109">
        <f t="shared" si="548"/>
        <v>2696.629213483146</v>
      </c>
      <c r="K2811" s="109">
        <f t="shared" si="549"/>
        <v>6741.5730337078649</v>
      </c>
      <c r="L2811" s="110">
        <f t="shared" si="550"/>
        <v>11460.674157303371</v>
      </c>
      <c r="M2811" s="97"/>
      <c r="N2811" s="97"/>
    </row>
    <row r="2812" spans="1:14" customFormat="1" ht="14.25" customHeight="1">
      <c r="A2812" s="106">
        <v>42160</v>
      </c>
      <c r="B2812" s="107" t="s">
        <v>416</v>
      </c>
      <c r="C2812" s="108">
        <f t="shared" si="546"/>
        <v>254.23728813559322</v>
      </c>
      <c r="D2812" s="107" t="s">
        <v>188</v>
      </c>
      <c r="E2812" s="109">
        <v>1180</v>
      </c>
      <c r="F2812" s="109">
        <v>1189</v>
      </c>
      <c r="G2812" s="109">
        <v>1205</v>
      </c>
      <c r="H2812" s="110">
        <v>1217.95</v>
      </c>
      <c r="I2812" s="109">
        <f t="shared" si="547"/>
        <v>2288.1355932203392</v>
      </c>
      <c r="J2812" s="109">
        <f t="shared" si="548"/>
        <v>4067.7966101694915</v>
      </c>
      <c r="K2812" s="109">
        <f t="shared" si="549"/>
        <v>3292.3728813559437</v>
      </c>
      <c r="L2812" s="110">
        <f t="shared" si="550"/>
        <v>9648.3050847457744</v>
      </c>
      <c r="M2812" s="97"/>
      <c r="N2812" s="113"/>
    </row>
    <row r="2813" spans="1:14" customFormat="1" ht="14.25" customHeight="1">
      <c r="A2813" s="106">
        <v>42160</v>
      </c>
      <c r="B2813" s="107" t="s">
        <v>416</v>
      </c>
      <c r="C2813" s="108">
        <f t="shared" si="546"/>
        <v>246.91358024691357</v>
      </c>
      <c r="D2813" s="107" t="s">
        <v>188</v>
      </c>
      <c r="E2813" s="109">
        <v>1215</v>
      </c>
      <c r="F2813" s="109">
        <v>1195</v>
      </c>
      <c r="G2813" s="109"/>
      <c r="H2813" s="110"/>
      <c r="I2813" s="109">
        <f t="shared" si="547"/>
        <v>-4938.2716049382716</v>
      </c>
      <c r="J2813" s="109">
        <f t="shared" si="548"/>
        <v>0</v>
      </c>
      <c r="K2813" s="109">
        <f t="shared" si="549"/>
        <v>0</v>
      </c>
      <c r="L2813" s="110">
        <f t="shared" si="550"/>
        <v>-4938.2716049382716</v>
      </c>
      <c r="M2813" s="97"/>
      <c r="N2813" s="113"/>
    </row>
    <row r="2814" spans="1:14" customFormat="1" ht="14.25" customHeight="1">
      <c r="A2814" s="106">
        <v>42159</v>
      </c>
      <c r="B2814" s="107" t="s">
        <v>419</v>
      </c>
      <c r="C2814" s="108">
        <f t="shared" si="546"/>
        <v>300.30030030030031</v>
      </c>
      <c r="D2814" s="107" t="s">
        <v>188</v>
      </c>
      <c r="E2814" s="109">
        <v>999</v>
      </c>
      <c r="F2814" s="109">
        <v>1007</v>
      </c>
      <c r="G2814" s="109">
        <v>1017</v>
      </c>
      <c r="H2814" s="110"/>
      <c r="I2814" s="109">
        <f t="shared" si="547"/>
        <v>2402.4024024024025</v>
      </c>
      <c r="J2814" s="109">
        <f t="shared" si="548"/>
        <v>3003.003003003003</v>
      </c>
      <c r="K2814" s="109">
        <f t="shared" si="549"/>
        <v>0</v>
      </c>
      <c r="L2814" s="110">
        <f t="shared" si="550"/>
        <v>5405.405405405405</v>
      </c>
      <c r="M2814" s="97"/>
      <c r="N2814" s="113"/>
    </row>
    <row r="2815" spans="1:14" customFormat="1" ht="14.25" customHeight="1">
      <c r="A2815" s="106">
        <v>42159</v>
      </c>
      <c r="B2815" s="107" t="s">
        <v>406</v>
      </c>
      <c r="C2815" s="108">
        <f t="shared" si="546"/>
        <v>1685.3932584269662</v>
      </c>
      <c r="D2815" s="107" t="s">
        <v>188</v>
      </c>
      <c r="E2815" s="109">
        <v>178</v>
      </c>
      <c r="F2815" s="109">
        <v>179</v>
      </c>
      <c r="G2815" s="109"/>
      <c r="H2815" s="110"/>
      <c r="I2815" s="109">
        <f t="shared" si="547"/>
        <v>1685.3932584269662</v>
      </c>
      <c r="J2815" s="109">
        <f t="shared" si="548"/>
        <v>0</v>
      </c>
      <c r="K2815" s="109">
        <f t="shared" si="549"/>
        <v>0</v>
      </c>
      <c r="L2815" s="43">
        <f t="shared" si="550"/>
        <v>1685.3932584269662</v>
      </c>
      <c r="M2815" s="97"/>
      <c r="N2815" s="113"/>
    </row>
    <row r="2816" spans="1:14" customFormat="1" ht="14.25" customHeight="1">
      <c r="A2816" s="106">
        <v>42159</v>
      </c>
      <c r="B2816" s="111" t="s">
        <v>420</v>
      </c>
      <c r="C2816" s="108">
        <f t="shared" si="546"/>
        <v>672.64573991031386</v>
      </c>
      <c r="D2816" s="111" t="s">
        <v>203</v>
      </c>
      <c r="E2816" s="110">
        <v>446</v>
      </c>
      <c r="F2816" s="110">
        <v>445.45</v>
      </c>
      <c r="G2816" s="110"/>
      <c r="H2816" s="110"/>
      <c r="I2816" s="109">
        <f t="shared" si="547"/>
        <v>369.95515695068025</v>
      </c>
      <c r="J2816" s="109">
        <f t="shared" si="548"/>
        <v>0</v>
      </c>
      <c r="K2816" s="109">
        <f t="shared" si="549"/>
        <v>0</v>
      </c>
      <c r="L2816" s="43">
        <f t="shared" si="550"/>
        <v>369.95515695068025</v>
      </c>
      <c r="M2816" s="97"/>
      <c r="N2816" s="113"/>
    </row>
    <row r="2817" spans="1:14" customFormat="1" ht="14.25" customHeight="1">
      <c r="A2817" s="106">
        <v>42158</v>
      </c>
      <c r="B2817" s="102" t="s">
        <v>178</v>
      </c>
      <c r="C2817" s="29">
        <f t="shared" si="546"/>
        <v>1132.0754716981132</v>
      </c>
      <c r="D2817" s="102" t="s">
        <v>203</v>
      </c>
      <c r="E2817" s="43">
        <v>265</v>
      </c>
      <c r="F2817" s="43">
        <v>263</v>
      </c>
      <c r="G2817" s="43">
        <v>260</v>
      </c>
      <c r="H2817" s="112">
        <v>255</v>
      </c>
      <c r="I2817" s="109">
        <f t="shared" si="547"/>
        <v>2264.1509433962265</v>
      </c>
      <c r="J2817" s="109">
        <f t="shared" si="548"/>
        <v>3396.2264150943397</v>
      </c>
      <c r="K2817" s="109">
        <f t="shared" si="549"/>
        <v>5660.3773584905666</v>
      </c>
      <c r="L2817" s="43">
        <f t="shared" si="550"/>
        <v>11320.754716981133</v>
      </c>
      <c r="M2817" s="97"/>
      <c r="N2817" s="113"/>
    </row>
    <row r="2818" spans="1:14" customFormat="1" ht="14.25" customHeight="1">
      <c r="A2818" s="106">
        <v>42158</v>
      </c>
      <c r="B2818" s="111" t="s">
        <v>421</v>
      </c>
      <c r="C2818" s="108">
        <f t="shared" si="546"/>
        <v>2442.99674267101</v>
      </c>
      <c r="D2818" s="111" t="s">
        <v>203</v>
      </c>
      <c r="E2818" s="110">
        <v>122.8</v>
      </c>
      <c r="F2818" s="110">
        <v>121.4</v>
      </c>
      <c r="G2818" s="110"/>
      <c r="H2818" s="110"/>
      <c r="I2818" s="109">
        <f t="shared" si="547"/>
        <v>3420.1954397393934</v>
      </c>
      <c r="J2818" s="109">
        <f t="shared" si="548"/>
        <v>0</v>
      </c>
      <c r="K2818" s="109">
        <f t="shared" si="549"/>
        <v>0</v>
      </c>
      <c r="L2818" s="43">
        <f t="shared" si="550"/>
        <v>3420.1954397393934</v>
      </c>
      <c r="M2818" s="97"/>
      <c r="N2818" s="113"/>
    </row>
    <row r="2819" spans="1:14" customFormat="1" ht="14.25" customHeight="1">
      <c r="A2819" s="106">
        <v>42158</v>
      </c>
      <c r="B2819" s="111" t="s">
        <v>146</v>
      </c>
      <c r="C2819" s="108">
        <f t="shared" si="546"/>
        <v>4622.4961479198764</v>
      </c>
      <c r="D2819" s="111" t="s">
        <v>203</v>
      </c>
      <c r="E2819" s="110">
        <v>64.900000000000006</v>
      </c>
      <c r="F2819" s="110">
        <v>63.3</v>
      </c>
      <c r="G2819" s="110"/>
      <c r="H2819" s="110"/>
      <c r="I2819" s="109">
        <f t="shared" si="547"/>
        <v>7395.9938366718416</v>
      </c>
      <c r="J2819" s="109">
        <f t="shared" si="548"/>
        <v>0</v>
      </c>
      <c r="K2819" s="109">
        <f t="shared" si="549"/>
        <v>0</v>
      </c>
      <c r="L2819" s="43">
        <f t="shared" si="550"/>
        <v>7395.9938366718416</v>
      </c>
      <c r="M2819" s="97"/>
      <c r="N2819" s="113"/>
    </row>
    <row r="2820" spans="1:14" customFormat="1" ht="14.25" customHeight="1">
      <c r="A2820" s="106">
        <v>42158</v>
      </c>
      <c r="B2820" s="111" t="s">
        <v>422</v>
      </c>
      <c r="C2820" s="108">
        <f t="shared" si="546"/>
        <v>1522.8426395939086</v>
      </c>
      <c r="D2820" s="111" t="s">
        <v>203</v>
      </c>
      <c r="E2820" s="110">
        <v>197</v>
      </c>
      <c r="F2820" s="110">
        <v>198</v>
      </c>
      <c r="G2820" s="110"/>
      <c r="H2820" s="110"/>
      <c r="I2820" s="109">
        <f t="shared" si="547"/>
        <v>-1522.8426395939086</v>
      </c>
      <c r="J2820" s="109">
        <f t="shared" si="548"/>
        <v>0</v>
      </c>
      <c r="K2820" s="109">
        <f t="shared" si="549"/>
        <v>0</v>
      </c>
      <c r="L2820" s="43">
        <f t="shared" si="550"/>
        <v>-1522.8426395939086</v>
      </c>
      <c r="M2820" s="97"/>
      <c r="N2820" s="113"/>
    </row>
    <row r="2821" spans="1:14" customFormat="1" ht="14.25" customHeight="1">
      <c r="A2821" s="106">
        <v>42158</v>
      </c>
      <c r="B2821" s="111" t="s">
        <v>423</v>
      </c>
      <c r="C2821" s="108">
        <f t="shared" si="546"/>
        <v>941.91522762951331</v>
      </c>
      <c r="D2821" s="111" t="s">
        <v>203</v>
      </c>
      <c r="E2821" s="110">
        <v>318.5</v>
      </c>
      <c r="F2821" s="110">
        <v>324</v>
      </c>
      <c r="G2821" s="110"/>
      <c r="H2821" s="110"/>
      <c r="I2821" s="109">
        <f t="shared" si="547"/>
        <v>-5180.5337519623235</v>
      </c>
      <c r="J2821" s="109">
        <f t="shared" si="548"/>
        <v>0</v>
      </c>
      <c r="K2821" s="109">
        <f t="shared" si="549"/>
        <v>0</v>
      </c>
      <c r="L2821" s="43">
        <f t="shared" si="550"/>
        <v>-5180.5337519623235</v>
      </c>
      <c r="M2821" s="97"/>
      <c r="N2821" s="113"/>
    </row>
    <row r="2822" spans="1:14" customFormat="1" ht="14.25" customHeight="1">
      <c r="A2822" s="106">
        <v>42158</v>
      </c>
      <c r="B2822" s="111" t="s">
        <v>259</v>
      </c>
      <c r="C2822" s="108">
        <f t="shared" si="546"/>
        <v>1327.4336283185842</v>
      </c>
      <c r="D2822" s="111" t="s">
        <v>203</v>
      </c>
      <c r="E2822" s="110">
        <v>226</v>
      </c>
      <c r="F2822" s="110">
        <v>228</v>
      </c>
      <c r="G2822" s="110"/>
      <c r="H2822" s="110"/>
      <c r="I2822" s="109">
        <f t="shared" si="547"/>
        <v>-2654.8672566371683</v>
      </c>
      <c r="J2822" s="109">
        <f t="shared" si="548"/>
        <v>0</v>
      </c>
      <c r="K2822" s="109">
        <f t="shared" si="549"/>
        <v>0</v>
      </c>
      <c r="L2822" s="43">
        <f t="shared" si="550"/>
        <v>-2654.8672566371683</v>
      </c>
      <c r="M2822" s="97"/>
      <c r="N2822" s="113"/>
    </row>
    <row r="2823" spans="1:14" s="10" customFormat="1" ht="14.25" customHeight="1">
      <c r="A2823" s="106">
        <v>42157</v>
      </c>
      <c r="B2823" s="107" t="s">
        <v>424</v>
      </c>
      <c r="C2823" s="108">
        <f t="shared" si="546"/>
        <v>609.7560975609756</v>
      </c>
      <c r="D2823" s="107" t="s">
        <v>188</v>
      </c>
      <c r="E2823" s="109">
        <v>492</v>
      </c>
      <c r="F2823" s="109">
        <v>496</v>
      </c>
      <c r="G2823" s="109"/>
      <c r="H2823" s="110"/>
      <c r="I2823" s="109">
        <f t="shared" si="547"/>
        <v>2439.0243902439024</v>
      </c>
      <c r="J2823" s="109">
        <f t="shared" si="548"/>
        <v>0</v>
      </c>
      <c r="K2823" s="109">
        <f t="shared" si="549"/>
        <v>0</v>
      </c>
      <c r="L2823" s="43">
        <f t="shared" si="550"/>
        <v>2439.0243902439024</v>
      </c>
      <c r="M2823" s="97"/>
      <c r="N2823" s="97"/>
    </row>
    <row r="2824" spans="1:14" s="10" customFormat="1" ht="14.25" customHeight="1">
      <c r="A2824" s="106">
        <v>42157</v>
      </c>
      <c r="B2824" s="107" t="s">
        <v>407</v>
      </c>
      <c r="C2824" s="108">
        <f t="shared" si="546"/>
        <v>327.51091703056767</v>
      </c>
      <c r="D2824" s="107" t="s">
        <v>188</v>
      </c>
      <c r="E2824" s="109">
        <v>916</v>
      </c>
      <c r="F2824" s="109">
        <v>905</v>
      </c>
      <c r="G2824" s="109"/>
      <c r="H2824" s="110"/>
      <c r="I2824" s="109">
        <f t="shared" si="547"/>
        <v>-3602.6200873362445</v>
      </c>
      <c r="J2824" s="109">
        <f t="shared" si="548"/>
        <v>0</v>
      </c>
      <c r="K2824" s="109">
        <f t="shared" si="549"/>
        <v>0</v>
      </c>
      <c r="L2824" s="110">
        <f t="shared" si="550"/>
        <v>-3602.6200873362445</v>
      </c>
      <c r="M2824" s="97"/>
      <c r="N2824" s="97"/>
    </row>
    <row r="2825" spans="1:14" s="10" customFormat="1" ht="14.25" customHeight="1">
      <c r="A2825" s="106">
        <v>42153</v>
      </c>
      <c r="B2825" s="107" t="s">
        <v>153</v>
      </c>
      <c r="C2825" s="108">
        <f t="shared" si="546"/>
        <v>354.6099290780142</v>
      </c>
      <c r="D2825" s="107" t="s">
        <v>188</v>
      </c>
      <c r="E2825" s="109">
        <v>846</v>
      </c>
      <c r="F2825" s="109">
        <v>854</v>
      </c>
      <c r="G2825" s="109"/>
      <c r="H2825" s="110"/>
      <c r="I2825" s="109">
        <f t="shared" si="547"/>
        <v>2836.8794326241136</v>
      </c>
      <c r="J2825" s="109">
        <f t="shared" si="548"/>
        <v>0</v>
      </c>
      <c r="K2825" s="109">
        <f t="shared" si="549"/>
        <v>0</v>
      </c>
      <c r="L2825" s="43">
        <f t="shared" si="550"/>
        <v>2836.8794326241136</v>
      </c>
      <c r="M2825" s="97"/>
      <c r="N2825" s="97"/>
    </row>
    <row r="2826" spans="1:14" s="10" customFormat="1" ht="14.25" customHeight="1">
      <c r="A2826" s="106">
        <v>42153</v>
      </c>
      <c r="B2826" s="107" t="s">
        <v>376</v>
      </c>
      <c r="C2826" s="108">
        <f t="shared" si="546"/>
        <v>355.45023696682466</v>
      </c>
      <c r="D2826" s="107" t="s">
        <v>188</v>
      </c>
      <c r="E2826" s="109">
        <v>844</v>
      </c>
      <c r="F2826" s="109">
        <v>850</v>
      </c>
      <c r="G2826" s="109"/>
      <c r="H2826" s="110"/>
      <c r="I2826" s="109">
        <f t="shared" si="547"/>
        <v>2132.7014218009481</v>
      </c>
      <c r="J2826" s="109">
        <f t="shared" si="548"/>
        <v>0</v>
      </c>
      <c r="K2826" s="109">
        <f t="shared" si="549"/>
        <v>0</v>
      </c>
      <c r="L2826" s="43">
        <f t="shared" si="550"/>
        <v>2132.7014218009481</v>
      </c>
      <c r="M2826" s="97"/>
      <c r="N2826" s="97"/>
    </row>
    <row r="2827" spans="1:14" s="10" customFormat="1" ht="14.25" customHeight="1">
      <c r="A2827" s="106">
        <v>42153</v>
      </c>
      <c r="B2827" s="107" t="s">
        <v>242</v>
      </c>
      <c r="C2827" s="108">
        <f t="shared" si="546"/>
        <v>80</v>
      </c>
      <c r="D2827" s="107" t="s">
        <v>188</v>
      </c>
      <c r="E2827" s="109">
        <v>3750</v>
      </c>
      <c r="F2827" s="109">
        <v>3765</v>
      </c>
      <c r="G2827" s="109">
        <v>3785</v>
      </c>
      <c r="H2827" s="110"/>
      <c r="I2827" s="109">
        <f t="shared" si="547"/>
        <v>1200</v>
      </c>
      <c r="J2827" s="109">
        <f t="shared" si="548"/>
        <v>1600</v>
      </c>
      <c r="K2827" s="109">
        <f t="shared" si="549"/>
        <v>0</v>
      </c>
      <c r="L2827" s="110">
        <f t="shared" si="550"/>
        <v>2800</v>
      </c>
      <c r="M2827" s="97"/>
      <c r="N2827" s="97"/>
    </row>
    <row r="2828" spans="1:14" s="10" customFormat="1" ht="14.25" customHeight="1">
      <c r="A2828" s="106">
        <v>42152</v>
      </c>
      <c r="B2828" s="107" t="s">
        <v>153</v>
      </c>
      <c r="C2828" s="108">
        <f t="shared" si="546"/>
        <v>369.91368680641182</v>
      </c>
      <c r="D2828" s="107" t="s">
        <v>188</v>
      </c>
      <c r="E2828" s="109">
        <v>811</v>
      </c>
      <c r="F2828" s="109">
        <v>805</v>
      </c>
      <c r="G2828" s="109"/>
      <c r="H2828" s="110"/>
      <c r="I2828" s="109">
        <f t="shared" si="547"/>
        <v>-2219.482120838471</v>
      </c>
      <c r="J2828" s="109">
        <f t="shared" si="548"/>
        <v>0</v>
      </c>
      <c r="K2828" s="109">
        <f t="shared" si="549"/>
        <v>0</v>
      </c>
      <c r="L2828" s="110">
        <f t="shared" si="550"/>
        <v>-2219.482120838471</v>
      </c>
      <c r="M2828" s="97"/>
      <c r="N2828" s="97"/>
    </row>
    <row r="2829" spans="1:14" s="10" customFormat="1" ht="14.25" customHeight="1">
      <c r="A2829" s="106">
        <v>42151</v>
      </c>
      <c r="B2829" s="107" t="s">
        <v>349</v>
      </c>
      <c r="C2829" s="108">
        <f t="shared" si="546"/>
        <v>1204.8192771084337</v>
      </c>
      <c r="D2829" s="107" t="s">
        <v>188</v>
      </c>
      <c r="E2829" s="109">
        <v>249</v>
      </c>
      <c r="F2829" s="109">
        <v>252</v>
      </c>
      <c r="G2829" s="109"/>
      <c r="H2829" s="110"/>
      <c r="I2829" s="109">
        <f t="shared" si="547"/>
        <v>3614.457831325301</v>
      </c>
      <c r="J2829" s="109">
        <f t="shared" si="548"/>
        <v>0</v>
      </c>
      <c r="K2829" s="109">
        <f t="shared" si="549"/>
        <v>0</v>
      </c>
      <c r="L2829" s="110">
        <f t="shared" si="550"/>
        <v>3614.457831325301</v>
      </c>
      <c r="M2829" s="97"/>
      <c r="N2829" s="97"/>
    </row>
    <row r="2830" spans="1:14" s="10" customFormat="1" ht="14.25" customHeight="1">
      <c r="A2830" s="106">
        <v>42149</v>
      </c>
      <c r="B2830" s="107" t="s">
        <v>425</v>
      </c>
      <c r="C2830" s="108">
        <f t="shared" si="546"/>
        <v>1041.6666666666667</v>
      </c>
      <c r="D2830" s="107" t="s">
        <v>188</v>
      </c>
      <c r="E2830" s="109">
        <v>288</v>
      </c>
      <c r="F2830" s="109">
        <v>290</v>
      </c>
      <c r="G2830" s="109"/>
      <c r="H2830" s="110"/>
      <c r="I2830" s="109">
        <f t="shared" si="547"/>
        <v>2083.3333333333335</v>
      </c>
      <c r="J2830" s="109">
        <f t="shared" si="548"/>
        <v>0</v>
      </c>
      <c r="K2830" s="109">
        <f t="shared" si="549"/>
        <v>0</v>
      </c>
      <c r="L2830" s="110">
        <f t="shared" si="550"/>
        <v>2083.3333333333335</v>
      </c>
      <c r="M2830" s="97"/>
      <c r="N2830" s="97"/>
    </row>
    <row r="2831" spans="1:14" s="10" customFormat="1" ht="14.25" customHeight="1">
      <c r="A2831" s="106">
        <v>42149</v>
      </c>
      <c r="B2831" s="107" t="s">
        <v>426</v>
      </c>
      <c r="C2831" s="108">
        <f t="shared" si="546"/>
        <v>775.19379844961236</v>
      </c>
      <c r="D2831" s="107" t="s">
        <v>188</v>
      </c>
      <c r="E2831" s="109">
        <v>387</v>
      </c>
      <c r="F2831" s="109">
        <v>390</v>
      </c>
      <c r="G2831" s="109"/>
      <c r="H2831" s="110"/>
      <c r="I2831" s="109">
        <f t="shared" si="547"/>
        <v>2325.5813953488368</v>
      </c>
      <c r="J2831" s="109">
        <f t="shared" si="548"/>
        <v>0</v>
      </c>
      <c r="K2831" s="109">
        <f t="shared" si="549"/>
        <v>0</v>
      </c>
      <c r="L2831" s="110">
        <f t="shared" si="550"/>
        <v>2325.5813953488368</v>
      </c>
      <c r="M2831" s="97"/>
      <c r="N2831" s="97"/>
    </row>
    <row r="2832" spans="1:14" s="10" customFormat="1" ht="14.25" customHeight="1">
      <c r="A2832" s="106">
        <v>42149</v>
      </c>
      <c r="B2832" s="107" t="s">
        <v>427</v>
      </c>
      <c r="C2832" s="108">
        <f t="shared" si="546"/>
        <v>946.37223974763413</v>
      </c>
      <c r="D2832" s="107" t="s">
        <v>188</v>
      </c>
      <c r="E2832" s="109">
        <v>317</v>
      </c>
      <c r="F2832" s="109">
        <v>314</v>
      </c>
      <c r="G2832" s="109"/>
      <c r="H2832" s="110"/>
      <c r="I2832" s="109">
        <f t="shared" si="547"/>
        <v>-2839.1167192429025</v>
      </c>
      <c r="J2832" s="109">
        <f t="shared" si="548"/>
        <v>0</v>
      </c>
      <c r="K2832" s="109">
        <f t="shared" si="549"/>
        <v>0</v>
      </c>
      <c r="L2832" s="110">
        <f t="shared" si="550"/>
        <v>-2839.1167192429025</v>
      </c>
      <c r="M2832" s="97"/>
      <c r="N2832" s="97"/>
    </row>
    <row r="2833" spans="1:14" s="10" customFormat="1" ht="14.25" customHeight="1">
      <c r="A2833" s="106">
        <v>42146</v>
      </c>
      <c r="B2833" s="107" t="s">
        <v>338</v>
      </c>
      <c r="C2833" s="108">
        <f t="shared" si="546"/>
        <v>1013.5135135135135</v>
      </c>
      <c r="D2833" s="107" t="s">
        <v>188</v>
      </c>
      <c r="E2833" s="109">
        <v>296</v>
      </c>
      <c r="F2833" s="109">
        <v>298</v>
      </c>
      <c r="G2833" s="109"/>
      <c r="H2833" s="110"/>
      <c r="I2833" s="109">
        <f t="shared" si="547"/>
        <v>2027.0270270270271</v>
      </c>
      <c r="J2833" s="109">
        <f t="shared" si="548"/>
        <v>0</v>
      </c>
      <c r="K2833" s="109">
        <f t="shared" si="549"/>
        <v>0</v>
      </c>
      <c r="L2833" s="110">
        <f t="shared" si="550"/>
        <v>2027.0270270270271</v>
      </c>
      <c r="M2833" s="97"/>
      <c r="N2833" s="97"/>
    </row>
    <row r="2834" spans="1:14" ht="15.75" customHeight="1">
      <c r="A2834" s="106">
        <v>42146</v>
      </c>
      <c r="B2834" s="107" t="s">
        <v>428</v>
      </c>
      <c r="C2834" s="108">
        <f t="shared" si="546"/>
        <v>810.81081081081084</v>
      </c>
      <c r="D2834" s="107" t="s">
        <v>188</v>
      </c>
      <c r="E2834" s="109">
        <v>370</v>
      </c>
      <c r="F2834" s="109">
        <v>373</v>
      </c>
      <c r="G2834" s="109"/>
      <c r="H2834" s="110"/>
      <c r="I2834" s="109">
        <f t="shared" si="547"/>
        <v>2432.4324324324325</v>
      </c>
      <c r="J2834" s="109">
        <f t="shared" si="548"/>
        <v>0</v>
      </c>
      <c r="K2834" s="109">
        <f t="shared" si="549"/>
        <v>0</v>
      </c>
      <c r="L2834" s="110">
        <f t="shared" si="550"/>
        <v>2432.4324324324325</v>
      </c>
      <c r="M2834" s="97"/>
      <c r="N2834" s="25"/>
    </row>
    <row r="2835" spans="1:14" s="10" customFormat="1" ht="14.25" customHeight="1">
      <c r="A2835" s="106">
        <v>42146</v>
      </c>
      <c r="B2835" s="111" t="s">
        <v>361</v>
      </c>
      <c r="C2835" s="108">
        <f t="shared" si="546"/>
        <v>123.05168170631666</v>
      </c>
      <c r="D2835" s="111" t="s">
        <v>203</v>
      </c>
      <c r="E2835" s="110">
        <v>2438</v>
      </c>
      <c r="F2835" s="110">
        <v>2465.4499999999998</v>
      </c>
      <c r="G2835" s="110"/>
      <c r="H2835" s="110"/>
      <c r="I2835" s="109">
        <f t="shared" si="547"/>
        <v>-3377.7686628383699</v>
      </c>
      <c r="J2835" s="109">
        <f t="shared" si="548"/>
        <v>0</v>
      </c>
      <c r="K2835" s="109">
        <f t="shared" si="549"/>
        <v>0</v>
      </c>
      <c r="L2835" s="43">
        <f t="shared" si="550"/>
        <v>-3377.7686628383699</v>
      </c>
      <c r="M2835" s="97"/>
      <c r="N2835" s="97"/>
    </row>
    <row r="2836" spans="1:14" s="10" customFormat="1" ht="14.25" customHeight="1">
      <c r="A2836" s="106">
        <v>42145</v>
      </c>
      <c r="B2836" s="107" t="s">
        <v>429</v>
      </c>
      <c r="C2836" s="108">
        <f t="shared" si="546"/>
        <v>377.35849056603774</v>
      </c>
      <c r="D2836" s="107" t="s">
        <v>188</v>
      </c>
      <c r="E2836" s="109">
        <v>795</v>
      </c>
      <c r="F2836" s="109">
        <v>800</v>
      </c>
      <c r="G2836" s="109">
        <v>807</v>
      </c>
      <c r="H2836" s="110">
        <v>817</v>
      </c>
      <c r="I2836" s="109">
        <f t="shared" si="547"/>
        <v>1886.7924528301887</v>
      </c>
      <c r="J2836" s="109">
        <f t="shared" si="548"/>
        <v>2641.5094339622642</v>
      </c>
      <c r="K2836" s="109">
        <f t="shared" si="549"/>
        <v>3773.5849056603774</v>
      </c>
      <c r="L2836" s="110">
        <f t="shared" si="550"/>
        <v>8301.8867924528313</v>
      </c>
      <c r="M2836" s="97"/>
      <c r="N2836" s="97"/>
    </row>
    <row r="2837" spans="1:14" s="10" customFormat="1" ht="14.25" customHeight="1">
      <c r="A2837" s="106">
        <v>42145</v>
      </c>
      <c r="B2837" s="107" t="s">
        <v>428</v>
      </c>
      <c r="C2837" s="108">
        <f t="shared" si="546"/>
        <v>837.98882681564248</v>
      </c>
      <c r="D2837" s="107" t="s">
        <v>188</v>
      </c>
      <c r="E2837" s="109">
        <v>358</v>
      </c>
      <c r="F2837" s="109">
        <v>360.6</v>
      </c>
      <c r="G2837" s="109">
        <v>364</v>
      </c>
      <c r="H2837" s="110">
        <v>369.95</v>
      </c>
      <c r="I2837" s="109">
        <f t="shared" si="547"/>
        <v>2178.7709497206897</v>
      </c>
      <c r="J2837" s="109">
        <f t="shared" si="548"/>
        <v>2849.1620111731654</v>
      </c>
      <c r="K2837" s="109">
        <f t="shared" si="549"/>
        <v>4986.0335195530633</v>
      </c>
      <c r="L2837" s="110">
        <f t="shared" si="550"/>
        <v>10013.966480446918</v>
      </c>
      <c r="M2837" s="97"/>
      <c r="N2837" s="97"/>
    </row>
    <row r="2838" spans="1:14" s="10" customFormat="1" ht="14.25" customHeight="1">
      <c r="A2838" s="106">
        <v>42145</v>
      </c>
      <c r="B2838" s="111" t="s">
        <v>16</v>
      </c>
      <c r="C2838" s="108">
        <f t="shared" si="546"/>
        <v>2631.5789473684213</v>
      </c>
      <c r="D2838" s="111" t="s">
        <v>203</v>
      </c>
      <c r="E2838" s="110">
        <v>114</v>
      </c>
      <c r="F2838" s="110">
        <v>113</v>
      </c>
      <c r="G2838" s="110"/>
      <c r="H2838" s="110"/>
      <c r="I2838" s="109">
        <f t="shared" si="547"/>
        <v>2631.5789473684213</v>
      </c>
      <c r="J2838" s="109">
        <f t="shared" si="548"/>
        <v>0</v>
      </c>
      <c r="K2838" s="109">
        <f t="shared" si="549"/>
        <v>0</v>
      </c>
      <c r="L2838" s="43">
        <f t="shared" si="550"/>
        <v>2631.5789473684213</v>
      </c>
      <c r="M2838" s="97"/>
      <c r="N2838" s="97"/>
    </row>
    <row r="2839" spans="1:14" s="10" customFormat="1" ht="14.25" customHeight="1">
      <c r="A2839" s="114">
        <v>42144</v>
      </c>
      <c r="B2839" s="102" t="s">
        <v>430</v>
      </c>
      <c r="C2839" s="29">
        <f t="shared" si="546"/>
        <v>1851.851851851852</v>
      </c>
      <c r="D2839" s="102" t="s">
        <v>203</v>
      </c>
      <c r="E2839" s="43">
        <v>162</v>
      </c>
      <c r="F2839" s="43">
        <v>160.5</v>
      </c>
      <c r="G2839" s="43">
        <v>159</v>
      </c>
      <c r="H2839" s="112">
        <v>156.15</v>
      </c>
      <c r="I2839" s="109">
        <f t="shared" si="547"/>
        <v>2777.7777777777778</v>
      </c>
      <c r="J2839" s="109">
        <f t="shared" si="548"/>
        <v>2777.7777777777778</v>
      </c>
      <c r="K2839" s="109">
        <f t="shared" si="549"/>
        <v>5277.7777777777674</v>
      </c>
      <c r="L2839" s="43">
        <f t="shared" si="550"/>
        <v>10833.333333333323</v>
      </c>
      <c r="M2839" s="97"/>
      <c r="N2839" s="97"/>
    </row>
    <row r="2840" spans="1:14" s="10" customFormat="1" ht="14.25" customHeight="1">
      <c r="A2840" s="106">
        <v>42144</v>
      </c>
      <c r="B2840" s="107" t="s">
        <v>431</v>
      </c>
      <c r="C2840" s="108">
        <f t="shared" si="546"/>
        <v>290.13539651837522</v>
      </c>
      <c r="D2840" s="107" t="s">
        <v>188</v>
      </c>
      <c r="E2840" s="109">
        <v>1034</v>
      </c>
      <c r="F2840" s="109">
        <v>1042</v>
      </c>
      <c r="G2840" s="109">
        <v>1052</v>
      </c>
      <c r="H2840" s="110"/>
      <c r="I2840" s="109">
        <f t="shared" si="547"/>
        <v>2321.0831721470017</v>
      </c>
      <c r="J2840" s="109">
        <f t="shared" si="548"/>
        <v>2901.3539651837523</v>
      </c>
      <c r="K2840" s="109">
        <f t="shared" si="549"/>
        <v>0</v>
      </c>
      <c r="L2840" s="110">
        <f t="shared" si="550"/>
        <v>5222.437137330754</v>
      </c>
      <c r="M2840" s="97"/>
      <c r="N2840" s="97"/>
    </row>
    <row r="2841" spans="1:14" s="10" customFormat="1" ht="14.25" customHeight="1">
      <c r="A2841" s="106">
        <v>42144</v>
      </c>
      <c r="B2841" s="107" t="s">
        <v>79</v>
      </c>
      <c r="C2841" s="108">
        <f t="shared" si="546"/>
        <v>717.7033492822967</v>
      </c>
      <c r="D2841" s="107" t="s">
        <v>188</v>
      </c>
      <c r="E2841" s="109">
        <v>418</v>
      </c>
      <c r="F2841" s="109">
        <v>422</v>
      </c>
      <c r="G2841" s="109"/>
      <c r="H2841" s="110"/>
      <c r="I2841" s="109">
        <f t="shared" si="547"/>
        <v>2870.8133971291868</v>
      </c>
      <c r="J2841" s="109">
        <f t="shared" si="548"/>
        <v>0</v>
      </c>
      <c r="K2841" s="109">
        <f t="shared" si="549"/>
        <v>0</v>
      </c>
      <c r="L2841" s="110">
        <f t="shared" si="550"/>
        <v>2870.8133971291868</v>
      </c>
      <c r="M2841" s="97"/>
      <c r="N2841" s="97"/>
    </row>
    <row r="2842" spans="1:14" s="10" customFormat="1" ht="14.25" customHeight="1">
      <c r="A2842" s="106">
        <v>42144</v>
      </c>
      <c r="B2842" s="107" t="s">
        <v>84</v>
      </c>
      <c r="C2842" s="108">
        <f t="shared" si="546"/>
        <v>769.23076923076928</v>
      </c>
      <c r="D2842" s="107" t="s">
        <v>188</v>
      </c>
      <c r="E2842" s="109">
        <v>390</v>
      </c>
      <c r="F2842" s="109">
        <v>389</v>
      </c>
      <c r="G2842" s="109"/>
      <c r="H2842" s="110"/>
      <c r="I2842" s="109">
        <f t="shared" si="547"/>
        <v>-769.23076923076928</v>
      </c>
      <c r="J2842" s="109">
        <f t="shared" si="548"/>
        <v>0</v>
      </c>
      <c r="K2842" s="109">
        <f t="shared" si="549"/>
        <v>0</v>
      </c>
      <c r="L2842" s="110">
        <f t="shared" si="550"/>
        <v>-769.23076923076928</v>
      </c>
      <c r="M2842" s="97"/>
      <c r="N2842" s="97"/>
    </row>
    <row r="2843" spans="1:14" s="10" customFormat="1" ht="14.25" customHeight="1">
      <c r="A2843" s="106">
        <v>42144</v>
      </c>
      <c r="B2843" s="107" t="s">
        <v>54</v>
      </c>
      <c r="C2843" s="108">
        <f t="shared" si="546"/>
        <v>361.4457831325301</v>
      </c>
      <c r="D2843" s="107" t="s">
        <v>188</v>
      </c>
      <c r="E2843" s="109">
        <v>830</v>
      </c>
      <c r="F2843" s="109">
        <v>821.45</v>
      </c>
      <c r="G2843" s="109"/>
      <c r="H2843" s="110"/>
      <c r="I2843" s="109">
        <f t="shared" si="547"/>
        <v>-3090.3614457831159</v>
      </c>
      <c r="J2843" s="109">
        <f t="shared" si="548"/>
        <v>0</v>
      </c>
      <c r="K2843" s="109">
        <f t="shared" si="549"/>
        <v>0</v>
      </c>
      <c r="L2843" s="110">
        <f t="shared" si="550"/>
        <v>-3090.3614457831159</v>
      </c>
      <c r="M2843" s="97"/>
      <c r="N2843" s="97"/>
    </row>
    <row r="2844" spans="1:14" s="10" customFormat="1" ht="14.25" customHeight="1">
      <c r="A2844" s="106">
        <v>42143</v>
      </c>
      <c r="B2844" s="107" t="s">
        <v>124</v>
      </c>
      <c r="C2844" s="108">
        <f t="shared" si="546"/>
        <v>2643.171806167401</v>
      </c>
      <c r="D2844" s="107" t="s">
        <v>188</v>
      </c>
      <c r="E2844" s="109">
        <v>113.5</v>
      </c>
      <c r="F2844" s="109">
        <v>111.45</v>
      </c>
      <c r="G2844" s="109"/>
      <c r="H2844" s="110"/>
      <c r="I2844" s="109">
        <f t="shared" si="547"/>
        <v>-5418.5022026431643</v>
      </c>
      <c r="J2844" s="109">
        <f t="shared" si="548"/>
        <v>0</v>
      </c>
      <c r="K2844" s="109">
        <f t="shared" si="549"/>
        <v>0</v>
      </c>
      <c r="L2844" s="110">
        <f t="shared" si="550"/>
        <v>-5418.5022026431643</v>
      </c>
      <c r="M2844" s="97"/>
      <c r="N2844" s="97"/>
    </row>
    <row r="2845" spans="1:14" s="10" customFormat="1" ht="14.25" customHeight="1">
      <c r="A2845" s="106">
        <v>42142</v>
      </c>
      <c r="B2845" s="107" t="s">
        <v>234</v>
      </c>
      <c r="C2845" s="108">
        <f t="shared" si="546"/>
        <v>967.74193548387098</v>
      </c>
      <c r="D2845" s="107" t="s">
        <v>188</v>
      </c>
      <c r="E2845" s="109">
        <v>310</v>
      </c>
      <c r="F2845" s="109">
        <v>312</v>
      </c>
      <c r="G2845" s="109"/>
      <c r="H2845" s="110"/>
      <c r="I2845" s="109">
        <f t="shared" si="547"/>
        <v>1935.483870967742</v>
      </c>
      <c r="J2845" s="109">
        <f t="shared" si="548"/>
        <v>0</v>
      </c>
      <c r="K2845" s="109">
        <f t="shared" si="549"/>
        <v>0</v>
      </c>
      <c r="L2845" s="110">
        <f t="shared" si="550"/>
        <v>1935.483870967742</v>
      </c>
      <c r="M2845" s="97"/>
      <c r="N2845" s="97"/>
    </row>
    <row r="2846" spans="1:14" s="10" customFormat="1" ht="14.25" customHeight="1">
      <c r="A2846" s="106">
        <v>42142</v>
      </c>
      <c r="B2846" s="107" t="s">
        <v>355</v>
      </c>
      <c r="C2846" s="108">
        <f t="shared" si="546"/>
        <v>1662.0498614958449</v>
      </c>
      <c r="D2846" s="107" t="s">
        <v>188</v>
      </c>
      <c r="E2846" s="109">
        <v>180.5</v>
      </c>
      <c r="F2846" s="109">
        <v>181.5</v>
      </c>
      <c r="G2846" s="109">
        <v>183</v>
      </c>
      <c r="H2846" s="110">
        <v>185</v>
      </c>
      <c r="I2846" s="109">
        <f t="shared" si="547"/>
        <v>1662.0498614958449</v>
      </c>
      <c r="J2846" s="109">
        <f t="shared" si="548"/>
        <v>2493.0747922437672</v>
      </c>
      <c r="K2846" s="109">
        <f t="shared" si="549"/>
        <v>3324.0997229916898</v>
      </c>
      <c r="L2846" s="110">
        <f t="shared" si="550"/>
        <v>7479.2243767313012</v>
      </c>
      <c r="M2846" s="97"/>
      <c r="N2846" s="97"/>
    </row>
    <row r="2847" spans="1:14" s="10" customFormat="1" ht="14.25" customHeight="1">
      <c r="A2847" s="106">
        <v>42142</v>
      </c>
      <c r="B2847" s="107" t="s">
        <v>153</v>
      </c>
      <c r="C2847" s="108">
        <f t="shared" si="546"/>
        <v>378.31021437578812</v>
      </c>
      <c r="D2847" s="107" t="s">
        <v>188</v>
      </c>
      <c r="E2847" s="109">
        <v>793</v>
      </c>
      <c r="F2847" s="109">
        <v>794.5</v>
      </c>
      <c r="G2847" s="109"/>
      <c r="H2847" s="110"/>
      <c r="I2847" s="109">
        <f t="shared" si="547"/>
        <v>567.46532156368221</v>
      </c>
      <c r="J2847" s="109">
        <f t="shared" si="548"/>
        <v>0</v>
      </c>
      <c r="K2847" s="109">
        <f t="shared" si="549"/>
        <v>0</v>
      </c>
      <c r="L2847" s="110">
        <f t="shared" si="550"/>
        <v>567.46532156368221</v>
      </c>
      <c r="M2847" s="97"/>
      <c r="N2847" s="97"/>
    </row>
    <row r="2848" spans="1:14" s="10" customFormat="1" ht="14.25" customHeight="1">
      <c r="A2848" s="106">
        <v>42142</v>
      </c>
      <c r="B2848" s="107" t="s">
        <v>432</v>
      </c>
      <c r="C2848" s="108">
        <f t="shared" si="546"/>
        <v>1796.4071856287426</v>
      </c>
      <c r="D2848" s="107" t="s">
        <v>188</v>
      </c>
      <c r="E2848" s="109">
        <v>167</v>
      </c>
      <c r="F2848" s="109">
        <v>168</v>
      </c>
      <c r="G2848" s="109">
        <v>171.7</v>
      </c>
      <c r="H2848" s="110"/>
      <c r="I2848" s="109">
        <f t="shared" si="547"/>
        <v>1796.4071856287426</v>
      </c>
      <c r="J2848" s="109">
        <f t="shared" si="548"/>
        <v>6646.7065868263271</v>
      </c>
      <c r="K2848" s="109">
        <f t="shared" si="549"/>
        <v>0</v>
      </c>
      <c r="L2848" s="110">
        <f t="shared" si="550"/>
        <v>8443.1137724550699</v>
      </c>
      <c r="M2848" s="97"/>
      <c r="N2848" s="97"/>
    </row>
    <row r="2849" spans="1:14" s="10" customFormat="1" ht="14.25" customHeight="1">
      <c r="A2849" s="106">
        <v>42142</v>
      </c>
      <c r="B2849" s="107" t="s">
        <v>373</v>
      </c>
      <c r="C2849" s="108">
        <f t="shared" si="546"/>
        <v>1886.7924528301887</v>
      </c>
      <c r="D2849" s="107" t="s">
        <v>188</v>
      </c>
      <c r="E2849" s="109">
        <v>159</v>
      </c>
      <c r="F2849" s="109">
        <v>160</v>
      </c>
      <c r="G2849" s="109">
        <v>162</v>
      </c>
      <c r="H2849" s="110">
        <v>165.5</v>
      </c>
      <c r="I2849" s="109">
        <f t="shared" si="547"/>
        <v>1886.7924528301887</v>
      </c>
      <c r="J2849" s="109">
        <f t="shared" si="548"/>
        <v>3773.5849056603774</v>
      </c>
      <c r="K2849" s="109">
        <f t="shared" si="549"/>
        <v>6603.7735849056608</v>
      </c>
      <c r="L2849" s="110">
        <f t="shared" si="550"/>
        <v>12264.150943396227</v>
      </c>
      <c r="M2849" s="97"/>
      <c r="N2849" s="97"/>
    </row>
    <row r="2850" spans="1:14" s="10" customFormat="1" ht="14.25" customHeight="1">
      <c r="A2850" s="114">
        <v>42139</v>
      </c>
      <c r="B2850" s="102" t="s">
        <v>433</v>
      </c>
      <c r="C2850" s="29">
        <f t="shared" si="546"/>
        <v>2752.2935779816512</v>
      </c>
      <c r="D2850" s="102" t="s">
        <v>203</v>
      </c>
      <c r="E2850" s="43">
        <v>109</v>
      </c>
      <c r="F2850" s="43">
        <v>108</v>
      </c>
      <c r="G2850" s="43">
        <v>105</v>
      </c>
      <c r="H2850" s="112">
        <v>101</v>
      </c>
      <c r="I2850" s="109">
        <f t="shared" si="547"/>
        <v>2752.2935779816512</v>
      </c>
      <c r="J2850" s="109">
        <f t="shared" si="548"/>
        <v>8256.880733944954</v>
      </c>
      <c r="K2850" s="109">
        <f t="shared" si="549"/>
        <v>11009.174311926605</v>
      </c>
      <c r="L2850" s="43">
        <f t="shared" si="550"/>
        <v>22018.34862385321</v>
      </c>
      <c r="M2850" s="97"/>
      <c r="N2850" s="97"/>
    </row>
    <row r="2851" spans="1:14" s="10" customFormat="1" ht="14.25" customHeight="1">
      <c r="A2851" s="106">
        <v>42139</v>
      </c>
      <c r="B2851" s="107" t="s">
        <v>434</v>
      </c>
      <c r="C2851" s="108">
        <f t="shared" si="546"/>
        <v>1176.4705882352941</v>
      </c>
      <c r="D2851" s="107" t="s">
        <v>188</v>
      </c>
      <c r="E2851" s="109">
        <v>255</v>
      </c>
      <c r="F2851" s="109">
        <v>257</v>
      </c>
      <c r="G2851" s="109">
        <v>260</v>
      </c>
      <c r="H2851" s="110">
        <v>264.7</v>
      </c>
      <c r="I2851" s="109">
        <f t="shared" si="547"/>
        <v>2352.9411764705883</v>
      </c>
      <c r="J2851" s="109">
        <f t="shared" si="548"/>
        <v>3529.4117647058824</v>
      </c>
      <c r="K2851" s="109">
        <f t="shared" si="549"/>
        <v>5529.4117647058692</v>
      </c>
      <c r="L2851" s="110">
        <f t="shared" si="550"/>
        <v>11411.764705882339</v>
      </c>
      <c r="M2851" s="97"/>
      <c r="N2851" s="97"/>
    </row>
    <row r="2852" spans="1:14" s="10" customFormat="1" ht="14.25" customHeight="1">
      <c r="A2852" s="106">
        <v>42139</v>
      </c>
      <c r="B2852" s="107" t="s">
        <v>265</v>
      </c>
      <c r="C2852" s="108">
        <f t="shared" si="546"/>
        <v>582.52427184466023</v>
      </c>
      <c r="D2852" s="107" t="s">
        <v>188</v>
      </c>
      <c r="E2852" s="109">
        <v>515</v>
      </c>
      <c r="F2852" s="109">
        <v>519</v>
      </c>
      <c r="G2852" s="109">
        <v>525</v>
      </c>
      <c r="H2852" s="110">
        <v>531.5</v>
      </c>
      <c r="I2852" s="109">
        <f t="shared" si="547"/>
        <v>2330.0970873786409</v>
      </c>
      <c r="J2852" s="109">
        <f t="shared" si="548"/>
        <v>3495.1456310679614</v>
      </c>
      <c r="K2852" s="109">
        <f t="shared" si="549"/>
        <v>3786.4077669902917</v>
      </c>
      <c r="L2852" s="110">
        <f t="shared" si="550"/>
        <v>9611.6504854368941</v>
      </c>
      <c r="M2852" s="97"/>
      <c r="N2852" s="97"/>
    </row>
    <row r="2853" spans="1:14" s="10" customFormat="1" ht="14.25" customHeight="1">
      <c r="A2853" s="106">
        <v>42139</v>
      </c>
      <c r="B2853" s="107" t="s">
        <v>389</v>
      </c>
      <c r="C2853" s="108">
        <f t="shared" si="546"/>
        <v>172.41379310344828</v>
      </c>
      <c r="D2853" s="107" t="s">
        <v>188</v>
      </c>
      <c r="E2853" s="109">
        <v>1740</v>
      </c>
      <c r="F2853" s="109">
        <v>1750</v>
      </c>
      <c r="G2853" s="109">
        <v>1765</v>
      </c>
      <c r="H2853" s="110">
        <v>1775</v>
      </c>
      <c r="I2853" s="109">
        <f t="shared" si="547"/>
        <v>1724.1379310344828</v>
      </c>
      <c r="J2853" s="109">
        <f t="shared" si="548"/>
        <v>2586.2068965517242</v>
      </c>
      <c r="K2853" s="109">
        <f t="shared" si="549"/>
        <v>1724.1379310344828</v>
      </c>
      <c r="L2853" s="110">
        <f t="shared" si="550"/>
        <v>6034.4827586206893</v>
      </c>
      <c r="M2853" s="97"/>
      <c r="N2853" s="97"/>
    </row>
    <row r="2854" spans="1:14" s="10" customFormat="1" ht="14.25" customHeight="1">
      <c r="A2854" s="106">
        <v>42139</v>
      </c>
      <c r="B2854" s="107" t="s">
        <v>309</v>
      </c>
      <c r="C2854" s="108">
        <f t="shared" si="546"/>
        <v>240</v>
      </c>
      <c r="D2854" s="107" t="s">
        <v>188</v>
      </c>
      <c r="E2854" s="109">
        <v>1250</v>
      </c>
      <c r="F2854" s="109">
        <v>1256.2</v>
      </c>
      <c r="G2854" s="109"/>
      <c r="H2854" s="110"/>
      <c r="I2854" s="109">
        <f t="shared" si="547"/>
        <v>1488.0000000000109</v>
      </c>
      <c r="J2854" s="109">
        <f t="shared" si="548"/>
        <v>0</v>
      </c>
      <c r="K2854" s="109">
        <f t="shared" si="549"/>
        <v>0</v>
      </c>
      <c r="L2854" s="110">
        <f t="shared" si="550"/>
        <v>1488.0000000000109</v>
      </c>
      <c r="M2854" s="97"/>
      <c r="N2854" s="97"/>
    </row>
    <row r="2855" spans="1:14" s="10" customFormat="1" ht="14.25" customHeight="1">
      <c r="A2855" s="106">
        <v>42138</v>
      </c>
      <c r="B2855" s="107" t="s">
        <v>432</v>
      </c>
      <c r="C2855" s="108">
        <f t="shared" si="546"/>
        <v>410.95890410958901</v>
      </c>
      <c r="D2855" s="107" t="s">
        <v>188</v>
      </c>
      <c r="E2855" s="109">
        <v>730</v>
      </c>
      <c r="F2855" s="109">
        <v>735</v>
      </c>
      <c r="G2855" s="109">
        <v>740.85</v>
      </c>
      <c r="H2855" s="110"/>
      <c r="I2855" s="109">
        <f t="shared" si="547"/>
        <v>2054.794520547945</v>
      </c>
      <c r="J2855" s="109">
        <f t="shared" si="548"/>
        <v>2404.1095890411052</v>
      </c>
      <c r="K2855" s="109">
        <f t="shared" si="549"/>
        <v>0</v>
      </c>
      <c r="L2855" s="110">
        <f t="shared" si="550"/>
        <v>4458.9041095890498</v>
      </c>
      <c r="M2855" s="97"/>
      <c r="N2855" s="97"/>
    </row>
    <row r="2856" spans="1:14" s="10" customFormat="1" ht="14.25" customHeight="1">
      <c r="A2856" s="106">
        <v>42138</v>
      </c>
      <c r="B2856" s="107" t="s">
        <v>389</v>
      </c>
      <c r="C2856" s="108">
        <f t="shared" si="546"/>
        <v>190.71837253655434</v>
      </c>
      <c r="D2856" s="107" t="s">
        <v>188</v>
      </c>
      <c r="E2856" s="109">
        <v>1573</v>
      </c>
      <c r="F2856" s="109">
        <v>1582</v>
      </c>
      <c r="G2856" s="109">
        <v>1592</v>
      </c>
      <c r="H2856" s="110"/>
      <c r="I2856" s="109">
        <f t="shared" si="547"/>
        <v>1716.4653528289891</v>
      </c>
      <c r="J2856" s="109">
        <f t="shared" si="548"/>
        <v>1907.1837253655435</v>
      </c>
      <c r="K2856" s="109">
        <f t="shared" si="549"/>
        <v>0</v>
      </c>
      <c r="L2856" s="110">
        <f t="shared" si="550"/>
        <v>3623.6490781945326</v>
      </c>
      <c r="M2856" s="97"/>
      <c r="N2856" s="97"/>
    </row>
    <row r="2857" spans="1:14" s="10" customFormat="1" ht="14.25" customHeight="1">
      <c r="A2857" s="106">
        <v>42138</v>
      </c>
      <c r="B2857" s="107" t="s">
        <v>417</v>
      </c>
      <c r="C2857" s="108">
        <f t="shared" si="546"/>
        <v>2803.7383177570096</v>
      </c>
      <c r="D2857" s="107" t="s">
        <v>188</v>
      </c>
      <c r="E2857" s="109">
        <v>107</v>
      </c>
      <c r="F2857" s="109">
        <v>108</v>
      </c>
      <c r="G2857" s="109"/>
      <c r="H2857" s="110"/>
      <c r="I2857" s="109">
        <f t="shared" si="547"/>
        <v>2803.7383177570096</v>
      </c>
      <c r="J2857" s="109">
        <f t="shared" si="548"/>
        <v>0</v>
      </c>
      <c r="K2857" s="109">
        <f t="shared" si="549"/>
        <v>0</v>
      </c>
      <c r="L2857" s="110">
        <f t="shared" si="550"/>
        <v>2803.7383177570096</v>
      </c>
      <c r="M2857" s="97"/>
      <c r="N2857" s="97"/>
    </row>
    <row r="2858" spans="1:14" s="10" customFormat="1" ht="14.25" customHeight="1">
      <c r="A2858" s="106">
        <v>42138</v>
      </c>
      <c r="B2858" s="107" t="s">
        <v>343</v>
      </c>
      <c r="C2858" s="108">
        <f t="shared" si="546"/>
        <v>433.52601156069363</v>
      </c>
      <c r="D2858" s="107" t="s">
        <v>188</v>
      </c>
      <c r="E2858" s="109">
        <v>692</v>
      </c>
      <c r="F2858" s="109">
        <v>695.95</v>
      </c>
      <c r="G2858" s="109"/>
      <c r="H2858" s="110"/>
      <c r="I2858" s="109">
        <f t="shared" si="547"/>
        <v>1712.4277456647596</v>
      </c>
      <c r="J2858" s="109">
        <f t="shared" si="548"/>
        <v>0</v>
      </c>
      <c r="K2858" s="109">
        <f t="shared" si="549"/>
        <v>0</v>
      </c>
      <c r="L2858" s="110">
        <f t="shared" si="550"/>
        <v>1712.4277456647596</v>
      </c>
      <c r="M2858" s="97"/>
      <c r="N2858" s="97"/>
    </row>
    <row r="2859" spans="1:14" s="10" customFormat="1" ht="14.25" customHeight="1">
      <c r="A2859" s="106">
        <v>42138</v>
      </c>
      <c r="B2859" s="107" t="s">
        <v>197</v>
      </c>
      <c r="C2859" s="108">
        <f t="shared" si="546"/>
        <v>1839.3623543838137</v>
      </c>
      <c r="D2859" s="107" t="s">
        <v>188</v>
      </c>
      <c r="E2859" s="109">
        <v>163.1</v>
      </c>
      <c r="F2859" s="109">
        <v>163.95</v>
      </c>
      <c r="G2859" s="109"/>
      <c r="H2859" s="110"/>
      <c r="I2859" s="109">
        <f t="shared" si="547"/>
        <v>1563.4580012262311</v>
      </c>
      <c r="J2859" s="109">
        <f t="shared" si="548"/>
        <v>0</v>
      </c>
      <c r="K2859" s="109">
        <f t="shared" si="549"/>
        <v>0</v>
      </c>
      <c r="L2859" s="110">
        <f t="shared" si="550"/>
        <v>1563.4580012262311</v>
      </c>
      <c r="M2859" s="97"/>
      <c r="N2859" s="97"/>
    </row>
    <row r="2860" spans="1:14" s="10" customFormat="1" ht="14.25" customHeight="1">
      <c r="A2860" s="106">
        <v>42138</v>
      </c>
      <c r="B2860" s="107" t="s">
        <v>306</v>
      </c>
      <c r="C2860" s="108">
        <f t="shared" si="546"/>
        <v>221.72949002217294</v>
      </c>
      <c r="D2860" s="107" t="s">
        <v>188</v>
      </c>
      <c r="E2860" s="109">
        <v>1353</v>
      </c>
      <c r="F2860" s="109">
        <v>1362</v>
      </c>
      <c r="G2860" s="109">
        <v>1375</v>
      </c>
      <c r="H2860" s="110">
        <v>1395</v>
      </c>
      <c r="I2860" s="109">
        <f t="shared" si="547"/>
        <v>1995.5654101995565</v>
      </c>
      <c r="J2860" s="109">
        <f t="shared" si="548"/>
        <v>2882.4833702882484</v>
      </c>
      <c r="K2860" s="109">
        <f t="shared" si="549"/>
        <v>4434.5898004434584</v>
      </c>
      <c r="L2860" s="110">
        <f t="shared" si="550"/>
        <v>9312.6385809312633</v>
      </c>
      <c r="M2860" s="97"/>
      <c r="N2860" s="97"/>
    </row>
    <row r="2861" spans="1:14" s="10" customFormat="1" ht="14.25" customHeight="1">
      <c r="A2861" s="106">
        <v>42138</v>
      </c>
      <c r="B2861" s="107" t="s">
        <v>435</v>
      </c>
      <c r="C2861" s="108">
        <f t="shared" si="546"/>
        <v>612.24489795918362</v>
      </c>
      <c r="D2861" s="107" t="s">
        <v>188</v>
      </c>
      <c r="E2861" s="109">
        <v>490</v>
      </c>
      <c r="F2861" s="109">
        <v>484</v>
      </c>
      <c r="G2861" s="109"/>
      <c r="H2861" s="110"/>
      <c r="I2861" s="109">
        <f t="shared" si="547"/>
        <v>-3673.4693877551017</v>
      </c>
      <c r="J2861" s="109">
        <f t="shared" si="548"/>
        <v>0</v>
      </c>
      <c r="K2861" s="109">
        <f t="shared" si="549"/>
        <v>0</v>
      </c>
      <c r="L2861" s="110">
        <f t="shared" si="550"/>
        <v>-3673.4693877551017</v>
      </c>
      <c r="M2861" s="97"/>
      <c r="N2861" s="97"/>
    </row>
    <row r="2862" spans="1:14" s="10" customFormat="1" ht="14.25" customHeight="1">
      <c r="A2862" s="106">
        <v>42137</v>
      </c>
      <c r="B2862" s="107" t="s">
        <v>197</v>
      </c>
      <c r="C2862" s="108">
        <f t="shared" si="546"/>
        <v>1986.7549668874171</v>
      </c>
      <c r="D2862" s="107" t="s">
        <v>188</v>
      </c>
      <c r="E2862" s="109">
        <v>151</v>
      </c>
      <c r="F2862" s="109">
        <v>152</v>
      </c>
      <c r="G2862" s="109">
        <v>154</v>
      </c>
      <c r="H2862" s="110">
        <v>157</v>
      </c>
      <c r="I2862" s="109">
        <f t="shared" si="547"/>
        <v>1986.7549668874171</v>
      </c>
      <c r="J2862" s="109">
        <f t="shared" si="548"/>
        <v>3973.5099337748343</v>
      </c>
      <c r="K2862" s="109">
        <f t="shared" si="549"/>
        <v>5960.2649006622514</v>
      </c>
      <c r="L2862" s="110">
        <f t="shared" si="550"/>
        <v>11920.529801324503</v>
      </c>
      <c r="M2862" s="97"/>
      <c r="N2862" s="97"/>
    </row>
    <row r="2863" spans="1:14" s="10" customFormat="1" ht="14.25" customHeight="1">
      <c r="A2863" s="106">
        <v>42137</v>
      </c>
      <c r="B2863" s="107" t="s">
        <v>79</v>
      </c>
      <c r="C2863" s="108">
        <f t="shared" ref="C2863:C2926" si="551">300000/E2863</f>
        <v>724.63768115942025</v>
      </c>
      <c r="D2863" s="107" t="s">
        <v>188</v>
      </c>
      <c r="E2863" s="109">
        <v>414</v>
      </c>
      <c r="F2863" s="109">
        <v>417</v>
      </c>
      <c r="G2863" s="109"/>
      <c r="H2863" s="110"/>
      <c r="I2863" s="109">
        <f t="shared" ref="I2863:I2926" si="552">(IF(D2863="SHORT",E2863-F2863,IF(D2863="LONG",F2863-E2863)))*C2863</f>
        <v>2173.913043478261</v>
      </c>
      <c r="J2863" s="109">
        <f t="shared" ref="J2863:J2926" si="553">(IF(D2863="SHORT",IF(G2863="",0,F2863-G2863),IF(D2863="LONG",IF(G2863="",0,G2863-F2863))))*C2863</f>
        <v>0</v>
      </c>
      <c r="K2863" s="109">
        <f t="shared" ref="K2863:K2926" si="554">(IF(D2863="SHORT",IF(H2863="",0,G2863-H2863),IF(D2863="LONG",IF(H2863="",0,(H2863-G2863)))))*C2863</f>
        <v>0</v>
      </c>
      <c r="L2863" s="110">
        <f t="shared" ref="L2863:L2926" si="555">SUM(I2863,J2863,K2863)</f>
        <v>2173.913043478261</v>
      </c>
      <c r="M2863" s="97"/>
      <c r="N2863" s="97"/>
    </row>
    <row r="2864" spans="1:14" s="10" customFormat="1" ht="14.25" customHeight="1">
      <c r="A2864" s="106">
        <v>42137</v>
      </c>
      <c r="B2864" s="107" t="s">
        <v>436</v>
      </c>
      <c r="C2864" s="108">
        <f t="shared" si="551"/>
        <v>350.87719298245617</v>
      </c>
      <c r="D2864" s="107" t="s">
        <v>188</v>
      </c>
      <c r="E2864" s="109">
        <v>855</v>
      </c>
      <c r="F2864" s="109">
        <v>860</v>
      </c>
      <c r="G2864" s="109"/>
      <c r="H2864" s="110"/>
      <c r="I2864" s="109">
        <f t="shared" si="552"/>
        <v>1754.3859649122808</v>
      </c>
      <c r="J2864" s="109">
        <f t="shared" si="553"/>
        <v>0</v>
      </c>
      <c r="K2864" s="109">
        <f t="shared" si="554"/>
        <v>0</v>
      </c>
      <c r="L2864" s="110">
        <f t="shared" si="555"/>
        <v>1754.3859649122808</v>
      </c>
      <c r="M2864" s="97"/>
      <c r="N2864" s="97"/>
    </row>
    <row r="2865" spans="1:14" s="10" customFormat="1" ht="14.25" customHeight="1">
      <c r="A2865" s="106">
        <v>42137</v>
      </c>
      <c r="B2865" s="111" t="s">
        <v>437</v>
      </c>
      <c r="C2865" s="108">
        <f t="shared" si="551"/>
        <v>362.31884057971013</v>
      </c>
      <c r="D2865" s="111" t="s">
        <v>203</v>
      </c>
      <c r="E2865" s="110">
        <v>828</v>
      </c>
      <c r="F2865" s="110">
        <v>838</v>
      </c>
      <c r="G2865" s="110"/>
      <c r="H2865" s="110"/>
      <c r="I2865" s="109">
        <f t="shared" si="552"/>
        <v>-3623.188405797101</v>
      </c>
      <c r="J2865" s="109">
        <f t="shared" si="553"/>
        <v>0</v>
      </c>
      <c r="K2865" s="109">
        <f t="shared" si="554"/>
        <v>0</v>
      </c>
      <c r="L2865" s="43">
        <f t="shared" si="555"/>
        <v>-3623.188405797101</v>
      </c>
      <c r="M2865" s="97"/>
      <c r="N2865" s="97"/>
    </row>
    <row r="2866" spans="1:14" ht="18">
      <c r="A2866" s="114">
        <v>42136</v>
      </c>
      <c r="B2866" s="102" t="s">
        <v>433</v>
      </c>
      <c r="C2866" s="29">
        <f t="shared" si="551"/>
        <v>2608.695652173913</v>
      </c>
      <c r="D2866" s="102" t="s">
        <v>203</v>
      </c>
      <c r="E2866" s="43">
        <v>115</v>
      </c>
      <c r="F2866" s="43">
        <v>114</v>
      </c>
      <c r="G2866" s="43">
        <v>112</v>
      </c>
      <c r="H2866" s="112">
        <v>110</v>
      </c>
      <c r="I2866" s="109">
        <f t="shared" si="552"/>
        <v>2608.695652173913</v>
      </c>
      <c r="J2866" s="109">
        <f t="shared" si="553"/>
        <v>5217.391304347826</v>
      </c>
      <c r="K2866" s="109">
        <f t="shared" si="554"/>
        <v>5217.391304347826</v>
      </c>
      <c r="L2866" s="43">
        <f t="shared" si="555"/>
        <v>13043.478260869564</v>
      </c>
      <c r="M2866" s="97"/>
      <c r="N2866" s="25"/>
    </row>
    <row r="2867" spans="1:14" ht="18">
      <c r="A2867" s="106">
        <v>42136</v>
      </c>
      <c r="B2867" s="107" t="s">
        <v>436</v>
      </c>
      <c r="C2867" s="108">
        <f t="shared" si="551"/>
        <v>365.85365853658539</v>
      </c>
      <c r="D2867" s="107" t="s">
        <v>188</v>
      </c>
      <c r="E2867" s="109">
        <v>820</v>
      </c>
      <c r="F2867" s="109">
        <v>825</v>
      </c>
      <c r="G2867" s="109">
        <v>832</v>
      </c>
      <c r="H2867" s="110">
        <v>845</v>
      </c>
      <c r="I2867" s="109">
        <f t="shared" si="552"/>
        <v>1829.268292682927</v>
      </c>
      <c r="J2867" s="109">
        <f t="shared" si="553"/>
        <v>2560.9756097560976</v>
      </c>
      <c r="K2867" s="109">
        <f t="shared" si="554"/>
        <v>4756.0975609756097</v>
      </c>
      <c r="L2867" s="110">
        <f t="shared" si="555"/>
        <v>9146.3414634146338</v>
      </c>
      <c r="M2867" s="97"/>
      <c r="N2867" s="25"/>
    </row>
    <row r="2868" spans="1:14" ht="18">
      <c r="A2868" s="106">
        <v>42136</v>
      </c>
      <c r="B2868" s="107" t="s">
        <v>438</v>
      </c>
      <c r="C2868" s="108">
        <f t="shared" si="551"/>
        <v>121.70385395537525</v>
      </c>
      <c r="D2868" s="107" t="s">
        <v>188</v>
      </c>
      <c r="E2868" s="109">
        <v>2465</v>
      </c>
      <c r="F2868" s="109">
        <v>2480</v>
      </c>
      <c r="G2868" s="109">
        <v>2494.5</v>
      </c>
      <c r="H2868" s="110"/>
      <c r="I2868" s="109">
        <f t="shared" si="552"/>
        <v>1825.5578093306287</v>
      </c>
      <c r="J2868" s="109">
        <f t="shared" si="553"/>
        <v>1764.7058823529412</v>
      </c>
      <c r="K2868" s="109">
        <f t="shared" si="554"/>
        <v>0</v>
      </c>
      <c r="L2868" s="110">
        <f t="shared" si="555"/>
        <v>3590.26369168357</v>
      </c>
      <c r="M2868" s="97"/>
      <c r="N2868" s="25"/>
    </row>
    <row r="2869" spans="1:14" ht="18">
      <c r="A2869" s="106">
        <v>42136</v>
      </c>
      <c r="B2869" s="111" t="s">
        <v>344</v>
      </c>
      <c r="C2869" s="108">
        <f t="shared" si="551"/>
        <v>1898.7341772151899</v>
      </c>
      <c r="D2869" s="111" t="s">
        <v>203</v>
      </c>
      <c r="E2869" s="110">
        <v>158</v>
      </c>
      <c r="F2869" s="110">
        <v>157</v>
      </c>
      <c r="G2869" s="110"/>
      <c r="H2869" s="110"/>
      <c r="I2869" s="109">
        <f t="shared" si="552"/>
        <v>1898.7341772151899</v>
      </c>
      <c r="J2869" s="109">
        <f t="shared" si="553"/>
        <v>0</v>
      </c>
      <c r="K2869" s="109">
        <f t="shared" si="554"/>
        <v>0</v>
      </c>
      <c r="L2869" s="43">
        <f t="shared" si="555"/>
        <v>1898.7341772151899</v>
      </c>
      <c r="M2869" s="97"/>
      <c r="N2869" s="25"/>
    </row>
    <row r="2870" spans="1:14" ht="15.75" customHeight="1">
      <c r="A2870" s="106">
        <v>42136</v>
      </c>
      <c r="B2870" s="111" t="s">
        <v>340</v>
      </c>
      <c r="C2870" s="108">
        <f t="shared" si="551"/>
        <v>2112.676056338028</v>
      </c>
      <c r="D2870" s="111" t="s">
        <v>203</v>
      </c>
      <c r="E2870" s="110">
        <v>142</v>
      </c>
      <c r="F2870" s="110">
        <v>141.69999999999999</v>
      </c>
      <c r="G2870" s="110"/>
      <c r="H2870" s="110"/>
      <c r="I2870" s="109">
        <f t="shared" si="552"/>
        <v>633.80281690143238</v>
      </c>
      <c r="J2870" s="109">
        <f t="shared" si="553"/>
        <v>0</v>
      </c>
      <c r="K2870" s="109">
        <f t="shared" si="554"/>
        <v>0</v>
      </c>
      <c r="L2870" s="43">
        <f t="shared" si="555"/>
        <v>633.80281690143238</v>
      </c>
      <c r="M2870" s="97"/>
      <c r="N2870" s="25"/>
    </row>
    <row r="2871" spans="1:14" ht="18">
      <c r="A2871" s="106">
        <v>42135</v>
      </c>
      <c r="B2871" s="107" t="s">
        <v>170</v>
      </c>
      <c r="C2871" s="108">
        <f t="shared" si="551"/>
        <v>1219.5121951219512</v>
      </c>
      <c r="D2871" s="107" t="s">
        <v>188</v>
      </c>
      <c r="E2871" s="109">
        <v>246</v>
      </c>
      <c r="F2871" s="109">
        <v>247.5</v>
      </c>
      <c r="G2871" s="109">
        <v>252</v>
      </c>
      <c r="H2871" s="110">
        <v>262</v>
      </c>
      <c r="I2871" s="109">
        <f t="shared" si="552"/>
        <v>1829.2682926829268</v>
      </c>
      <c r="J2871" s="109">
        <f t="shared" si="553"/>
        <v>5487.8048780487807</v>
      </c>
      <c r="K2871" s="109">
        <f t="shared" si="554"/>
        <v>12195.121951219513</v>
      </c>
      <c r="L2871" s="110">
        <f t="shared" si="555"/>
        <v>19512.195121951219</v>
      </c>
      <c r="M2871" s="97"/>
      <c r="N2871" s="25"/>
    </row>
    <row r="2872" spans="1:14" ht="18">
      <c r="A2872" s="106">
        <v>42135</v>
      </c>
      <c r="B2872" s="107" t="s">
        <v>277</v>
      </c>
      <c r="C2872" s="108">
        <f t="shared" si="551"/>
        <v>1910.8280254777071</v>
      </c>
      <c r="D2872" s="107" t="s">
        <v>188</v>
      </c>
      <c r="E2872" s="109">
        <v>157</v>
      </c>
      <c r="F2872" s="109">
        <v>158</v>
      </c>
      <c r="G2872" s="109">
        <v>160</v>
      </c>
      <c r="H2872" s="110">
        <v>165</v>
      </c>
      <c r="I2872" s="109">
        <f t="shared" si="552"/>
        <v>1910.8280254777071</v>
      </c>
      <c r="J2872" s="109">
        <f t="shared" si="553"/>
        <v>3821.6560509554142</v>
      </c>
      <c r="K2872" s="109">
        <f t="shared" si="554"/>
        <v>9554.1401273885349</v>
      </c>
      <c r="L2872" s="110">
        <f t="shared" si="555"/>
        <v>15286.624203821655</v>
      </c>
      <c r="M2872" s="97"/>
      <c r="N2872" s="25"/>
    </row>
    <row r="2873" spans="1:14" ht="15.75" customHeight="1">
      <c r="A2873" s="106">
        <v>42135</v>
      </c>
      <c r="B2873" s="107" t="s">
        <v>439</v>
      </c>
      <c r="C2873" s="108">
        <f t="shared" si="551"/>
        <v>652.17391304347825</v>
      </c>
      <c r="D2873" s="107" t="s">
        <v>188</v>
      </c>
      <c r="E2873" s="109">
        <v>460</v>
      </c>
      <c r="F2873" s="109">
        <v>463</v>
      </c>
      <c r="G2873" s="109">
        <v>468</v>
      </c>
      <c r="H2873" s="110">
        <v>477.6</v>
      </c>
      <c r="I2873" s="109">
        <f t="shared" si="552"/>
        <v>1956.5217391304348</v>
      </c>
      <c r="J2873" s="109">
        <f t="shared" si="553"/>
        <v>3260.869565217391</v>
      </c>
      <c r="K2873" s="109">
        <f t="shared" si="554"/>
        <v>6260.8695652174065</v>
      </c>
      <c r="L2873" s="110">
        <f t="shared" si="555"/>
        <v>11478.260869565232</v>
      </c>
      <c r="M2873" s="97"/>
      <c r="N2873" s="25"/>
    </row>
    <row r="2874" spans="1:14" ht="18">
      <c r="A2874" s="106">
        <v>42135</v>
      </c>
      <c r="B2874" s="107" t="s">
        <v>261</v>
      </c>
      <c r="C2874" s="108">
        <f t="shared" si="551"/>
        <v>223.88059701492537</v>
      </c>
      <c r="D2874" s="107" t="s">
        <v>188</v>
      </c>
      <c r="E2874" s="109">
        <v>1340</v>
      </c>
      <c r="F2874" s="109">
        <v>1349</v>
      </c>
      <c r="G2874" s="109">
        <v>1362</v>
      </c>
      <c r="H2874" s="110">
        <v>1370</v>
      </c>
      <c r="I2874" s="109">
        <f t="shared" si="552"/>
        <v>2014.9253731343283</v>
      </c>
      <c r="J2874" s="109">
        <f t="shared" si="553"/>
        <v>2910.4477611940297</v>
      </c>
      <c r="K2874" s="109">
        <f t="shared" si="554"/>
        <v>1791.044776119403</v>
      </c>
      <c r="L2874" s="110">
        <f t="shared" si="555"/>
        <v>6716.4179104477607</v>
      </c>
      <c r="M2874" s="97"/>
      <c r="N2874" s="25"/>
    </row>
    <row r="2875" spans="1:14" ht="18">
      <c r="A2875" s="106">
        <v>42135</v>
      </c>
      <c r="B2875" s="107" t="s">
        <v>421</v>
      </c>
      <c r="C2875" s="108">
        <f t="shared" si="551"/>
        <v>2097.9020979020979</v>
      </c>
      <c r="D2875" s="107" t="s">
        <v>188</v>
      </c>
      <c r="E2875" s="109">
        <v>143</v>
      </c>
      <c r="F2875" s="109">
        <v>144</v>
      </c>
      <c r="G2875" s="109"/>
      <c r="H2875" s="110"/>
      <c r="I2875" s="109">
        <f t="shared" si="552"/>
        <v>2097.9020979020979</v>
      </c>
      <c r="J2875" s="109">
        <f t="shared" si="553"/>
        <v>0</v>
      </c>
      <c r="K2875" s="109">
        <f t="shared" si="554"/>
        <v>0</v>
      </c>
      <c r="L2875" s="110">
        <f t="shared" si="555"/>
        <v>2097.9020979020979</v>
      </c>
      <c r="M2875" s="97"/>
      <c r="N2875" s="25"/>
    </row>
    <row r="2876" spans="1:14" ht="18">
      <c r="A2876" s="106">
        <v>42135</v>
      </c>
      <c r="B2876" s="107" t="s">
        <v>277</v>
      </c>
      <c r="C2876" s="108">
        <f t="shared" si="551"/>
        <v>1775.1479289940828</v>
      </c>
      <c r="D2876" s="107" t="s">
        <v>188</v>
      </c>
      <c r="E2876" s="109">
        <v>169</v>
      </c>
      <c r="F2876" s="109">
        <v>170</v>
      </c>
      <c r="G2876" s="109"/>
      <c r="H2876" s="110"/>
      <c r="I2876" s="109">
        <f t="shared" si="552"/>
        <v>1775.1479289940828</v>
      </c>
      <c r="J2876" s="109">
        <f t="shared" si="553"/>
        <v>0</v>
      </c>
      <c r="K2876" s="109">
        <f t="shared" si="554"/>
        <v>0</v>
      </c>
      <c r="L2876" s="110">
        <f t="shared" si="555"/>
        <v>1775.1479289940828</v>
      </c>
      <c r="M2876" s="97"/>
      <c r="N2876" s="25"/>
    </row>
    <row r="2877" spans="1:14" ht="18">
      <c r="A2877" s="106">
        <v>42132</v>
      </c>
      <c r="B2877" s="107" t="s">
        <v>440</v>
      </c>
      <c r="C2877" s="108">
        <f t="shared" si="551"/>
        <v>1754.3859649122808</v>
      </c>
      <c r="D2877" s="107" t="s">
        <v>188</v>
      </c>
      <c r="E2877" s="109">
        <v>171</v>
      </c>
      <c r="F2877" s="109">
        <v>172</v>
      </c>
      <c r="G2877" s="109">
        <v>175</v>
      </c>
      <c r="H2877" s="110">
        <v>178.8</v>
      </c>
      <c r="I2877" s="109">
        <f t="shared" si="552"/>
        <v>1754.3859649122808</v>
      </c>
      <c r="J2877" s="109">
        <f t="shared" si="553"/>
        <v>5263.1578947368425</v>
      </c>
      <c r="K2877" s="109">
        <f t="shared" si="554"/>
        <v>6666.666666666687</v>
      </c>
      <c r="L2877" s="110">
        <f t="shared" si="555"/>
        <v>13684.21052631581</v>
      </c>
      <c r="M2877" s="97"/>
      <c r="N2877" s="25"/>
    </row>
    <row r="2878" spans="1:14" ht="18">
      <c r="A2878" s="114">
        <v>42132</v>
      </c>
      <c r="B2878" s="102" t="s">
        <v>340</v>
      </c>
      <c r="C2878" s="29">
        <f t="shared" si="551"/>
        <v>2040.8163265306123</v>
      </c>
      <c r="D2878" s="102" t="s">
        <v>203</v>
      </c>
      <c r="E2878" s="43">
        <v>147</v>
      </c>
      <c r="F2878" s="43">
        <v>146</v>
      </c>
      <c r="G2878" s="43">
        <v>144</v>
      </c>
      <c r="H2878" s="112">
        <v>142.30000000000001</v>
      </c>
      <c r="I2878" s="109">
        <f t="shared" si="552"/>
        <v>2040.8163265306123</v>
      </c>
      <c r="J2878" s="109">
        <f t="shared" si="553"/>
        <v>4081.6326530612246</v>
      </c>
      <c r="K2878" s="109">
        <f t="shared" si="554"/>
        <v>3469.3877551020178</v>
      </c>
      <c r="L2878" s="43">
        <f t="shared" si="555"/>
        <v>9591.8367346938539</v>
      </c>
      <c r="M2878" s="97"/>
      <c r="N2878" s="25"/>
    </row>
    <row r="2879" spans="1:14" ht="18">
      <c r="A2879" s="106">
        <v>42132</v>
      </c>
      <c r="B2879" s="107" t="s">
        <v>441</v>
      </c>
      <c r="C2879" s="108">
        <f t="shared" si="551"/>
        <v>161.20365394948954</v>
      </c>
      <c r="D2879" s="107" t="s">
        <v>188</v>
      </c>
      <c r="E2879" s="109">
        <v>1861</v>
      </c>
      <c r="F2879" s="109">
        <v>1870</v>
      </c>
      <c r="G2879" s="109">
        <v>1885</v>
      </c>
      <c r="H2879" s="110">
        <v>1901.8</v>
      </c>
      <c r="I2879" s="109">
        <f t="shared" si="552"/>
        <v>1450.8328855454058</v>
      </c>
      <c r="J2879" s="109">
        <f t="shared" si="553"/>
        <v>2418.0548092423433</v>
      </c>
      <c r="K2879" s="109">
        <f t="shared" si="554"/>
        <v>2708.2213863514166</v>
      </c>
      <c r="L2879" s="110">
        <f t="shared" si="555"/>
        <v>6577.1090811391659</v>
      </c>
      <c r="M2879" s="97"/>
      <c r="N2879" s="25"/>
    </row>
    <row r="2880" spans="1:14" ht="18">
      <c r="A2880" s="106">
        <v>42132</v>
      </c>
      <c r="B2880" s="107" t="s">
        <v>261</v>
      </c>
      <c r="C2880" s="108">
        <f t="shared" si="551"/>
        <v>230.41474654377879</v>
      </c>
      <c r="D2880" s="107" t="s">
        <v>188</v>
      </c>
      <c r="E2880" s="109">
        <v>1302</v>
      </c>
      <c r="F2880" s="109">
        <v>1309.8</v>
      </c>
      <c r="G2880" s="109"/>
      <c r="H2880" s="110"/>
      <c r="I2880" s="109">
        <f t="shared" si="552"/>
        <v>1797.235023041464</v>
      </c>
      <c r="J2880" s="109">
        <f t="shared" si="553"/>
        <v>0</v>
      </c>
      <c r="K2880" s="109">
        <f t="shared" si="554"/>
        <v>0</v>
      </c>
      <c r="L2880" s="110">
        <f t="shared" si="555"/>
        <v>1797.235023041464</v>
      </c>
      <c r="M2880" s="97"/>
      <c r="N2880" s="25"/>
    </row>
    <row r="2881" spans="1:14" ht="18">
      <c r="A2881" s="106">
        <v>42132</v>
      </c>
      <c r="B2881" s="107" t="s">
        <v>440</v>
      </c>
      <c r="C2881" s="108">
        <f t="shared" si="551"/>
        <v>1704.5454545454545</v>
      </c>
      <c r="D2881" s="107" t="s">
        <v>188</v>
      </c>
      <c r="E2881" s="109">
        <v>176</v>
      </c>
      <c r="F2881" s="109">
        <v>177</v>
      </c>
      <c r="G2881" s="109"/>
      <c r="H2881" s="110"/>
      <c r="I2881" s="109">
        <f t="shared" si="552"/>
        <v>1704.5454545454545</v>
      </c>
      <c r="J2881" s="109">
        <f t="shared" si="553"/>
        <v>0</v>
      </c>
      <c r="K2881" s="109">
        <f t="shared" si="554"/>
        <v>0</v>
      </c>
      <c r="L2881" s="110">
        <f t="shared" si="555"/>
        <v>1704.5454545454545</v>
      </c>
      <c r="M2881" s="97"/>
      <c r="N2881" s="25"/>
    </row>
    <row r="2882" spans="1:14" ht="18">
      <c r="A2882" s="106">
        <v>42131</v>
      </c>
      <c r="B2882" s="107" t="s">
        <v>125</v>
      </c>
      <c r="C2882" s="108">
        <f t="shared" si="551"/>
        <v>595.23809523809518</v>
      </c>
      <c r="D2882" s="107" t="s">
        <v>188</v>
      </c>
      <c r="E2882" s="109">
        <v>504</v>
      </c>
      <c r="F2882" s="109">
        <v>507</v>
      </c>
      <c r="G2882" s="109">
        <v>515</v>
      </c>
      <c r="H2882" s="110">
        <v>524.70000000000005</v>
      </c>
      <c r="I2882" s="109">
        <f t="shared" si="552"/>
        <v>1785.7142857142856</v>
      </c>
      <c r="J2882" s="109">
        <f t="shared" si="553"/>
        <v>4761.9047619047615</v>
      </c>
      <c r="K2882" s="109">
        <f t="shared" si="554"/>
        <v>5773.8095238095502</v>
      </c>
      <c r="L2882" s="110">
        <f t="shared" si="555"/>
        <v>12321.428571428598</v>
      </c>
      <c r="M2882" s="97"/>
      <c r="N2882" s="25"/>
    </row>
    <row r="2883" spans="1:14" ht="18">
      <c r="A2883" s="106">
        <v>42131</v>
      </c>
      <c r="B2883" s="107" t="s">
        <v>125</v>
      </c>
      <c r="C2883" s="108">
        <f t="shared" si="551"/>
        <v>601.20240480961922</v>
      </c>
      <c r="D2883" s="107" t="s">
        <v>188</v>
      </c>
      <c r="E2883" s="109">
        <v>499</v>
      </c>
      <c r="F2883" s="109">
        <v>504</v>
      </c>
      <c r="G2883" s="109">
        <v>510</v>
      </c>
      <c r="H2883" s="110">
        <v>517</v>
      </c>
      <c r="I2883" s="109">
        <f t="shared" si="552"/>
        <v>3006.012024048096</v>
      </c>
      <c r="J2883" s="109">
        <f t="shared" si="553"/>
        <v>3607.2144288577156</v>
      </c>
      <c r="K2883" s="109">
        <f t="shared" si="554"/>
        <v>4208.4168336673347</v>
      </c>
      <c r="L2883" s="110">
        <f t="shared" si="555"/>
        <v>10821.643286573148</v>
      </c>
      <c r="M2883" s="97"/>
      <c r="N2883" s="25"/>
    </row>
    <row r="2884" spans="1:14" ht="18">
      <c r="A2884" s="106">
        <v>42131</v>
      </c>
      <c r="B2884" s="111" t="s">
        <v>368</v>
      </c>
      <c r="C2884" s="108">
        <f t="shared" si="551"/>
        <v>489.43633249041517</v>
      </c>
      <c r="D2884" s="111" t="s">
        <v>203</v>
      </c>
      <c r="E2884" s="110">
        <v>612.95000000000005</v>
      </c>
      <c r="F2884" s="110">
        <v>608</v>
      </c>
      <c r="G2884" s="110"/>
      <c r="H2884" s="110"/>
      <c r="I2884" s="109">
        <f t="shared" si="552"/>
        <v>2422.7098458275773</v>
      </c>
      <c r="J2884" s="109">
        <f t="shared" si="553"/>
        <v>0</v>
      </c>
      <c r="K2884" s="109">
        <f t="shared" si="554"/>
        <v>0</v>
      </c>
      <c r="L2884" s="43">
        <f t="shared" si="555"/>
        <v>2422.7098458275773</v>
      </c>
      <c r="M2884" s="97"/>
      <c r="N2884" s="25"/>
    </row>
    <row r="2885" spans="1:14" ht="18">
      <c r="A2885" s="106">
        <v>42131</v>
      </c>
      <c r="B2885" s="107" t="s">
        <v>369</v>
      </c>
      <c r="C2885" s="108">
        <f t="shared" si="551"/>
        <v>2727.2727272727275</v>
      </c>
      <c r="D2885" s="107" t="s">
        <v>188</v>
      </c>
      <c r="E2885" s="109">
        <v>110</v>
      </c>
      <c r="F2885" s="109">
        <v>110.7</v>
      </c>
      <c r="G2885" s="109"/>
      <c r="H2885" s="110"/>
      <c r="I2885" s="109">
        <f t="shared" si="552"/>
        <v>1909.090909090917</v>
      </c>
      <c r="J2885" s="109">
        <f t="shared" si="553"/>
        <v>0</v>
      </c>
      <c r="K2885" s="109">
        <f t="shared" si="554"/>
        <v>0</v>
      </c>
      <c r="L2885" s="110">
        <f t="shared" si="555"/>
        <v>1909.090909090917</v>
      </c>
      <c r="M2885" s="97"/>
      <c r="N2885" s="25"/>
    </row>
    <row r="2886" spans="1:14" ht="18">
      <c r="A2886" s="106">
        <v>42131</v>
      </c>
      <c r="B2886" s="111" t="s">
        <v>442</v>
      </c>
      <c r="C2886" s="108">
        <f t="shared" si="551"/>
        <v>741.65636588380721</v>
      </c>
      <c r="D2886" s="111" t="s">
        <v>203</v>
      </c>
      <c r="E2886" s="110">
        <v>404.5</v>
      </c>
      <c r="F2886" s="110">
        <v>402</v>
      </c>
      <c r="G2886" s="110"/>
      <c r="H2886" s="110"/>
      <c r="I2886" s="109">
        <f t="shared" si="552"/>
        <v>1854.140914709518</v>
      </c>
      <c r="J2886" s="109">
        <f t="shared" si="553"/>
        <v>0</v>
      </c>
      <c r="K2886" s="109">
        <f t="shared" si="554"/>
        <v>0</v>
      </c>
      <c r="L2886" s="43">
        <f t="shared" si="555"/>
        <v>1854.140914709518</v>
      </c>
      <c r="M2886" s="97"/>
      <c r="N2886" s="25"/>
    </row>
    <row r="2887" spans="1:14" ht="18">
      <c r="A2887" s="106">
        <v>42131</v>
      </c>
      <c r="B2887" s="107" t="s">
        <v>443</v>
      </c>
      <c r="C2887" s="108">
        <f t="shared" si="551"/>
        <v>1764.7058823529412</v>
      </c>
      <c r="D2887" s="107" t="s">
        <v>188</v>
      </c>
      <c r="E2887" s="109">
        <v>170</v>
      </c>
      <c r="F2887" s="109">
        <v>171</v>
      </c>
      <c r="G2887" s="109"/>
      <c r="H2887" s="110"/>
      <c r="I2887" s="109">
        <f t="shared" si="552"/>
        <v>1764.7058823529412</v>
      </c>
      <c r="J2887" s="109">
        <f t="shared" si="553"/>
        <v>0</v>
      </c>
      <c r="K2887" s="109">
        <f t="shared" si="554"/>
        <v>0</v>
      </c>
      <c r="L2887" s="110">
        <f t="shared" si="555"/>
        <v>1764.7058823529412</v>
      </c>
      <c r="M2887" s="97"/>
      <c r="N2887" s="25"/>
    </row>
    <row r="2888" spans="1:14" ht="15.75" customHeight="1">
      <c r="A2888" s="106">
        <v>42131</v>
      </c>
      <c r="B2888" s="107" t="s">
        <v>362</v>
      </c>
      <c r="C2888" s="108">
        <f t="shared" si="551"/>
        <v>697.67441860465112</v>
      </c>
      <c r="D2888" s="107" t="s">
        <v>188</v>
      </c>
      <c r="E2888" s="109">
        <v>430</v>
      </c>
      <c r="F2888" s="109">
        <v>425</v>
      </c>
      <c r="G2888" s="109"/>
      <c r="H2888" s="110"/>
      <c r="I2888" s="109">
        <f t="shared" si="552"/>
        <v>-3488.3720930232557</v>
      </c>
      <c r="J2888" s="109">
        <f t="shared" si="553"/>
        <v>0</v>
      </c>
      <c r="K2888" s="109">
        <f t="shared" si="554"/>
        <v>0</v>
      </c>
      <c r="L2888" s="110">
        <f t="shared" si="555"/>
        <v>-3488.3720930232557</v>
      </c>
      <c r="M2888" s="97"/>
      <c r="N2888" s="25"/>
    </row>
    <row r="2889" spans="1:14" ht="18">
      <c r="A2889" s="106">
        <v>42131</v>
      </c>
      <c r="B2889" s="107" t="s">
        <v>385</v>
      </c>
      <c r="C2889" s="108">
        <f t="shared" si="551"/>
        <v>753.7688442211055</v>
      </c>
      <c r="D2889" s="107" t="s">
        <v>188</v>
      </c>
      <c r="E2889" s="109">
        <v>398</v>
      </c>
      <c r="F2889" s="109">
        <v>398</v>
      </c>
      <c r="G2889" s="109"/>
      <c r="H2889" s="110"/>
      <c r="I2889" s="109">
        <f t="shared" si="552"/>
        <v>0</v>
      </c>
      <c r="J2889" s="109">
        <f t="shared" si="553"/>
        <v>0</v>
      </c>
      <c r="K2889" s="109">
        <f t="shared" si="554"/>
        <v>0</v>
      </c>
      <c r="L2889" s="110">
        <f t="shared" si="555"/>
        <v>0</v>
      </c>
      <c r="M2889" s="97"/>
      <c r="N2889" s="25"/>
    </row>
    <row r="2890" spans="1:14" ht="18">
      <c r="A2890" s="106">
        <v>42130</v>
      </c>
      <c r="B2890" s="111" t="s">
        <v>444</v>
      </c>
      <c r="C2890" s="108">
        <f t="shared" si="551"/>
        <v>1910.8280254777071</v>
      </c>
      <c r="D2890" s="111" t="s">
        <v>203</v>
      </c>
      <c r="E2890" s="110">
        <v>157</v>
      </c>
      <c r="F2890" s="110">
        <v>156</v>
      </c>
      <c r="G2890" s="110">
        <v>155</v>
      </c>
      <c r="H2890" s="110"/>
      <c r="I2890" s="109">
        <f t="shared" si="552"/>
        <v>1910.8280254777071</v>
      </c>
      <c r="J2890" s="109">
        <f t="shared" si="553"/>
        <v>1910.8280254777071</v>
      </c>
      <c r="K2890" s="109">
        <f t="shared" si="554"/>
        <v>0</v>
      </c>
      <c r="L2890" s="43">
        <f t="shared" si="555"/>
        <v>3821.6560509554142</v>
      </c>
      <c r="M2890" s="97"/>
      <c r="N2890" s="25"/>
    </row>
    <row r="2891" spans="1:14" ht="18">
      <c r="A2891" s="106">
        <v>42130</v>
      </c>
      <c r="B2891" s="111" t="s">
        <v>331</v>
      </c>
      <c r="C2891" s="108">
        <f t="shared" si="551"/>
        <v>909.09090909090912</v>
      </c>
      <c r="D2891" s="111" t="s">
        <v>203</v>
      </c>
      <c r="E2891" s="110">
        <v>330</v>
      </c>
      <c r="F2891" s="110">
        <v>334</v>
      </c>
      <c r="G2891" s="110"/>
      <c r="H2891" s="110"/>
      <c r="I2891" s="109">
        <f t="shared" si="552"/>
        <v>-3636.3636363636365</v>
      </c>
      <c r="J2891" s="109">
        <f t="shared" si="553"/>
        <v>0</v>
      </c>
      <c r="K2891" s="109">
        <f t="shared" si="554"/>
        <v>0</v>
      </c>
      <c r="L2891" s="43">
        <f t="shared" si="555"/>
        <v>-3636.3636363636365</v>
      </c>
      <c r="M2891" s="97"/>
      <c r="N2891" s="25"/>
    </row>
    <row r="2892" spans="1:14" ht="18">
      <c r="A2892" s="106">
        <v>42130</v>
      </c>
      <c r="B2892" s="107" t="s">
        <v>385</v>
      </c>
      <c r="C2892" s="108">
        <f t="shared" si="551"/>
        <v>742.57425742574253</v>
      </c>
      <c r="D2892" s="107" t="s">
        <v>188</v>
      </c>
      <c r="E2892" s="109">
        <v>404</v>
      </c>
      <c r="F2892" s="109">
        <v>399</v>
      </c>
      <c r="G2892" s="109"/>
      <c r="H2892" s="110"/>
      <c r="I2892" s="109">
        <f t="shared" si="552"/>
        <v>-3712.8712871287125</v>
      </c>
      <c r="J2892" s="109">
        <f t="shared" si="553"/>
        <v>0</v>
      </c>
      <c r="K2892" s="109">
        <f t="shared" si="554"/>
        <v>0</v>
      </c>
      <c r="L2892" s="110">
        <f t="shared" si="555"/>
        <v>-3712.8712871287125</v>
      </c>
      <c r="M2892" s="97"/>
      <c r="N2892" s="25"/>
    </row>
    <row r="2893" spans="1:14" ht="18">
      <c r="A2893" s="106">
        <v>42129</v>
      </c>
      <c r="B2893" s="107" t="s">
        <v>445</v>
      </c>
      <c r="C2893" s="108">
        <f t="shared" si="551"/>
        <v>1369.8630136986301</v>
      </c>
      <c r="D2893" s="107" t="s">
        <v>188</v>
      </c>
      <c r="E2893" s="109">
        <v>219</v>
      </c>
      <c r="F2893" s="109">
        <v>221</v>
      </c>
      <c r="G2893" s="109">
        <v>224</v>
      </c>
      <c r="H2893" s="110">
        <v>228.4</v>
      </c>
      <c r="I2893" s="109">
        <f t="shared" si="552"/>
        <v>2739.7260273972602</v>
      </c>
      <c r="J2893" s="109">
        <f t="shared" si="553"/>
        <v>4109.58904109589</v>
      </c>
      <c r="K2893" s="109">
        <f t="shared" si="554"/>
        <v>6027.3972602739805</v>
      </c>
      <c r="L2893" s="110">
        <f t="shared" si="555"/>
        <v>12876.712328767131</v>
      </c>
      <c r="M2893" s="97"/>
      <c r="N2893" s="25"/>
    </row>
    <row r="2894" spans="1:14" ht="18">
      <c r="A2894" s="106">
        <v>42129</v>
      </c>
      <c r="B2894" s="107" t="s">
        <v>201</v>
      </c>
      <c r="C2894" s="108">
        <f t="shared" si="551"/>
        <v>250.62656641604011</v>
      </c>
      <c r="D2894" s="107" t="s">
        <v>188</v>
      </c>
      <c r="E2894" s="109">
        <v>1197</v>
      </c>
      <c r="F2894" s="109">
        <v>1206</v>
      </c>
      <c r="G2894" s="109"/>
      <c r="H2894" s="110"/>
      <c r="I2894" s="109">
        <f t="shared" si="552"/>
        <v>2255.6390977443612</v>
      </c>
      <c r="J2894" s="109">
        <f t="shared" si="553"/>
        <v>0</v>
      </c>
      <c r="K2894" s="109">
        <f t="shared" si="554"/>
        <v>0</v>
      </c>
      <c r="L2894" s="110">
        <f t="shared" si="555"/>
        <v>2255.6390977443612</v>
      </c>
      <c r="M2894" s="97"/>
      <c r="N2894" s="25"/>
    </row>
    <row r="2895" spans="1:14" ht="18">
      <c r="A2895" s="106">
        <v>42129</v>
      </c>
      <c r="B2895" s="107" t="s">
        <v>446</v>
      </c>
      <c r="C2895" s="108">
        <f t="shared" si="551"/>
        <v>887.5739644970414</v>
      </c>
      <c r="D2895" s="107" t="s">
        <v>188</v>
      </c>
      <c r="E2895" s="109">
        <v>338</v>
      </c>
      <c r="F2895" s="109">
        <v>340</v>
      </c>
      <c r="G2895" s="109"/>
      <c r="H2895" s="110"/>
      <c r="I2895" s="109">
        <f t="shared" si="552"/>
        <v>1775.1479289940828</v>
      </c>
      <c r="J2895" s="109">
        <f t="shared" si="553"/>
        <v>0</v>
      </c>
      <c r="K2895" s="109">
        <f t="shared" si="554"/>
        <v>0</v>
      </c>
      <c r="L2895" s="110">
        <f t="shared" si="555"/>
        <v>1775.1479289940828</v>
      </c>
      <c r="M2895" s="97"/>
      <c r="N2895" s="25"/>
    </row>
    <row r="2896" spans="1:14" ht="18">
      <c r="A2896" s="106">
        <v>42128</v>
      </c>
      <c r="B2896" s="107" t="s">
        <v>331</v>
      </c>
      <c r="C2896" s="108">
        <f t="shared" si="551"/>
        <v>898.20359281437129</v>
      </c>
      <c r="D2896" s="107" t="s">
        <v>188</v>
      </c>
      <c r="E2896" s="109">
        <v>334</v>
      </c>
      <c r="F2896" s="109">
        <v>336.5</v>
      </c>
      <c r="G2896" s="109">
        <v>340</v>
      </c>
      <c r="H2896" s="110">
        <v>345</v>
      </c>
      <c r="I2896" s="109">
        <f t="shared" si="552"/>
        <v>2245.5089820359281</v>
      </c>
      <c r="J2896" s="109">
        <f t="shared" si="553"/>
        <v>3143.7125748502995</v>
      </c>
      <c r="K2896" s="109">
        <f t="shared" si="554"/>
        <v>4491.0179640718561</v>
      </c>
      <c r="L2896" s="110">
        <f t="shared" si="555"/>
        <v>9880.2395209580827</v>
      </c>
      <c r="M2896" s="97"/>
      <c r="N2896" s="25"/>
    </row>
    <row r="2897" spans="1:14" ht="18">
      <c r="A2897" s="106">
        <v>42128</v>
      </c>
      <c r="B2897" s="107" t="s">
        <v>18</v>
      </c>
      <c r="C2897" s="108">
        <f t="shared" si="551"/>
        <v>2451.9820187985288</v>
      </c>
      <c r="D2897" s="107" t="s">
        <v>188</v>
      </c>
      <c r="E2897" s="109">
        <v>122.35</v>
      </c>
      <c r="F2897" s="109">
        <v>123.35</v>
      </c>
      <c r="G2897" s="109">
        <v>125</v>
      </c>
      <c r="H2897" s="110"/>
      <c r="I2897" s="109">
        <f t="shared" si="552"/>
        <v>2451.9820187985288</v>
      </c>
      <c r="J2897" s="109">
        <f t="shared" si="553"/>
        <v>4045.7703310175866</v>
      </c>
      <c r="K2897" s="109">
        <f t="shared" si="554"/>
        <v>0</v>
      </c>
      <c r="L2897" s="110">
        <f t="shared" si="555"/>
        <v>6497.7523498161154</v>
      </c>
      <c r="M2897" s="97"/>
      <c r="N2897" s="25"/>
    </row>
    <row r="2898" spans="1:14" ht="18">
      <c r="A2898" s="106">
        <v>42128</v>
      </c>
      <c r="B2898" s="111" t="s">
        <v>444</v>
      </c>
      <c r="C2898" s="108">
        <f t="shared" si="551"/>
        <v>1846.1538461538462</v>
      </c>
      <c r="D2898" s="111" t="s">
        <v>203</v>
      </c>
      <c r="E2898" s="110">
        <v>162.5</v>
      </c>
      <c r="F2898" s="110">
        <v>161.5</v>
      </c>
      <c r="G2898" s="110">
        <v>160</v>
      </c>
      <c r="H2898" s="110"/>
      <c r="I2898" s="109">
        <f t="shared" si="552"/>
        <v>1846.1538461538462</v>
      </c>
      <c r="J2898" s="109">
        <f t="shared" si="553"/>
        <v>2769.2307692307695</v>
      </c>
      <c r="K2898" s="109">
        <f t="shared" si="554"/>
        <v>0</v>
      </c>
      <c r="L2898" s="43">
        <f t="shared" si="555"/>
        <v>4615.3846153846152</v>
      </c>
      <c r="M2898" s="97"/>
      <c r="N2898" s="25"/>
    </row>
    <row r="2899" spans="1:14" ht="18">
      <c r="A2899" s="106">
        <v>42128</v>
      </c>
      <c r="B2899" s="107" t="s">
        <v>402</v>
      </c>
      <c r="C2899" s="108">
        <f t="shared" si="551"/>
        <v>1234.5679012345679</v>
      </c>
      <c r="D2899" s="107" t="s">
        <v>188</v>
      </c>
      <c r="E2899" s="109">
        <v>243</v>
      </c>
      <c r="F2899" s="109">
        <v>245</v>
      </c>
      <c r="G2899" s="109"/>
      <c r="H2899" s="110"/>
      <c r="I2899" s="109">
        <f t="shared" si="552"/>
        <v>2469.1358024691358</v>
      </c>
      <c r="J2899" s="109">
        <f t="shared" si="553"/>
        <v>0</v>
      </c>
      <c r="K2899" s="109">
        <f t="shared" si="554"/>
        <v>0</v>
      </c>
      <c r="L2899" s="110">
        <f t="shared" si="555"/>
        <v>2469.1358024691358</v>
      </c>
      <c r="M2899" s="97"/>
      <c r="N2899" s="25"/>
    </row>
    <row r="2900" spans="1:14" ht="18">
      <c r="A2900" s="106">
        <v>42128</v>
      </c>
      <c r="B2900" s="107" t="s">
        <v>447</v>
      </c>
      <c r="C2900" s="108">
        <f t="shared" si="551"/>
        <v>1685.3932584269662</v>
      </c>
      <c r="D2900" s="107" t="s">
        <v>188</v>
      </c>
      <c r="E2900" s="109">
        <v>178</v>
      </c>
      <c r="F2900" s="109">
        <v>178.45</v>
      </c>
      <c r="G2900" s="109"/>
      <c r="H2900" s="110"/>
      <c r="I2900" s="109">
        <f t="shared" si="552"/>
        <v>758.42696629211559</v>
      </c>
      <c r="J2900" s="109">
        <f t="shared" si="553"/>
        <v>0</v>
      </c>
      <c r="K2900" s="109">
        <f t="shared" si="554"/>
        <v>0</v>
      </c>
      <c r="L2900" s="110">
        <f t="shared" si="555"/>
        <v>758.42696629211559</v>
      </c>
      <c r="M2900" s="97"/>
      <c r="N2900" s="25"/>
    </row>
    <row r="2901" spans="1:14" ht="18">
      <c r="A2901" s="106">
        <v>42124</v>
      </c>
      <c r="B2901" s="107" t="s">
        <v>311</v>
      </c>
      <c r="C2901" s="108">
        <f t="shared" si="551"/>
        <v>371.28712871287127</v>
      </c>
      <c r="D2901" s="107" t="s">
        <v>188</v>
      </c>
      <c r="E2901" s="109">
        <v>808</v>
      </c>
      <c r="F2901" s="109">
        <v>813</v>
      </c>
      <c r="G2901" s="109">
        <v>820</v>
      </c>
      <c r="H2901" s="110"/>
      <c r="I2901" s="109">
        <f t="shared" si="552"/>
        <v>1856.4356435643563</v>
      </c>
      <c r="J2901" s="109">
        <f t="shared" si="553"/>
        <v>2599.0099009900987</v>
      </c>
      <c r="K2901" s="109">
        <f t="shared" si="554"/>
        <v>0</v>
      </c>
      <c r="L2901" s="110">
        <f t="shared" si="555"/>
        <v>4455.4455445544554</v>
      </c>
      <c r="M2901" s="97"/>
      <c r="N2901" s="25"/>
    </row>
    <row r="2902" spans="1:14" ht="18">
      <c r="A2902" s="106">
        <v>42124</v>
      </c>
      <c r="B2902" s="107" t="s">
        <v>342</v>
      </c>
      <c r="C2902" s="108">
        <f t="shared" si="551"/>
        <v>519.93067590987869</v>
      </c>
      <c r="D2902" s="107" t="s">
        <v>188</v>
      </c>
      <c r="E2902" s="109">
        <v>577</v>
      </c>
      <c r="F2902" s="109">
        <v>581</v>
      </c>
      <c r="G2902" s="109"/>
      <c r="H2902" s="110"/>
      <c r="I2902" s="109">
        <f t="shared" si="552"/>
        <v>2079.7227036395147</v>
      </c>
      <c r="J2902" s="109">
        <f t="shared" si="553"/>
        <v>0</v>
      </c>
      <c r="K2902" s="109">
        <f t="shared" si="554"/>
        <v>0</v>
      </c>
      <c r="L2902" s="110">
        <f t="shared" si="555"/>
        <v>2079.7227036395147</v>
      </c>
      <c r="M2902" s="97"/>
      <c r="N2902" s="25"/>
    </row>
    <row r="2903" spans="1:14" ht="18">
      <c r="A2903" s="106">
        <v>42124</v>
      </c>
      <c r="B2903" s="111" t="s">
        <v>285</v>
      </c>
      <c r="C2903" s="108">
        <f t="shared" si="551"/>
        <v>1699.7167138810198</v>
      </c>
      <c r="D2903" s="111" t="s">
        <v>203</v>
      </c>
      <c r="E2903" s="110">
        <v>176.5</v>
      </c>
      <c r="F2903" s="110">
        <v>175.5</v>
      </c>
      <c r="G2903" s="110"/>
      <c r="H2903" s="110"/>
      <c r="I2903" s="109">
        <f t="shared" si="552"/>
        <v>1699.7167138810198</v>
      </c>
      <c r="J2903" s="109">
        <f t="shared" si="553"/>
        <v>0</v>
      </c>
      <c r="K2903" s="109">
        <f t="shared" si="554"/>
        <v>0</v>
      </c>
      <c r="L2903" s="43">
        <f t="shared" si="555"/>
        <v>1699.7167138810198</v>
      </c>
      <c r="M2903" s="97"/>
      <c r="N2903" s="25"/>
    </row>
    <row r="2904" spans="1:14" ht="18">
      <c r="A2904" s="106">
        <v>42123</v>
      </c>
      <c r="B2904" s="107" t="s">
        <v>448</v>
      </c>
      <c r="C2904" s="108">
        <f t="shared" si="551"/>
        <v>1265.8227848101267</v>
      </c>
      <c r="D2904" s="107" t="s">
        <v>188</v>
      </c>
      <c r="E2904" s="109">
        <v>237</v>
      </c>
      <c r="F2904" s="109">
        <v>238.5</v>
      </c>
      <c r="G2904" s="109">
        <v>240</v>
      </c>
      <c r="H2904" s="110"/>
      <c r="I2904" s="109">
        <f t="shared" si="552"/>
        <v>1898.7341772151899</v>
      </c>
      <c r="J2904" s="109">
        <f t="shared" si="553"/>
        <v>1898.7341772151899</v>
      </c>
      <c r="K2904" s="109">
        <f t="shared" si="554"/>
        <v>0</v>
      </c>
      <c r="L2904" s="110">
        <f t="shared" si="555"/>
        <v>3797.4683544303798</v>
      </c>
      <c r="M2904" s="97"/>
      <c r="N2904" s="25"/>
    </row>
    <row r="2905" spans="1:14" ht="18">
      <c r="A2905" s="106">
        <v>42123</v>
      </c>
      <c r="B2905" s="107" t="s">
        <v>402</v>
      </c>
      <c r="C2905" s="108">
        <f t="shared" si="551"/>
        <v>1290.3225806451612</v>
      </c>
      <c r="D2905" s="107" t="s">
        <v>188</v>
      </c>
      <c r="E2905" s="109">
        <v>232.5</v>
      </c>
      <c r="F2905" s="109">
        <v>234</v>
      </c>
      <c r="G2905" s="109"/>
      <c r="H2905" s="110"/>
      <c r="I2905" s="109">
        <f t="shared" si="552"/>
        <v>1935.483870967742</v>
      </c>
      <c r="J2905" s="109">
        <f t="shared" si="553"/>
        <v>0</v>
      </c>
      <c r="K2905" s="109">
        <f t="shared" si="554"/>
        <v>0</v>
      </c>
      <c r="L2905" s="110">
        <f t="shared" si="555"/>
        <v>1935.483870967742</v>
      </c>
      <c r="M2905" s="97"/>
      <c r="N2905" s="25"/>
    </row>
    <row r="2906" spans="1:14" ht="18">
      <c r="A2906" s="106">
        <v>42123</v>
      </c>
      <c r="B2906" s="107" t="s">
        <v>312</v>
      </c>
      <c r="C2906" s="108">
        <f t="shared" si="551"/>
        <v>900.90090090090087</v>
      </c>
      <c r="D2906" s="107" t="s">
        <v>188</v>
      </c>
      <c r="E2906" s="109">
        <v>333</v>
      </c>
      <c r="F2906" s="109">
        <v>334.35</v>
      </c>
      <c r="G2906" s="109"/>
      <c r="H2906" s="110"/>
      <c r="I2906" s="109">
        <f t="shared" si="552"/>
        <v>1216.2162162162367</v>
      </c>
      <c r="J2906" s="109">
        <f t="shared" si="553"/>
        <v>0</v>
      </c>
      <c r="K2906" s="109">
        <f t="shared" si="554"/>
        <v>0</v>
      </c>
      <c r="L2906" s="110">
        <f t="shared" si="555"/>
        <v>1216.2162162162367</v>
      </c>
      <c r="M2906" s="97"/>
      <c r="N2906" s="25"/>
    </row>
    <row r="2907" spans="1:14" ht="18">
      <c r="A2907" s="106">
        <v>42123</v>
      </c>
      <c r="B2907" s="107" t="s">
        <v>126</v>
      </c>
      <c r="C2907" s="108">
        <f t="shared" si="551"/>
        <v>384.04915829226144</v>
      </c>
      <c r="D2907" s="107" t="s">
        <v>188</v>
      </c>
      <c r="E2907" s="109">
        <v>781.15</v>
      </c>
      <c r="F2907" s="109">
        <v>773</v>
      </c>
      <c r="G2907" s="109"/>
      <c r="H2907" s="110"/>
      <c r="I2907" s="109">
        <f t="shared" si="552"/>
        <v>-3130.000640081922</v>
      </c>
      <c r="J2907" s="109">
        <f t="shared" si="553"/>
        <v>0</v>
      </c>
      <c r="K2907" s="109">
        <f t="shared" si="554"/>
        <v>0</v>
      </c>
      <c r="L2907" s="110">
        <f t="shared" si="555"/>
        <v>-3130.000640081922</v>
      </c>
      <c r="M2907" s="97"/>
      <c r="N2907" s="25"/>
    </row>
    <row r="2908" spans="1:14" ht="18">
      <c r="A2908" s="106">
        <v>42122</v>
      </c>
      <c r="B2908" s="107" t="s">
        <v>449</v>
      </c>
      <c r="C2908" s="108">
        <f t="shared" si="551"/>
        <v>662.25165562913912</v>
      </c>
      <c r="D2908" s="107" t="s">
        <v>188</v>
      </c>
      <c r="E2908" s="109">
        <v>453</v>
      </c>
      <c r="F2908" s="109">
        <v>456</v>
      </c>
      <c r="G2908" s="109">
        <v>460</v>
      </c>
      <c r="H2908" s="110">
        <v>467</v>
      </c>
      <c r="I2908" s="109">
        <f t="shared" si="552"/>
        <v>1986.7549668874174</v>
      </c>
      <c r="J2908" s="109">
        <f t="shared" si="553"/>
        <v>2649.0066225165565</v>
      </c>
      <c r="K2908" s="109">
        <f t="shared" si="554"/>
        <v>4635.7615894039736</v>
      </c>
      <c r="L2908" s="110">
        <f t="shared" si="555"/>
        <v>9271.5231788079473</v>
      </c>
      <c r="M2908" s="97"/>
      <c r="N2908" s="25"/>
    </row>
    <row r="2909" spans="1:14" ht="18">
      <c r="A2909" s="106">
        <v>42122</v>
      </c>
      <c r="B2909" s="107" t="s">
        <v>242</v>
      </c>
      <c r="C2909" s="108">
        <f t="shared" si="551"/>
        <v>80.428954423592486</v>
      </c>
      <c r="D2909" s="107" t="s">
        <v>188</v>
      </c>
      <c r="E2909" s="109">
        <v>3730</v>
      </c>
      <c r="F2909" s="109">
        <v>3750</v>
      </c>
      <c r="G2909" s="109">
        <v>3770</v>
      </c>
      <c r="H2909" s="110">
        <v>3815</v>
      </c>
      <c r="I2909" s="109">
        <f t="shared" si="552"/>
        <v>1608.5790884718497</v>
      </c>
      <c r="J2909" s="109">
        <f t="shared" si="553"/>
        <v>1608.5790884718497</v>
      </c>
      <c r="K2909" s="109">
        <f t="shared" si="554"/>
        <v>3619.3029490616618</v>
      </c>
      <c r="L2909" s="110">
        <f t="shared" si="555"/>
        <v>6836.4611260053607</v>
      </c>
      <c r="M2909" s="97"/>
      <c r="N2909" s="25"/>
    </row>
    <row r="2910" spans="1:14" ht="18">
      <c r="A2910" s="106">
        <v>42122</v>
      </c>
      <c r="B2910" s="107" t="s">
        <v>153</v>
      </c>
      <c r="C2910" s="108">
        <f t="shared" si="551"/>
        <v>389.61038961038963</v>
      </c>
      <c r="D2910" s="107" t="s">
        <v>188</v>
      </c>
      <c r="E2910" s="109">
        <v>770</v>
      </c>
      <c r="F2910" s="109">
        <v>775</v>
      </c>
      <c r="G2910" s="109"/>
      <c r="H2910" s="110"/>
      <c r="I2910" s="109">
        <f t="shared" si="552"/>
        <v>1948.0519480519481</v>
      </c>
      <c r="J2910" s="109">
        <f t="shared" si="553"/>
        <v>0</v>
      </c>
      <c r="K2910" s="109">
        <f t="shared" si="554"/>
        <v>0</v>
      </c>
      <c r="L2910" s="110">
        <f t="shared" si="555"/>
        <v>1948.0519480519481</v>
      </c>
      <c r="M2910" s="97"/>
      <c r="N2910" s="25"/>
    </row>
    <row r="2911" spans="1:14" ht="18">
      <c r="A2911" s="114">
        <v>42121</v>
      </c>
      <c r="B2911" s="102" t="s">
        <v>433</v>
      </c>
      <c r="C2911" s="29">
        <f t="shared" si="551"/>
        <v>2643.171806167401</v>
      </c>
      <c r="D2911" s="102" t="s">
        <v>203</v>
      </c>
      <c r="E2911" s="43">
        <v>113.5</v>
      </c>
      <c r="F2911" s="43">
        <v>112</v>
      </c>
      <c r="G2911" s="43">
        <v>110</v>
      </c>
      <c r="H2911" s="112">
        <v>108</v>
      </c>
      <c r="I2911" s="109">
        <f t="shared" si="552"/>
        <v>3964.7577092511015</v>
      </c>
      <c r="J2911" s="109">
        <f t="shared" si="553"/>
        <v>5286.3436123348019</v>
      </c>
      <c r="K2911" s="109">
        <f t="shared" si="554"/>
        <v>5286.3436123348019</v>
      </c>
      <c r="L2911" s="43">
        <f t="shared" si="555"/>
        <v>14537.444933920706</v>
      </c>
      <c r="M2911" s="97"/>
      <c r="N2911" s="25"/>
    </row>
    <row r="2912" spans="1:14" ht="18">
      <c r="A2912" s="114">
        <v>42121</v>
      </c>
      <c r="B2912" s="102" t="s">
        <v>368</v>
      </c>
      <c r="C2912" s="29">
        <f t="shared" si="551"/>
        <v>453.17220543806644</v>
      </c>
      <c r="D2912" s="102" t="s">
        <v>203</v>
      </c>
      <c r="E2912" s="43">
        <v>662</v>
      </c>
      <c r="F2912" s="43">
        <v>658</v>
      </c>
      <c r="G2912" s="43">
        <v>652</v>
      </c>
      <c r="H2912" s="112">
        <v>642</v>
      </c>
      <c r="I2912" s="109">
        <f t="shared" si="552"/>
        <v>1812.6888217522658</v>
      </c>
      <c r="J2912" s="109">
        <f t="shared" si="553"/>
        <v>2719.0332326283988</v>
      </c>
      <c r="K2912" s="109">
        <f t="shared" si="554"/>
        <v>4531.7220543806643</v>
      </c>
      <c r="L2912" s="43">
        <f t="shared" si="555"/>
        <v>9063.4441087613286</v>
      </c>
      <c r="M2912" s="97"/>
      <c r="N2912" s="25"/>
    </row>
    <row r="2913" spans="1:14" ht="15.75" customHeight="1">
      <c r="A2913" s="106">
        <v>42121</v>
      </c>
      <c r="B2913" s="107" t="s">
        <v>285</v>
      </c>
      <c r="C2913" s="108">
        <f t="shared" si="551"/>
        <v>1608.5790884718499</v>
      </c>
      <c r="D2913" s="107" t="s">
        <v>188</v>
      </c>
      <c r="E2913" s="109">
        <v>186.5</v>
      </c>
      <c r="F2913" s="109">
        <v>186.5</v>
      </c>
      <c r="G2913" s="109"/>
      <c r="H2913" s="110"/>
      <c r="I2913" s="109">
        <f t="shared" si="552"/>
        <v>0</v>
      </c>
      <c r="J2913" s="109">
        <f t="shared" si="553"/>
        <v>0</v>
      </c>
      <c r="K2913" s="109">
        <f t="shared" si="554"/>
        <v>0</v>
      </c>
      <c r="L2913" s="110">
        <f t="shared" si="555"/>
        <v>0</v>
      </c>
      <c r="M2913" s="97"/>
      <c r="N2913" s="25"/>
    </row>
    <row r="2914" spans="1:14" ht="15.75" customHeight="1">
      <c r="A2914" s="114">
        <v>42118</v>
      </c>
      <c r="B2914" s="102" t="s">
        <v>194</v>
      </c>
      <c r="C2914" s="29">
        <f t="shared" si="551"/>
        <v>726.39225181598067</v>
      </c>
      <c r="D2914" s="102" t="s">
        <v>203</v>
      </c>
      <c r="E2914" s="43">
        <v>413</v>
      </c>
      <c r="F2914" s="43">
        <v>410</v>
      </c>
      <c r="G2914" s="43">
        <v>405</v>
      </c>
      <c r="H2914" s="112">
        <v>400</v>
      </c>
      <c r="I2914" s="109">
        <f t="shared" si="552"/>
        <v>2179.176755447942</v>
      </c>
      <c r="J2914" s="109">
        <f t="shared" si="553"/>
        <v>3631.9612590799034</v>
      </c>
      <c r="K2914" s="109">
        <f t="shared" si="554"/>
        <v>3631.9612590799034</v>
      </c>
      <c r="L2914" s="43">
        <f t="shared" si="555"/>
        <v>9443.0992736077496</v>
      </c>
      <c r="M2914" s="97"/>
      <c r="N2914" s="25"/>
    </row>
    <row r="2915" spans="1:14" ht="15.75" customHeight="1">
      <c r="A2915" s="114">
        <v>42118</v>
      </c>
      <c r="B2915" s="102" t="s">
        <v>20</v>
      </c>
      <c r="C2915" s="29">
        <f t="shared" si="551"/>
        <v>455.9270516717325</v>
      </c>
      <c r="D2915" s="102" t="s">
        <v>203</v>
      </c>
      <c r="E2915" s="43">
        <v>658</v>
      </c>
      <c r="F2915" s="43">
        <v>654</v>
      </c>
      <c r="G2915" s="43">
        <v>648</v>
      </c>
      <c r="H2915" s="112">
        <v>638</v>
      </c>
      <c r="I2915" s="109">
        <f t="shared" si="552"/>
        <v>1823.70820668693</v>
      </c>
      <c r="J2915" s="109">
        <f t="shared" si="553"/>
        <v>2735.5623100303951</v>
      </c>
      <c r="K2915" s="109">
        <f t="shared" si="554"/>
        <v>4559.2705167173253</v>
      </c>
      <c r="L2915" s="43">
        <f t="shared" si="555"/>
        <v>9118.5410334346507</v>
      </c>
      <c r="M2915" s="97"/>
      <c r="N2915" s="25"/>
    </row>
    <row r="2916" spans="1:14" ht="15.75" customHeight="1">
      <c r="A2916" s="106">
        <v>42118</v>
      </c>
      <c r="B2916" s="111" t="s">
        <v>134</v>
      </c>
      <c r="C2916" s="108">
        <f t="shared" si="551"/>
        <v>1515.1515151515152</v>
      </c>
      <c r="D2916" s="111" t="s">
        <v>203</v>
      </c>
      <c r="E2916" s="110">
        <v>198</v>
      </c>
      <c r="F2916" s="110">
        <v>197</v>
      </c>
      <c r="G2916" s="110">
        <v>195.15</v>
      </c>
      <c r="H2916" s="110"/>
      <c r="I2916" s="109">
        <f t="shared" si="552"/>
        <v>1515.1515151515152</v>
      </c>
      <c r="J2916" s="109">
        <f t="shared" si="553"/>
        <v>2803.0303030302944</v>
      </c>
      <c r="K2916" s="109">
        <f t="shared" si="554"/>
        <v>0</v>
      </c>
      <c r="L2916" s="43">
        <f t="shared" si="555"/>
        <v>4318.1818181818098</v>
      </c>
      <c r="M2916" s="97"/>
      <c r="N2916" s="25"/>
    </row>
    <row r="2917" spans="1:14" ht="15.75" customHeight="1">
      <c r="A2917" s="106">
        <v>42118</v>
      </c>
      <c r="B2917" s="107" t="s">
        <v>450</v>
      </c>
      <c r="C2917" s="108">
        <f t="shared" si="551"/>
        <v>1204.8192771084337</v>
      </c>
      <c r="D2917" s="107" t="s">
        <v>188</v>
      </c>
      <c r="E2917" s="109">
        <v>249</v>
      </c>
      <c r="F2917" s="109">
        <v>245</v>
      </c>
      <c r="G2917" s="109"/>
      <c r="H2917" s="110"/>
      <c r="I2917" s="109">
        <f t="shared" si="552"/>
        <v>-4819.2771084337346</v>
      </c>
      <c r="J2917" s="109">
        <f t="shared" si="553"/>
        <v>0</v>
      </c>
      <c r="K2917" s="109">
        <f t="shared" si="554"/>
        <v>0</v>
      </c>
      <c r="L2917" s="110">
        <f t="shared" si="555"/>
        <v>-4819.2771084337346</v>
      </c>
      <c r="M2917" s="97"/>
      <c r="N2917" s="25"/>
    </row>
    <row r="2918" spans="1:14" ht="15.75" customHeight="1">
      <c r="A2918" s="106">
        <v>42117</v>
      </c>
      <c r="B2918" s="107" t="s">
        <v>214</v>
      </c>
      <c r="C2918" s="108">
        <f t="shared" si="551"/>
        <v>365.85365853658539</v>
      </c>
      <c r="D2918" s="107" t="s">
        <v>188</v>
      </c>
      <c r="E2918" s="109">
        <v>820</v>
      </c>
      <c r="F2918" s="109">
        <v>825</v>
      </c>
      <c r="G2918" s="109">
        <v>837</v>
      </c>
      <c r="H2918" s="110">
        <v>847</v>
      </c>
      <c r="I2918" s="109">
        <f t="shared" si="552"/>
        <v>1829.268292682927</v>
      </c>
      <c r="J2918" s="109">
        <f t="shared" si="553"/>
        <v>4390.2439024390242</v>
      </c>
      <c r="K2918" s="109">
        <f t="shared" si="554"/>
        <v>3658.5365853658541</v>
      </c>
      <c r="L2918" s="110">
        <f t="shared" si="555"/>
        <v>9878.0487804878067</v>
      </c>
      <c r="M2918" s="97"/>
      <c r="N2918" s="25"/>
    </row>
    <row r="2919" spans="1:14" ht="15.75" customHeight="1">
      <c r="A2919" s="106">
        <v>42117</v>
      </c>
      <c r="B2919" s="107" t="s">
        <v>402</v>
      </c>
      <c r="C2919" s="108">
        <f t="shared" si="551"/>
        <v>1333.3333333333333</v>
      </c>
      <c r="D2919" s="107" t="s">
        <v>188</v>
      </c>
      <c r="E2919" s="109">
        <v>225</v>
      </c>
      <c r="F2919" s="109">
        <v>226.8</v>
      </c>
      <c r="G2919" s="109"/>
      <c r="H2919" s="110"/>
      <c r="I2919" s="109">
        <f t="shared" si="552"/>
        <v>2400.000000000015</v>
      </c>
      <c r="J2919" s="109">
        <f t="shared" si="553"/>
        <v>0</v>
      </c>
      <c r="K2919" s="109">
        <f t="shared" si="554"/>
        <v>0</v>
      </c>
      <c r="L2919" s="110">
        <f t="shared" si="555"/>
        <v>2400.000000000015</v>
      </c>
      <c r="M2919" s="97"/>
      <c r="N2919" s="25"/>
    </row>
    <row r="2920" spans="1:14" ht="15.75" customHeight="1">
      <c r="A2920" s="106">
        <v>42117</v>
      </c>
      <c r="B2920" s="111" t="s">
        <v>18</v>
      </c>
      <c r="C2920" s="108">
        <f t="shared" si="551"/>
        <v>2197.802197802198</v>
      </c>
      <c r="D2920" s="111" t="s">
        <v>203</v>
      </c>
      <c r="E2920" s="110">
        <v>136.5</v>
      </c>
      <c r="F2920" s="110">
        <v>135.5</v>
      </c>
      <c r="G2920" s="110"/>
      <c r="H2920" s="110"/>
      <c r="I2920" s="109">
        <f t="shared" si="552"/>
        <v>2197.802197802198</v>
      </c>
      <c r="J2920" s="109">
        <f t="shared" si="553"/>
        <v>0</v>
      </c>
      <c r="K2920" s="109">
        <f t="shared" si="554"/>
        <v>0</v>
      </c>
      <c r="L2920" s="43">
        <f t="shared" si="555"/>
        <v>2197.802197802198</v>
      </c>
      <c r="M2920" s="97"/>
      <c r="N2920" s="25"/>
    </row>
    <row r="2921" spans="1:14" ht="15.75" customHeight="1">
      <c r="A2921" s="106">
        <v>42117</v>
      </c>
      <c r="B2921" s="111" t="s">
        <v>451</v>
      </c>
      <c r="C2921" s="108">
        <f t="shared" si="551"/>
        <v>559.70149253731347</v>
      </c>
      <c r="D2921" s="111" t="s">
        <v>203</v>
      </c>
      <c r="E2921" s="110">
        <v>536</v>
      </c>
      <c r="F2921" s="110">
        <v>536</v>
      </c>
      <c r="G2921" s="110"/>
      <c r="H2921" s="110"/>
      <c r="I2921" s="109">
        <f t="shared" si="552"/>
        <v>0</v>
      </c>
      <c r="J2921" s="109">
        <f t="shared" si="553"/>
        <v>0</v>
      </c>
      <c r="K2921" s="109">
        <f t="shared" si="554"/>
        <v>0</v>
      </c>
      <c r="L2921" s="43">
        <f t="shared" si="555"/>
        <v>0</v>
      </c>
      <c r="M2921" s="97"/>
      <c r="N2921" s="25"/>
    </row>
    <row r="2922" spans="1:14" ht="15.75" customHeight="1">
      <c r="A2922" s="106">
        <v>42116</v>
      </c>
      <c r="B2922" s="107" t="s">
        <v>405</v>
      </c>
      <c r="C2922" s="108">
        <f t="shared" si="551"/>
        <v>1090.909090909091</v>
      </c>
      <c r="D2922" s="107" t="s">
        <v>188</v>
      </c>
      <c r="E2922" s="109">
        <v>275</v>
      </c>
      <c r="F2922" s="109">
        <v>276.5</v>
      </c>
      <c r="G2922" s="109">
        <v>279.5</v>
      </c>
      <c r="H2922" s="110"/>
      <c r="I2922" s="109">
        <f t="shared" si="552"/>
        <v>1636.3636363636365</v>
      </c>
      <c r="J2922" s="109">
        <f t="shared" si="553"/>
        <v>3272.727272727273</v>
      </c>
      <c r="K2922" s="109">
        <f t="shared" si="554"/>
        <v>0</v>
      </c>
      <c r="L2922" s="110">
        <f t="shared" si="555"/>
        <v>4909.0909090909099</v>
      </c>
      <c r="M2922" s="97"/>
      <c r="N2922" s="25"/>
    </row>
    <row r="2923" spans="1:14" ht="15.75" customHeight="1">
      <c r="A2923" s="106">
        <v>42116</v>
      </c>
      <c r="B2923" s="111" t="s">
        <v>308</v>
      </c>
      <c r="C2923" s="108">
        <f t="shared" si="551"/>
        <v>374.53183520599254</v>
      </c>
      <c r="D2923" s="111" t="s">
        <v>203</v>
      </c>
      <c r="E2923" s="110">
        <v>801</v>
      </c>
      <c r="F2923" s="110">
        <v>795</v>
      </c>
      <c r="G2923" s="110">
        <v>791.05</v>
      </c>
      <c r="H2923" s="110"/>
      <c r="I2923" s="109">
        <f t="shared" si="552"/>
        <v>2247.1910112359551</v>
      </c>
      <c r="J2923" s="109">
        <f t="shared" si="553"/>
        <v>1479.4007490636875</v>
      </c>
      <c r="K2923" s="109">
        <f t="shared" si="554"/>
        <v>0</v>
      </c>
      <c r="L2923" s="43">
        <f t="shared" si="555"/>
        <v>3726.5917602996424</v>
      </c>
      <c r="M2923" s="97"/>
      <c r="N2923" s="25"/>
    </row>
    <row r="2924" spans="1:14" ht="15.75" customHeight="1">
      <c r="A2924" s="106">
        <v>42116</v>
      </c>
      <c r="B2924" s="111" t="s">
        <v>197</v>
      </c>
      <c r="C2924" s="108">
        <f t="shared" si="551"/>
        <v>1954.3973941368079</v>
      </c>
      <c r="D2924" s="111" t="s">
        <v>203</v>
      </c>
      <c r="E2924" s="110">
        <v>153.5</v>
      </c>
      <c r="F2924" s="110">
        <v>152.9</v>
      </c>
      <c r="G2924" s="110"/>
      <c r="H2924" s="110"/>
      <c r="I2924" s="109">
        <f t="shared" si="552"/>
        <v>1172.6384364820735</v>
      </c>
      <c r="J2924" s="109">
        <f t="shared" si="553"/>
        <v>0</v>
      </c>
      <c r="K2924" s="109">
        <f t="shared" si="554"/>
        <v>0</v>
      </c>
      <c r="L2924" s="43">
        <f t="shared" si="555"/>
        <v>1172.6384364820735</v>
      </c>
      <c r="M2924" s="97"/>
      <c r="N2924" s="25"/>
    </row>
    <row r="2925" spans="1:14" ht="15.75" customHeight="1">
      <c r="A2925" s="106">
        <v>42116</v>
      </c>
      <c r="B2925" s="107" t="s">
        <v>309</v>
      </c>
      <c r="C2925" s="108">
        <f t="shared" si="551"/>
        <v>246.91358024691357</v>
      </c>
      <c r="D2925" s="107" t="s">
        <v>188</v>
      </c>
      <c r="E2925" s="109">
        <v>1215</v>
      </c>
      <c r="F2925" s="109">
        <v>1215</v>
      </c>
      <c r="G2925" s="109"/>
      <c r="H2925" s="110"/>
      <c r="I2925" s="109">
        <f t="shared" si="552"/>
        <v>0</v>
      </c>
      <c r="J2925" s="109">
        <f t="shared" si="553"/>
        <v>0</v>
      </c>
      <c r="K2925" s="109">
        <f t="shared" si="554"/>
        <v>0</v>
      </c>
      <c r="L2925" s="110">
        <f t="shared" si="555"/>
        <v>0</v>
      </c>
      <c r="M2925" s="97"/>
      <c r="N2925" s="25"/>
    </row>
    <row r="2926" spans="1:14" ht="15.75" customHeight="1">
      <c r="A2926" s="106">
        <v>42116</v>
      </c>
      <c r="B2926" s="107" t="s">
        <v>368</v>
      </c>
      <c r="C2926" s="108">
        <f t="shared" si="551"/>
        <v>389.10505836575874</v>
      </c>
      <c r="D2926" s="107" t="s">
        <v>188</v>
      </c>
      <c r="E2926" s="109">
        <v>771</v>
      </c>
      <c r="F2926" s="109">
        <v>762</v>
      </c>
      <c r="G2926" s="109"/>
      <c r="H2926" s="110"/>
      <c r="I2926" s="109">
        <f t="shared" si="552"/>
        <v>-3501.9455252918287</v>
      </c>
      <c r="J2926" s="109">
        <f t="shared" si="553"/>
        <v>0</v>
      </c>
      <c r="K2926" s="109">
        <f t="shared" si="554"/>
        <v>0</v>
      </c>
      <c r="L2926" s="110">
        <f t="shared" si="555"/>
        <v>-3501.9455252918287</v>
      </c>
      <c r="M2926" s="97"/>
      <c r="N2926" s="25"/>
    </row>
    <row r="2927" spans="1:14" ht="15.75" customHeight="1">
      <c r="A2927" s="106">
        <v>42115</v>
      </c>
      <c r="B2927" s="107" t="s">
        <v>452</v>
      </c>
      <c r="C2927" s="108">
        <f t="shared" ref="C2927:C2990" si="556">300000/E2927</f>
        <v>522.64808362369342</v>
      </c>
      <c r="D2927" s="107" t="s">
        <v>188</v>
      </c>
      <c r="E2927" s="109">
        <v>574</v>
      </c>
      <c r="F2927" s="109">
        <v>578</v>
      </c>
      <c r="G2927" s="109">
        <v>582</v>
      </c>
      <c r="H2927" s="110"/>
      <c r="I2927" s="109">
        <f t="shared" ref="I2927:I2990" si="557">(IF(D2927="SHORT",E2927-F2927,IF(D2927="LONG",F2927-E2927)))*C2927</f>
        <v>2090.5923344947737</v>
      </c>
      <c r="J2927" s="109">
        <f t="shared" ref="J2927:J2990" si="558">(IF(D2927="SHORT",IF(G2927="",0,F2927-G2927),IF(D2927="LONG",IF(G2927="",0,G2927-F2927))))*C2927</f>
        <v>2090.5923344947737</v>
      </c>
      <c r="K2927" s="109">
        <f t="shared" ref="K2927:K2990" si="559">(IF(D2927="SHORT",IF(H2927="",0,G2927-H2927),IF(D2927="LONG",IF(H2927="",0,(H2927-G2927)))))*C2927</f>
        <v>0</v>
      </c>
      <c r="L2927" s="110">
        <f t="shared" ref="L2927:L2990" si="560">SUM(I2927,J2927,K2927)</f>
        <v>4181.1846689895474</v>
      </c>
      <c r="M2927" s="97"/>
      <c r="N2927" s="25"/>
    </row>
    <row r="2928" spans="1:14" ht="15.75" customHeight="1">
      <c r="A2928" s="106">
        <v>42115</v>
      </c>
      <c r="B2928" s="111" t="s">
        <v>18</v>
      </c>
      <c r="C2928" s="108">
        <f t="shared" si="556"/>
        <v>2272.7272727272725</v>
      </c>
      <c r="D2928" s="111" t="s">
        <v>203</v>
      </c>
      <c r="E2928" s="110">
        <v>132</v>
      </c>
      <c r="F2928" s="110">
        <v>131.19999999999999</v>
      </c>
      <c r="G2928" s="110"/>
      <c r="H2928" s="110"/>
      <c r="I2928" s="109">
        <f t="shared" si="557"/>
        <v>1818.1818181818439</v>
      </c>
      <c r="J2928" s="109">
        <f t="shared" si="558"/>
        <v>0</v>
      </c>
      <c r="K2928" s="109">
        <f t="shared" si="559"/>
        <v>0</v>
      </c>
      <c r="L2928" s="43">
        <f t="shared" si="560"/>
        <v>1818.1818181818439</v>
      </c>
      <c r="M2928" s="97"/>
      <c r="N2928" s="25"/>
    </row>
    <row r="2929" spans="1:14" ht="15.75" customHeight="1">
      <c r="A2929" s="106">
        <v>42115</v>
      </c>
      <c r="B2929" s="111" t="s">
        <v>453</v>
      </c>
      <c r="C2929" s="108">
        <f t="shared" si="556"/>
        <v>1980.1980198019803</v>
      </c>
      <c r="D2929" s="111" t="s">
        <v>203</v>
      </c>
      <c r="E2929" s="110">
        <v>151.5</v>
      </c>
      <c r="F2929" s="110">
        <v>151.5</v>
      </c>
      <c r="G2929" s="110"/>
      <c r="H2929" s="110"/>
      <c r="I2929" s="109">
        <f t="shared" si="557"/>
        <v>0</v>
      </c>
      <c r="J2929" s="109">
        <f t="shared" si="558"/>
        <v>0</v>
      </c>
      <c r="K2929" s="109">
        <f t="shared" si="559"/>
        <v>0</v>
      </c>
      <c r="L2929" s="43">
        <f t="shared" si="560"/>
        <v>0</v>
      </c>
      <c r="M2929" s="97"/>
      <c r="N2929" s="25"/>
    </row>
    <row r="2930" spans="1:14" ht="15.75" customHeight="1">
      <c r="A2930" s="106">
        <v>42115</v>
      </c>
      <c r="B2930" s="107" t="s">
        <v>214</v>
      </c>
      <c r="C2930" s="108">
        <f t="shared" si="556"/>
        <v>374.29819089207734</v>
      </c>
      <c r="D2930" s="107" t="s">
        <v>188</v>
      </c>
      <c r="E2930" s="109">
        <v>801.5</v>
      </c>
      <c r="F2930" s="109">
        <v>795</v>
      </c>
      <c r="G2930" s="109"/>
      <c r="H2930" s="110"/>
      <c r="I2930" s="109">
        <f t="shared" si="557"/>
        <v>-2432.9382407985026</v>
      </c>
      <c r="J2930" s="109">
        <f t="shared" si="558"/>
        <v>0</v>
      </c>
      <c r="K2930" s="109">
        <f t="shared" si="559"/>
        <v>0</v>
      </c>
      <c r="L2930" s="110">
        <f t="shared" si="560"/>
        <v>-2432.9382407985026</v>
      </c>
      <c r="M2930" s="97"/>
      <c r="N2930" s="25"/>
    </row>
    <row r="2931" spans="1:14" ht="15.75" customHeight="1">
      <c r="A2931" s="114">
        <v>42114</v>
      </c>
      <c r="B2931" s="102" t="s">
        <v>454</v>
      </c>
      <c r="C2931" s="29">
        <f t="shared" si="556"/>
        <v>2500</v>
      </c>
      <c r="D2931" s="102" t="s">
        <v>203</v>
      </c>
      <c r="E2931" s="43">
        <v>120</v>
      </c>
      <c r="F2931" s="43">
        <v>119</v>
      </c>
      <c r="G2931" s="43">
        <v>117</v>
      </c>
      <c r="H2931" s="112">
        <v>113.6</v>
      </c>
      <c r="I2931" s="109">
        <f t="shared" si="557"/>
        <v>2500</v>
      </c>
      <c r="J2931" s="109">
        <f t="shared" si="558"/>
        <v>5000</v>
      </c>
      <c r="K2931" s="109">
        <f t="shared" si="559"/>
        <v>8500.0000000000146</v>
      </c>
      <c r="L2931" s="43">
        <f t="shared" si="560"/>
        <v>16000.000000000015</v>
      </c>
      <c r="M2931" s="97"/>
      <c r="N2931" s="25"/>
    </row>
    <row r="2932" spans="1:14" ht="15.75" customHeight="1">
      <c r="A2932" s="106">
        <v>42114</v>
      </c>
      <c r="B2932" s="107" t="s">
        <v>436</v>
      </c>
      <c r="C2932" s="108">
        <f t="shared" si="556"/>
        <v>360.57692307692309</v>
      </c>
      <c r="D2932" s="107" t="s">
        <v>188</v>
      </c>
      <c r="E2932" s="109">
        <v>832</v>
      </c>
      <c r="F2932" s="109">
        <v>837</v>
      </c>
      <c r="G2932" s="109">
        <v>845</v>
      </c>
      <c r="H2932" s="110">
        <v>854.8</v>
      </c>
      <c r="I2932" s="109">
        <f t="shared" si="557"/>
        <v>1802.8846153846155</v>
      </c>
      <c r="J2932" s="109">
        <f t="shared" si="558"/>
        <v>2884.6153846153848</v>
      </c>
      <c r="K2932" s="109">
        <f t="shared" si="559"/>
        <v>3533.6538461538298</v>
      </c>
      <c r="L2932" s="110">
        <f t="shared" si="560"/>
        <v>8221.1538461538294</v>
      </c>
      <c r="M2932" s="97"/>
      <c r="N2932" s="25"/>
    </row>
    <row r="2933" spans="1:14" ht="15.75" customHeight="1">
      <c r="A2933" s="106">
        <v>42114</v>
      </c>
      <c r="B2933" s="107" t="s">
        <v>397</v>
      </c>
      <c r="C2933" s="108">
        <f t="shared" si="556"/>
        <v>566.03773584905662</v>
      </c>
      <c r="D2933" s="107" t="s">
        <v>188</v>
      </c>
      <c r="E2933" s="109">
        <v>530</v>
      </c>
      <c r="F2933" s="109">
        <v>534.65</v>
      </c>
      <c r="G2933" s="109"/>
      <c r="H2933" s="110"/>
      <c r="I2933" s="109">
        <f t="shared" si="557"/>
        <v>2632.0754716981005</v>
      </c>
      <c r="J2933" s="109">
        <f t="shared" si="558"/>
        <v>0</v>
      </c>
      <c r="K2933" s="109">
        <f t="shared" si="559"/>
        <v>0</v>
      </c>
      <c r="L2933" s="110">
        <f t="shared" si="560"/>
        <v>2632.0754716981005</v>
      </c>
      <c r="M2933" s="97"/>
      <c r="N2933" s="25"/>
    </row>
    <row r="2934" spans="1:14" ht="15.75" customHeight="1">
      <c r="A2934" s="106">
        <v>42114</v>
      </c>
      <c r="B2934" s="111" t="s">
        <v>387</v>
      </c>
      <c r="C2934" s="108">
        <f t="shared" si="556"/>
        <v>802.13903743315507</v>
      </c>
      <c r="D2934" s="111" t="s">
        <v>203</v>
      </c>
      <c r="E2934" s="110">
        <v>374</v>
      </c>
      <c r="F2934" s="110">
        <v>371.5</v>
      </c>
      <c r="G2934" s="110"/>
      <c r="H2934" s="110"/>
      <c r="I2934" s="109">
        <f t="shared" si="557"/>
        <v>2005.3475935828876</v>
      </c>
      <c r="J2934" s="109">
        <f t="shared" si="558"/>
        <v>0</v>
      </c>
      <c r="K2934" s="109">
        <f t="shared" si="559"/>
        <v>0</v>
      </c>
      <c r="L2934" s="43">
        <f t="shared" si="560"/>
        <v>2005.3475935828876</v>
      </c>
      <c r="M2934" s="97"/>
      <c r="N2934" s="25"/>
    </row>
    <row r="2935" spans="1:14" ht="15.75" customHeight="1">
      <c r="A2935" s="106">
        <v>42114</v>
      </c>
      <c r="B2935" s="107" t="s">
        <v>455</v>
      </c>
      <c r="C2935" s="108">
        <f t="shared" si="556"/>
        <v>306.12244897959181</v>
      </c>
      <c r="D2935" s="107" t="s">
        <v>188</v>
      </c>
      <c r="E2935" s="109">
        <v>980</v>
      </c>
      <c r="F2935" s="109">
        <v>982</v>
      </c>
      <c r="G2935" s="109"/>
      <c r="H2935" s="110"/>
      <c r="I2935" s="109">
        <f t="shared" si="557"/>
        <v>612.24489795918362</v>
      </c>
      <c r="J2935" s="109">
        <f t="shared" si="558"/>
        <v>0</v>
      </c>
      <c r="K2935" s="109">
        <f t="shared" si="559"/>
        <v>0</v>
      </c>
      <c r="L2935" s="110">
        <f t="shared" si="560"/>
        <v>612.24489795918362</v>
      </c>
      <c r="M2935" s="97"/>
      <c r="N2935" s="25"/>
    </row>
    <row r="2936" spans="1:14" ht="15.75" customHeight="1">
      <c r="A2936" s="114">
        <v>42111</v>
      </c>
      <c r="B2936" s="102" t="s">
        <v>129</v>
      </c>
      <c r="C2936" s="29">
        <f t="shared" si="556"/>
        <v>280.63610851262865</v>
      </c>
      <c r="D2936" s="102" t="s">
        <v>203</v>
      </c>
      <c r="E2936" s="43">
        <v>1069</v>
      </c>
      <c r="F2936" s="43">
        <v>1060</v>
      </c>
      <c r="G2936" s="43">
        <v>1045</v>
      </c>
      <c r="H2936" s="112">
        <v>1028.75</v>
      </c>
      <c r="I2936" s="109">
        <f t="shared" si="557"/>
        <v>2525.7249766136579</v>
      </c>
      <c r="J2936" s="109">
        <f t="shared" si="558"/>
        <v>4209.5416276894302</v>
      </c>
      <c r="K2936" s="109">
        <f t="shared" si="559"/>
        <v>4560.3367633302159</v>
      </c>
      <c r="L2936" s="43">
        <f t="shared" si="560"/>
        <v>11295.603367633303</v>
      </c>
      <c r="M2936" s="97"/>
      <c r="N2936" s="25"/>
    </row>
    <row r="2937" spans="1:14" ht="15.75" customHeight="1">
      <c r="A2937" s="106">
        <v>42111</v>
      </c>
      <c r="B2937" s="107" t="s">
        <v>399</v>
      </c>
      <c r="C2937" s="108">
        <f t="shared" si="556"/>
        <v>1013.5135135135135</v>
      </c>
      <c r="D2937" s="107" t="s">
        <v>188</v>
      </c>
      <c r="E2937" s="109">
        <v>296</v>
      </c>
      <c r="F2937" s="109">
        <v>297.5</v>
      </c>
      <c r="G2937" s="109"/>
      <c r="H2937" s="110"/>
      <c r="I2937" s="109">
        <f t="shared" si="557"/>
        <v>1520.2702702702704</v>
      </c>
      <c r="J2937" s="109">
        <f t="shared" si="558"/>
        <v>0</v>
      </c>
      <c r="K2937" s="109">
        <f t="shared" si="559"/>
        <v>0</v>
      </c>
      <c r="L2937" s="110">
        <f t="shared" si="560"/>
        <v>1520.2702702702704</v>
      </c>
      <c r="M2937" s="97"/>
      <c r="N2937" s="25"/>
    </row>
    <row r="2938" spans="1:14" ht="15.75" customHeight="1">
      <c r="A2938" s="106">
        <v>42110</v>
      </c>
      <c r="B2938" s="107" t="s">
        <v>456</v>
      </c>
      <c r="C2938" s="108">
        <f t="shared" si="556"/>
        <v>603.62173038229378</v>
      </c>
      <c r="D2938" s="107" t="s">
        <v>188</v>
      </c>
      <c r="E2938" s="109">
        <v>497</v>
      </c>
      <c r="F2938" s="109">
        <v>500</v>
      </c>
      <c r="G2938" s="109">
        <v>510</v>
      </c>
      <c r="H2938" s="110">
        <v>518</v>
      </c>
      <c r="I2938" s="109">
        <f t="shared" si="557"/>
        <v>1810.8651911468814</v>
      </c>
      <c r="J2938" s="109">
        <f t="shared" si="558"/>
        <v>6036.2173038229375</v>
      </c>
      <c r="K2938" s="109">
        <f t="shared" si="559"/>
        <v>4828.9738430583502</v>
      </c>
      <c r="L2938" s="110">
        <f t="shared" si="560"/>
        <v>12676.056338028169</v>
      </c>
      <c r="M2938" s="97"/>
      <c r="N2938" s="25"/>
    </row>
    <row r="2939" spans="1:14" ht="15.75" customHeight="1">
      <c r="A2939" s="106">
        <v>42110</v>
      </c>
      <c r="B2939" s="111" t="s">
        <v>457</v>
      </c>
      <c r="C2939" s="108">
        <f t="shared" si="556"/>
        <v>2316.6023166023165</v>
      </c>
      <c r="D2939" s="111" t="s">
        <v>203</v>
      </c>
      <c r="E2939" s="110">
        <v>129.5</v>
      </c>
      <c r="F2939" s="110">
        <v>128</v>
      </c>
      <c r="G2939" s="110">
        <v>125.05</v>
      </c>
      <c r="H2939" s="110"/>
      <c r="I2939" s="109">
        <f t="shared" si="557"/>
        <v>3474.9034749034745</v>
      </c>
      <c r="J2939" s="109">
        <f t="shared" si="558"/>
        <v>6833.9768339768398</v>
      </c>
      <c r="K2939" s="109">
        <f t="shared" si="559"/>
        <v>0</v>
      </c>
      <c r="L2939" s="43">
        <f t="shared" si="560"/>
        <v>10308.880308880314</v>
      </c>
      <c r="M2939" s="97"/>
      <c r="N2939" s="25"/>
    </row>
    <row r="2940" spans="1:14" ht="15.75" customHeight="1">
      <c r="A2940" s="106">
        <v>42110</v>
      </c>
      <c r="B2940" s="111" t="s">
        <v>129</v>
      </c>
      <c r="C2940" s="108">
        <f t="shared" si="556"/>
        <v>273.97260273972603</v>
      </c>
      <c r="D2940" s="111" t="s">
        <v>203</v>
      </c>
      <c r="E2940" s="110">
        <v>1095</v>
      </c>
      <c r="F2940" s="110">
        <v>1084</v>
      </c>
      <c r="G2940" s="110"/>
      <c r="H2940" s="110"/>
      <c r="I2940" s="109">
        <f t="shared" si="557"/>
        <v>3013.6986301369861</v>
      </c>
      <c r="J2940" s="109">
        <f t="shared" si="558"/>
        <v>0</v>
      </c>
      <c r="K2940" s="109">
        <f t="shared" si="559"/>
        <v>0</v>
      </c>
      <c r="L2940" s="43">
        <f t="shared" si="560"/>
        <v>3013.6986301369861</v>
      </c>
      <c r="M2940" s="97"/>
      <c r="N2940" s="25"/>
    </row>
    <row r="2941" spans="1:14" ht="15.75" customHeight="1">
      <c r="A2941" s="106">
        <v>42110</v>
      </c>
      <c r="B2941" s="107" t="s">
        <v>458</v>
      </c>
      <c r="C2941" s="108">
        <f t="shared" si="556"/>
        <v>1252.6096033402923</v>
      </c>
      <c r="D2941" s="107" t="s">
        <v>188</v>
      </c>
      <c r="E2941" s="109">
        <v>239.5</v>
      </c>
      <c r="F2941" s="109">
        <v>241</v>
      </c>
      <c r="G2941" s="109"/>
      <c r="H2941" s="110"/>
      <c r="I2941" s="109">
        <f t="shared" si="557"/>
        <v>1878.9144050104385</v>
      </c>
      <c r="J2941" s="109">
        <f t="shared" si="558"/>
        <v>0</v>
      </c>
      <c r="K2941" s="109">
        <f t="shared" si="559"/>
        <v>0</v>
      </c>
      <c r="L2941" s="110">
        <f t="shared" si="560"/>
        <v>1878.9144050104385</v>
      </c>
      <c r="M2941" s="97"/>
      <c r="N2941" s="25"/>
    </row>
    <row r="2942" spans="1:14" ht="15.75" customHeight="1">
      <c r="A2942" s="106">
        <v>42110</v>
      </c>
      <c r="B2942" s="107" t="s">
        <v>436</v>
      </c>
      <c r="C2942" s="108">
        <f t="shared" si="556"/>
        <v>384.61538461538464</v>
      </c>
      <c r="D2942" s="107" t="s">
        <v>188</v>
      </c>
      <c r="E2942" s="109">
        <v>780</v>
      </c>
      <c r="F2942" s="109">
        <v>767</v>
      </c>
      <c r="G2942" s="109"/>
      <c r="H2942" s="110"/>
      <c r="I2942" s="109">
        <f t="shared" si="557"/>
        <v>-5000</v>
      </c>
      <c r="J2942" s="109">
        <f t="shared" si="558"/>
        <v>0</v>
      </c>
      <c r="K2942" s="109">
        <f t="shared" si="559"/>
        <v>0</v>
      </c>
      <c r="L2942" s="110">
        <f t="shared" si="560"/>
        <v>-5000</v>
      </c>
      <c r="M2942" s="97"/>
      <c r="N2942" s="25"/>
    </row>
    <row r="2943" spans="1:14" ht="15.75" customHeight="1">
      <c r="A2943" s="106">
        <v>42109</v>
      </c>
      <c r="B2943" s="107" t="s">
        <v>459</v>
      </c>
      <c r="C2943" s="108">
        <f t="shared" si="556"/>
        <v>1301.5184381778743</v>
      </c>
      <c r="D2943" s="107" t="s">
        <v>188</v>
      </c>
      <c r="E2943" s="109">
        <v>230.5</v>
      </c>
      <c r="F2943" s="109">
        <v>232</v>
      </c>
      <c r="G2943" s="109">
        <v>235</v>
      </c>
      <c r="H2943" s="110"/>
      <c r="I2943" s="109">
        <f t="shared" si="557"/>
        <v>1952.2776572668113</v>
      </c>
      <c r="J2943" s="109">
        <f t="shared" si="558"/>
        <v>3904.5553145336225</v>
      </c>
      <c r="K2943" s="109">
        <f t="shared" si="559"/>
        <v>0</v>
      </c>
      <c r="L2943" s="110">
        <f t="shared" si="560"/>
        <v>5856.8329718004334</v>
      </c>
      <c r="M2943" s="97"/>
      <c r="N2943" s="25"/>
    </row>
    <row r="2944" spans="1:14" ht="15.75" customHeight="1">
      <c r="A2944" s="106">
        <v>42109</v>
      </c>
      <c r="B2944" s="107" t="s">
        <v>436</v>
      </c>
      <c r="C2944" s="108">
        <f t="shared" si="556"/>
        <v>393.70078740157481</v>
      </c>
      <c r="D2944" s="107" t="s">
        <v>188</v>
      </c>
      <c r="E2944" s="109">
        <v>762</v>
      </c>
      <c r="F2944" s="109">
        <v>767</v>
      </c>
      <c r="G2944" s="109"/>
      <c r="H2944" s="110"/>
      <c r="I2944" s="109">
        <f t="shared" si="557"/>
        <v>1968.5039370078741</v>
      </c>
      <c r="J2944" s="109">
        <f t="shared" si="558"/>
        <v>0</v>
      </c>
      <c r="K2944" s="109">
        <f t="shared" si="559"/>
        <v>0</v>
      </c>
      <c r="L2944" s="110">
        <f t="shared" si="560"/>
        <v>1968.5039370078741</v>
      </c>
      <c r="M2944" s="97"/>
      <c r="N2944" s="25"/>
    </row>
    <row r="2945" spans="1:14" ht="15.75" customHeight="1">
      <c r="A2945" s="106">
        <v>42109</v>
      </c>
      <c r="B2945" s="107" t="s">
        <v>214</v>
      </c>
      <c r="C2945" s="108">
        <f t="shared" si="556"/>
        <v>349.65034965034965</v>
      </c>
      <c r="D2945" s="107" t="s">
        <v>188</v>
      </c>
      <c r="E2945" s="109">
        <v>858</v>
      </c>
      <c r="F2945" s="109">
        <v>862</v>
      </c>
      <c r="G2945" s="109"/>
      <c r="H2945" s="110"/>
      <c r="I2945" s="109">
        <f t="shared" si="557"/>
        <v>1398.6013986013986</v>
      </c>
      <c r="J2945" s="109">
        <f t="shared" si="558"/>
        <v>0</v>
      </c>
      <c r="K2945" s="109">
        <f t="shared" si="559"/>
        <v>0</v>
      </c>
      <c r="L2945" s="110">
        <f t="shared" si="560"/>
        <v>1398.6013986013986</v>
      </c>
      <c r="M2945" s="97"/>
      <c r="N2945" s="25"/>
    </row>
    <row r="2946" spans="1:14" ht="15.75" customHeight="1">
      <c r="A2946" s="106">
        <v>42109</v>
      </c>
      <c r="B2946" s="107" t="s">
        <v>445</v>
      </c>
      <c r="C2946" s="108">
        <f t="shared" si="556"/>
        <v>1449.2753623188405</v>
      </c>
      <c r="D2946" s="107" t="s">
        <v>188</v>
      </c>
      <c r="E2946" s="109">
        <v>207</v>
      </c>
      <c r="F2946" s="109">
        <v>207</v>
      </c>
      <c r="G2946" s="109"/>
      <c r="H2946" s="110"/>
      <c r="I2946" s="109">
        <f t="shared" si="557"/>
        <v>0</v>
      </c>
      <c r="J2946" s="109">
        <f t="shared" si="558"/>
        <v>0</v>
      </c>
      <c r="K2946" s="109">
        <f t="shared" si="559"/>
        <v>0</v>
      </c>
      <c r="L2946" s="110">
        <f t="shared" si="560"/>
        <v>0</v>
      </c>
      <c r="M2946" s="97"/>
      <c r="N2946" s="25"/>
    </row>
    <row r="2947" spans="1:14" ht="15.75" customHeight="1">
      <c r="A2947" s="106">
        <v>42107</v>
      </c>
      <c r="B2947" s="107" t="s">
        <v>428</v>
      </c>
      <c r="C2947" s="108">
        <f t="shared" si="556"/>
        <v>793.1262392597489</v>
      </c>
      <c r="D2947" s="107" t="s">
        <v>188</v>
      </c>
      <c r="E2947" s="109">
        <v>378.25</v>
      </c>
      <c r="F2947" s="109">
        <v>381</v>
      </c>
      <c r="G2947" s="109">
        <v>388</v>
      </c>
      <c r="H2947" s="110">
        <v>398</v>
      </c>
      <c r="I2947" s="109">
        <f t="shared" si="557"/>
        <v>2181.0971579643096</v>
      </c>
      <c r="J2947" s="109">
        <f t="shared" si="558"/>
        <v>5551.8836748182421</v>
      </c>
      <c r="K2947" s="109">
        <f t="shared" si="559"/>
        <v>7931.2623925974895</v>
      </c>
      <c r="L2947" s="110">
        <f t="shared" si="560"/>
        <v>15664.243225380042</v>
      </c>
      <c r="M2947" s="97"/>
      <c r="N2947" s="25"/>
    </row>
    <row r="2948" spans="1:14" ht="15.75" customHeight="1">
      <c r="A2948" s="106">
        <v>42107</v>
      </c>
      <c r="B2948" s="107" t="s">
        <v>373</v>
      </c>
      <c r="C2948" s="108">
        <f t="shared" si="556"/>
        <v>1840.4907975460123</v>
      </c>
      <c r="D2948" s="107" t="s">
        <v>188</v>
      </c>
      <c r="E2948" s="109">
        <v>163</v>
      </c>
      <c r="F2948" s="109">
        <v>164</v>
      </c>
      <c r="G2948" s="109">
        <v>166</v>
      </c>
      <c r="H2948" s="110"/>
      <c r="I2948" s="109">
        <f t="shared" si="557"/>
        <v>1840.4907975460123</v>
      </c>
      <c r="J2948" s="109">
        <f t="shared" si="558"/>
        <v>3680.9815950920247</v>
      </c>
      <c r="K2948" s="109">
        <f t="shared" si="559"/>
        <v>0</v>
      </c>
      <c r="L2948" s="110">
        <f t="shared" si="560"/>
        <v>5521.4723926380375</v>
      </c>
      <c r="M2948" s="97"/>
      <c r="N2948" s="25"/>
    </row>
    <row r="2949" spans="1:14" ht="15.75" customHeight="1">
      <c r="A2949" s="106">
        <v>42107</v>
      </c>
      <c r="B2949" s="107" t="s">
        <v>121</v>
      </c>
      <c r="C2949" s="108">
        <f t="shared" si="556"/>
        <v>660.79295154185024</v>
      </c>
      <c r="D2949" s="107" t="s">
        <v>188</v>
      </c>
      <c r="E2949" s="109">
        <v>454</v>
      </c>
      <c r="F2949" s="109">
        <v>457</v>
      </c>
      <c r="G2949" s="109">
        <v>462</v>
      </c>
      <c r="H2949" s="110"/>
      <c r="I2949" s="109">
        <f t="shared" si="557"/>
        <v>1982.3788546255507</v>
      </c>
      <c r="J2949" s="109">
        <f t="shared" si="558"/>
        <v>3303.964757709251</v>
      </c>
      <c r="K2949" s="109">
        <f t="shared" si="559"/>
        <v>0</v>
      </c>
      <c r="L2949" s="110">
        <f t="shared" si="560"/>
        <v>5286.3436123348019</v>
      </c>
      <c r="M2949" s="97"/>
      <c r="N2949" s="25"/>
    </row>
    <row r="2950" spans="1:14" ht="15.75" customHeight="1">
      <c r="A2950" s="106">
        <v>42107</v>
      </c>
      <c r="B2950" s="107" t="s">
        <v>171</v>
      </c>
      <c r="C2950" s="108">
        <f t="shared" si="556"/>
        <v>346.82080924855489</v>
      </c>
      <c r="D2950" s="107" t="s">
        <v>188</v>
      </c>
      <c r="E2950" s="109">
        <v>865</v>
      </c>
      <c r="F2950" s="109">
        <v>870</v>
      </c>
      <c r="G2950" s="109"/>
      <c r="H2950" s="110"/>
      <c r="I2950" s="109">
        <f t="shared" si="557"/>
        <v>1734.1040462427745</v>
      </c>
      <c r="J2950" s="109">
        <f t="shared" si="558"/>
        <v>0</v>
      </c>
      <c r="K2950" s="109">
        <f t="shared" si="559"/>
        <v>0</v>
      </c>
      <c r="L2950" s="110">
        <f t="shared" si="560"/>
        <v>1734.1040462427745</v>
      </c>
      <c r="M2950" s="97"/>
      <c r="N2950" s="25"/>
    </row>
    <row r="2951" spans="1:14" ht="15.75" customHeight="1">
      <c r="A2951" s="106">
        <v>42107</v>
      </c>
      <c r="B2951" s="107" t="s">
        <v>134</v>
      </c>
      <c r="C2951" s="108">
        <f t="shared" si="556"/>
        <v>1255.2301255230125</v>
      </c>
      <c r="D2951" s="107" t="s">
        <v>188</v>
      </c>
      <c r="E2951" s="109">
        <v>239</v>
      </c>
      <c r="F2951" s="109">
        <v>236</v>
      </c>
      <c r="G2951" s="109"/>
      <c r="H2951" s="110"/>
      <c r="I2951" s="109">
        <f t="shared" si="557"/>
        <v>-3765.6903765690377</v>
      </c>
      <c r="J2951" s="109">
        <f t="shared" si="558"/>
        <v>0</v>
      </c>
      <c r="K2951" s="109">
        <f t="shared" si="559"/>
        <v>0</v>
      </c>
      <c r="L2951" s="110">
        <f t="shared" si="560"/>
        <v>-3765.6903765690377</v>
      </c>
      <c r="M2951" s="97"/>
      <c r="N2951" s="25"/>
    </row>
    <row r="2952" spans="1:14" ht="15.75" customHeight="1">
      <c r="A2952" s="106">
        <v>42104</v>
      </c>
      <c r="B2952" s="107" t="s">
        <v>180</v>
      </c>
      <c r="C2952" s="108">
        <f t="shared" si="556"/>
        <v>1023.8907849829352</v>
      </c>
      <c r="D2952" s="107" t="s">
        <v>188</v>
      </c>
      <c r="E2952" s="109">
        <v>293</v>
      </c>
      <c r="F2952" s="109">
        <v>295</v>
      </c>
      <c r="G2952" s="109">
        <v>298</v>
      </c>
      <c r="H2952" s="110">
        <v>303.8</v>
      </c>
      <c r="I2952" s="109">
        <f t="shared" si="557"/>
        <v>2047.7815699658704</v>
      </c>
      <c r="J2952" s="109">
        <f t="shared" si="558"/>
        <v>3071.6723549488056</v>
      </c>
      <c r="K2952" s="109">
        <f t="shared" si="559"/>
        <v>5938.5665529010357</v>
      </c>
      <c r="L2952" s="110">
        <f t="shared" si="560"/>
        <v>11058.020477815713</v>
      </c>
      <c r="M2952" s="97"/>
      <c r="N2952" s="25"/>
    </row>
    <row r="2953" spans="1:14" ht="15.75" customHeight="1">
      <c r="A2953" s="106">
        <v>42104</v>
      </c>
      <c r="B2953" s="107" t="s">
        <v>367</v>
      </c>
      <c r="C2953" s="108">
        <f t="shared" si="556"/>
        <v>1507.537688442211</v>
      </c>
      <c r="D2953" s="107" t="s">
        <v>188</v>
      </c>
      <c r="E2953" s="109">
        <v>199</v>
      </c>
      <c r="F2953" s="109">
        <v>200</v>
      </c>
      <c r="G2953" s="109">
        <v>201.7</v>
      </c>
      <c r="H2953" s="110"/>
      <c r="I2953" s="109">
        <f t="shared" si="557"/>
        <v>1507.537688442211</v>
      </c>
      <c r="J2953" s="109">
        <f t="shared" si="558"/>
        <v>2562.8140703517415</v>
      </c>
      <c r="K2953" s="109">
        <f t="shared" si="559"/>
        <v>0</v>
      </c>
      <c r="L2953" s="110">
        <f t="shared" si="560"/>
        <v>4070.3517587939523</v>
      </c>
      <c r="M2953" s="97"/>
      <c r="N2953" s="25"/>
    </row>
    <row r="2954" spans="1:14" ht="15.75" customHeight="1">
      <c r="A2954" s="106">
        <v>42104</v>
      </c>
      <c r="B2954" s="107" t="s">
        <v>460</v>
      </c>
      <c r="C2954" s="108">
        <f t="shared" si="556"/>
        <v>2857.1428571428573</v>
      </c>
      <c r="D2954" s="107" t="s">
        <v>188</v>
      </c>
      <c r="E2954" s="109">
        <v>105</v>
      </c>
      <c r="F2954" s="109">
        <v>106</v>
      </c>
      <c r="G2954" s="109"/>
      <c r="H2954" s="110"/>
      <c r="I2954" s="109">
        <f t="shared" si="557"/>
        <v>2857.1428571428573</v>
      </c>
      <c r="J2954" s="109">
        <f t="shared" si="558"/>
        <v>0</v>
      </c>
      <c r="K2954" s="109">
        <f t="shared" si="559"/>
        <v>0</v>
      </c>
      <c r="L2954" s="110">
        <f t="shared" si="560"/>
        <v>2857.1428571428573</v>
      </c>
      <c r="M2954" s="97"/>
      <c r="N2954" s="25"/>
    </row>
    <row r="2955" spans="1:14" ht="15.75" customHeight="1">
      <c r="A2955" s="106">
        <v>42104</v>
      </c>
      <c r="B2955" s="107" t="s">
        <v>461</v>
      </c>
      <c r="C2955" s="108">
        <f t="shared" si="556"/>
        <v>1398.6013986013986</v>
      </c>
      <c r="D2955" s="107" t="s">
        <v>188</v>
      </c>
      <c r="E2955" s="109">
        <v>214.5</v>
      </c>
      <c r="F2955" s="109">
        <v>216.5</v>
      </c>
      <c r="G2955" s="109"/>
      <c r="H2955" s="110"/>
      <c r="I2955" s="109">
        <f t="shared" si="557"/>
        <v>2797.2027972027972</v>
      </c>
      <c r="J2955" s="109">
        <f t="shared" si="558"/>
        <v>0</v>
      </c>
      <c r="K2955" s="109">
        <f t="shared" si="559"/>
        <v>0</v>
      </c>
      <c r="L2955" s="110">
        <f t="shared" si="560"/>
        <v>2797.2027972027972</v>
      </c>
      <c r="M2955" s="97"/>
      <c r="N2955" s="25"/>
    </row>
    <row r="2956" spans="1:14" ht="15.75" customHeight="1">
      <c r="A2956" s="106">
        <v>42104</v>
      </c>
      <c r="B2956" s="107" t="s">
        <v>340</v>
      </c>
      <c r="C2956" s="108">
        <f t="shared" si="556"/>
        <v>1823.70820668693</v>
      </c>
      <c r="D2956" s="107" t="s">
        <v>188</v>
      </c>
      <c r="E2956" s="109">
        <v>164.5</v>
      </c>
      <c r="F2956" s="109">
        <v>165.5</v>
      </c>
      <c r="G2956" s="109"/>
      <c r="H2956" s="110"/>
      <c r="I2956" s="109">
        <f t="shared" si="557"/>
        <v>1823.70820668693</v>
      </c>
      <c r="J2956" s="109">
        <f t="shared" si="558"/>
        <v>0</v>
      </c>
      <c r="K2956" s="109">
        <f t="shared" si="559"/>
        <v>0</v>
      </c>
      <c r="L2956" s="110">
        <f t="shared" si="560"/>
        <v>1823.70820668693</v>
      </c>
      <c r="M2956" s="97"/>
      <c r="N2956" s="25"/>
    </row>
    <row r="2957" spans="1:14" ht="15.75" customHeight="1">
      <c r="A2957" s="106">
        <v>42103</v>
      </c>
      <c r="B2957" s="107" t="s">
        <v>234</v>
      </c>
      <c r="C2957" s="108">
        <f t="shared" si="556"/>
        <v>862.06896551724139</v>
      </c>
      <c r="D2957" s="107" t="s">
        <v>188</v>
      </c>
      <c r="E2957" s="109">
        <v>348</v>
      </c>
      <c r="F2957" s="109">
        <v>350.5</v>
      </c>
      <c r="G2957" s="109">
        <v>353</v>
      </c>
      <c r="H2957" s="110">
        <v>357</v>
      </c>
      <c r="I2957" s="109">
        <f t="shared" si="557"/>
        <v>2155.1724137931033</v>
      </c>
      <c r="J2957" s="109">
        <f t="shared" si="558"/>
        <v>2155.1724137931033</v>
      </c>
      <c r="K2957" s="109">
        <f t="shared" si="559"/>
        <v>3448.2758620689656</v>
      </c>
      <c r="L2957" s="110">
        <f t="shared" si="560"/>
        <v>7758.6206896551721</v>
      </c>
      <c r="M2957" s="97"/>
      <c r="N2957" s="25"/>
    </row>
    <row r="2958" spans="1:14" ht="15.75" customHeight="1">
      <c r="A2958" s="106">
        <v>42103</v>
      </c>
      <c r="B2958" s="107" t="s">
        <v>407</v>
      </c>
      <c r="C2958" s="108">
        <f t="shared" si="556"/>
        <v>343.64261168384877</v>
      </c>
      <c r="D2958" s="107" t="s">
        <v>188</v>
      </c>
      <c r="E2958" s="109">
        <v>873</v>
      </c>
      <c r="F2958" s="109">
        <v>878</v>
      </c>
      <c r="G2958" s="109">
        <v>885</v>
      </c>
      <c r="H2958" s="110">
        <v>895</v>
      </c>
      <c r="I2958" s="109">
        <f t="shared" si="557"/>
        <v>1718.2130584192439</v>
      </c>
      <c r="J2958" s="109">
        <f t="shared" si="558"/>
        <v>2405.4982817869413</v>
      </c>
      <c r="K2958" s="109">
        <f t="shared" si="559"/>
        <v>3436.4261168384878</v>
      </c>
      <c r="L2958" s="110">
        <f t="shared" si="560"/>
        <v>7560.1374570446733</v>
      </c>
      <c r="M2958" s="97"/>
      <c r="N2958" s="25"/>
    </row>
    <row r="2959" spans="1:14" ht="15.75" customHeight="1">
      <c r="A2959" s="106">
        <v>42103</v>
      </c>
      <c r="B2959" s="107" t="s">
        <v>462</v>
      </c>
      <c r="C2959" s="108">
        <f t="shared" si="556"/>
        <v>906.34441087613288</v>
      </c>
      <c r="D2959" s="107" t="s">
        <v>188</v>
      </c>
      <c r="E2959" s="109">
        <v>331</v>
      </c>
      <c r="F2959" s="109">
        <v>334</v>
      </c>
      <c r="G2959" s="109">
        <v>337</v>
      </c>
      <c r="H2959" s="110"/>
      <c r="I2959" s="109">
        <f t="shared" si="557"/>
        <v>2719.0332326283988</v>
      </c>
      <c r="J2959" s="109">
        <f t="shared" si="558"/>
        <v>2719.0332326283988</v>
      </c>
      <c r="K2959" s="109">
        <f t="shared" si="559"/>
        <v>0</v>
      </c>
      <c r="L2959" s="110">
        <f t="shared" si="560"/>
        <v>5438.0664652567975</v>
      </c>
      <c r="M2959" s="113"/>
      <c r="N2959" s="25"/>
    </row>
    <row r="2960" spans="1:14" ht="15.75" customHeight="1">
      <c r="A2960" s="106">
        <v>42103</v>
      </c>
      <c r="B2960" s="107" t="s">
        <v>463</v>
      </c>
      <c r="C2960" s="108">
        <f t="shared" si="556"/>
        <v>210.52631578947367</v>
      </c>
      <c r="D2960" s="107" t="s">
        <v>188</v>
      </c>
      <c r="E2960" s="109">
        <v>1425</v>
      </c>
      <c r="F2960" s="109">
        <v>1434</v>
      </c>
      <c r="G2960" s="109">
        <v>1444.3</v>
      </c>
      <c r="H2960" s="110"/>
      <c r="I2960" s="109">
        <f t="shared" si="557"/>
        <v>1894.7368421052631</v>
      </c>
      <c r="J2960" s="109">
        <f t="shared" si="558"/>
        <v>2168.4210526315692</v>
      </c>
      <c r="K2960" s="109">
        <f t="shared" si="559"/>
        <v>0</v>
      </c>
      <c r="L2960" s="110">
        <f t="shared" si="560"/>
        <v>4063.1578947368325</v>
      </c>
      <c r="M2960" s="113"/>
      <c r="N2960" s="25"/>
    </row>
    <row r="2961" spans="1:14" ht="15.75" customHeight="1">
      <c r="A2961" s="106">
        <v>42103</v>
      </c>
      <c r="B2961" s="107" t="s">
        <v>428</v>
      </c>
      <c r="C2961" s="108">
        <f t="shared" si="556"/>
        <v>852.27272727272725</v>
      </c>
      <c r="D2961" s="107" t="s">
        <v>188</v>
      </c>
      <c r="E2961" s="109">
        <v>352</v>
      </c>
      <c r="F2961" s="109">
        <v>354.15</v>
      </c>
      <c r="G2961" s="109"/>
      <c r="H2961" s="110"/>
      <c r="I2961" s="109">
        <f t="shared" si="557"/>
        <v>1832.3863636363442</v>
      </c>
      <c r="J2961" s="109">
        <f t="shared" si="558"/>
        <v>0</v>
      </c>
      <c r="K2961" s="109">
        <f t="shared" si="559"/>
        <v>0</v>
      </c>
      <c r="L2961" s="110">
        <f t="shared" si="560"/>
        <v>1832.3863636363442</v>
      </c>
      <c r="M2961" s="113"/>
      <c r="N2961" s="25"/>
    </row>
    <row r="2962" spans="1:14" ht="15.75" customHeight="1">
      <c r="A2962" s="106">
        <v>42103</v>
      </c>
      <c r="B2962" s="107" t="s">
        <v>444</v>
      </c>
      <c r="C2962" s="108">
        <f t="shared" si="556"/>
        <v>1595.7446808510638</v>
      </c>
      <c r="D2962" s="107" t="s">
        <v>188</v>
      </c>
      <c r="E2962" s="109">
        <v>188</v>
      </c>
      <c r="F2962" s="109">
        <v>189</v>
      </c>
      <c r="G2962" s="109"/>
      <c r="H2962" s="110"/>
      <c r="I2962" s="109">
        <f t="shared" si="557"/>
        <v>1595.7446808510638</v>
      </c>
      <c r="J2962" s="109">
        <f t="shared" si="558"/>
        <v>0</v>
      </c>
      <c r="K2962" s="109">
        <f t="shared" si="559"/>
        <v>0</v>
      </c>
      <c r="L2962" s="110">
        <f t="shared" si="560"/>
        <v>1595.7446808510638</v>
      </c>
      <c r="M2962" s="113"/>
      <c r="N2962" s="25"/>
    </row>
    <row r="2963" spans="1:14" ht="15.75" customHeight="1">
      <c r="A2963" s="106">
        <v>42103</v>
      </c>
      <c r="B2963" s="111" t="s">
        <v>406</v>
      </c>
      <c r="C2963" s="108">
        <f t="shared" si="556"/>
        <v>1604.2780748663101</v>
      </c>
      <c r="D2963" s="111" t="s">
        <v>203</v>
      </c>
      <c r="E2963" s="110">
        <v>187</v>
      </c>
      <c r="F2963" s="110">
        <v>187</v>
      </c>
      <c r="G2963" s="110"/>
      <c r="H2963" s="110"/>
      <c r="I2963" s="109">
        <f t="shared" si="557"/>
        <v>0</v>
      </c>
      <c r="J2963" s="109">
        <f t="shared" si="558"/>
        <v>0</v>
      </c>
      <c r="K2963" s="109">
        <f t="shared" si="559"/>
        <v>0</v>
      </c>
      <c r="L2963" s="43">
        <f t="shared" si="560"/>
        <v>0</v>
      </c>
      <c r="M2963" s="113"/>
      <c r="N2963" s="25"/>
    </row>
    <row r="2964" spans="1:14" ht="15.75" customHeight="1">
      <c r="A2964" s="106">
        <v>42103</v>
      </c>
      <c r="B2964" s="107" t="s">
        <v>462</v>
      </c>
      <c r="C2964" s="108">
        <f t="shared" si="556"/>
        <v>892.85714285714289</v>
      </c>
      <c r="D2964" s="107" t="s">
        <v>188</v>
      </c>
      <c r="E2964" s="109">
        <v>336</v>
      </c>
      <c r="F2964" s="109">
        <v>331</v>
      </c>
      <c r="G2964" s="109"/>
      <c r="H2964" s="110"/>
      <c r="I2964" s="109">
        <f t="shared" si="557"/>
        <v>-4464.2857142857147</v>
      </c>
      <c r="J2964" s="109">
        <f t="shared" si="558"/>
        <v>0</v>
      </c>
      <c r="K2964" s="109">
        <f t="shared" si="559"/>
        <v>0</v>
      </c>
      <c r="L2964" s="110">
        <f t="shared" si="560"/>
        <v>-4464.2857142857147</v>
      </c>
      <c r="M2964" s="113"/>
      <c r="N2964" s="25"/>
    </row>
    <row r="2965" spans="1:14" ht="15.75" customHeight="1">
      <c r="A2965" s="106">
        <v>42102</v>
      </c>
      <c r="B2965" s="107" t="s">
        <v>394</v>
      </c>
      <c r="C2965" s="108">
        <f t="shared" si="556"/>
        <v>340.90909090909093</v>
      </c>
      <c r="D2965" s="107" t="s">
        <v>188</v>
      </c>
      <c r="E2965" s="109">
        <v>880</v>
      </c>
      <c r="F2965" s="109">
        <v>885</v>
      </c>
      <c r="G2965" s="109">
        <v>895</v>
      </c>
      <c r="H2965" s="110">
        <v>909.9</v>
      </c>
      <c r="I2965" s="109">
        <f t="shared" si="557"/>
        <v>1704.5454545454547</v>
      </c>
      <c r="J2965" s="109">
        <f t="shared" si="558"/>
        <v>3409.0909090909095</v>
      </c>
      <c r="K2965" s="109">
        <f t="shared" si="559"/>
        <v>5079.5454545454468</v>
      </c>
      <c r="L2965" s="110">
        <f t="shared" si="560"/>
        <v>10193.181818181811</v>
      </c>
      <c r="M2965" s="113"/>
      <c r="N2965" s="25"/>
    </row>
    <row r="2966" spans="1:14" ht="15.75" customHeight="1">
      <c r="A2966" s="106">
        <v>42102</v>
      </c>
      <c r="B2966" s="107" t="s">
        <v>464</v>
      </c>
      <c r="C2966" s="108">
        <f t="shared" si="556"/>
        <v>546.44808743169403</v>
      </c>
      <c r="D2966" s="107" t="s">
        <v>188</v>
      </c>
      <c r="E2966" s="109">
        <v>549</v>
      </c>
      <c r="F2966" s="109">
        <v>553</v>
      </c>
      <c r="G2966" s="109">
        <v>558</v>
      </c>
      <c r="H2966" s="110">
        <v>564.9</v>
      </c>
      <c r="I2966" s="109">
        <f t="shared" si="557"/>
        <v>2185.7923497267761</v>
      </c>
      <c r="J2966" s="109">
        <f t="shared" si="558"/>
        <v>2732.2404371584703</v>
      </c>
      <c r="K2966" s="109">
        <f t="shared" si="559"/>
        <v>3770.4918032786763</v>
      </c>
      <c r="L2966" s="110">
        <f t="shared" si="560"/>
        <v>8688.5245901639228</v>
      </c>
      <c r="M2966" s="113"/>
      <c r="N2966" s="25"/>
    </row>
    <row r="2967" spans="1:14" ht="15.75" customHeight="1">
      <c r="A2967" s="106">
        <v>42102</v>
      </c>
      <c r="B2967" s="107" t="s">
        <v>367</v>
      </c>
      <c r="C2967" s="108">
        <f t="shared" si="556"/>
        <v>1570.6806282722514</v>
      </c>
      <c r="D2967" s="107" t="s">
        <v>188</v>
      </c>
      <c r="E2967" s="109">
        <v>191</v>
      </c>
      <c r="F2967" s="109">
        <v>192</v>
      </c>
      <c r="G2967" s="109">
        <v>195</v>
      </c>
      <c r="H2967" s="110"/>
      <c r="I2967" s="109">
        <f t="shared" si="557"/>
        <v>1570.6806282722514</v>
      </c>
      <c r="J2967" s="109">
        <f t="shared" si="558"/>
        <v>4712.0418848167537</v>
      </c>
      <c r="K2967" s="109">
        <f t="shared" si="559"/>
        <v>0</v>
      </c>
      <c r="L2967" s="110">
        <f t="shared" si="560"/>
        <v>6282.7225130890056</v>
      </c>
      <c r="M2967" s="113"/>
      <c r="N2967" s="25"/>
    </row>
    <row r="2968" spans="1:14" ht="15.75" customHeight="1">
      <c r="A2968" s="106">
        <v>42102</v>
      </c>
      <c r="B2968" s="107" t="s">
        <v>153</v>
      </c>
      <c r="C2968" s="108">
        <f t="shared" si="556"/>
        <v>366.74816625916873</v>
      </c>
      <c r="D2968" s="107" t="s">
        <v>188</v>
      </c>
      <c r="E2968" s="109">
        <v>818</v>
      </c>
      <c r="F2968" s="109">
        <v>823</v>
      </c>
      <c r="G2968" s="109">
        <v>828</v>
      </c>
      <c r="H2968" s="110"/>
      <c r="I2968" s="109">
        <f t="shared" si="557"/>
        <v>1833.7408312958437</v>
      </c>
      <c r="J2968" s="109">
        <f t="shared" si="558"/>
        <v>1833.7408312958437</v>
      </c>
      <c r="K2968" s="109">
        <f t="shared" si="559"/>
        <v>0</v>
      </c>
      <c r="L2968" s="110">
        <f t="shared" si="560"/>
        <v>3667.4816625916874</v>
      </c>
      <c r="M2968" s="113"/>
      <c r="N2968" s="25"/>
    </row>
    <row r="2969" spans="1:14" ht="15.75" customHeight="1">
      <c r="A2969" s="106">
        <v>42102</v>
      </c>
      <c r="B2969" s="107" t="s">
        <v>387</v>
      </c>
      <c r="C2969" s="108">
        <f t="shared" si="556"/>
        <v>793.33597778659271</v>
      </c>
      <c r="D2969" s="107" t="s">
        <v>188</v>
      </c>
      <c r="E2969" s="109">
        <v>378.15</v>
      </c>
      <c r="F2969" s="109">
        <v>381</v>
      </c>
      <c r="G2969" s="109"/>
      <c r="H2969" s="110"/>
      <c r="I2969" s="109">
        <f t="shared" si="557"/>
        <v>2261.0075366918072</v>
      </c>
      <c r="J2969" s="109">
        <f t="shared" si="558"/>
        <v>0</v>
      </c>
      <c r="K2969" s="109">
        <f t="shared" si="559"/>
        <v>0</v>
      </c>
      <c r="L2969" s="110">
        <f t="shared" si="560"/>
        <v>2261.0075366918072</v>
      </c>
      <c r="M2969" s="113"/>
      <c r="N2969" s="25"/>
    </row>
    <row r="2970" spans="1:14" ht="15.75" customHeight="1">
      <c r="A2970" s="106">
        <v>42102</v>
      </c>
      <c r="B2970" s="107" t="s">
        <v>18</v>
      </c>
      <c r="C2970" s="108">
        <f t="shared" si="556"/>
        <v>1652.8925619834711</v>
      </c>
      <c r="D2970" s="107" t="s">
        <v>188</v>
      </c>
      <c r="E2970" s="109">
        <v>181.5</v>
      </c>
      <c r="F2970" s="109">
        <v>182.3</v>
      </c>
      <c r="G2970" s="109"/>
      <c r="H2970" s="110"/>
      <c r="I2970" s="109">
        <f t="shared" si="557"/>
        <v>1322.3140495867956</v>
      </c>
      <c r="J2970" s="109">
        <f t="shared" si="558"/>
        <v>0</v>
      </c>
      <c r="K2970" s="109">
        <f t="shared" si="559"/>
        <v>0</v>
      </c>
      <c r="L2970" s="110">
        <f t="shared" si="560"/>
        <v>1322.3140495867956</v>
      </c>
      <c r="M2970" s="97"/>
      <c r="N2970" s="25"/>
    </row>
    <row r="2971" spans="1:14" ht="15.75" customHeight="1">
      <c r="A2971" s="106">
        <v>42101</v>
      </c>
      <c r="B2971" s="107" t="s">
        <v>465</v>
      </c>
      <c r="C2971" s="108">
        <f t="shared" si="556"/>
        <v>621.11801242236027</v>
      </c>
      <c r="D2971" s="107" t="s">
        <v>188</v>
      </c>
      <c r="E2971" s="109">
        <v>483</v>
      </c>
      <c r="F2971" s="109">
        <v>486</v>
      </c>
      <c r="G2971" s="109">
        <v>491</v>
      </c>
      <c r="H2971" s="110">
        <v>497</v>
      </c>
      <c r="I2971" s="109">
        <f t="shared" si="557"/>
        <v>1863.3540372670809</v>
      </c>
      <c r="J2971" s="109">
        <f t="shared" si="558"/>
        <v>3105.5900621118012</v>
      </c>
      <c r="K2971" s="109">
        <f t="shared" si="559"/>
        <v>3726.7080745341618</v>
      </c>
      <c r="L2971" s="110">
        <f t="shared" si="560"/>
        <v>8695.652173913044</v>
      </c>
      <c r="M2971" s="97"/>
      <c r="N2971" s="25"/>
    </row>
    <row r="2972" spans="1:14" ht="15.75" customHeight="1">
      <c r="A2972" s="106">
        <v>42101</v>
      </c>
      <c r="B2972" s="107" t="s">
        <v>466</v>
      </c>
      <c r="C2972" s="108">
        <f t="shared" si="556"/>
        <v>942.95143800094297</v>
      </c>
      <c r="D2972" s="107" t="s">
        <v>188</v>
      </c>
      <c r="E2972" s="109">
        <v>318.14999999999998</v>
      </c>
      <c r="F2972" s="109">
        <v>320</v>
      </c>
      <c r="G2972" s="109">
        <v>324</v>
      </c>
      <c r="H2972" s="110"/>
      <c r="I2972" s="109">
        <f t="shared" si="557"/>
        <v>1744.4601603017659</v>
      </c>
      <c r="J2972" s="109">
        <f t="shared" si="558"/>
        <v>3771.8057520037719</v>
      </c>
      <c r="K2972" s="109">
        <f t="shared" si="559"/>
        <v>0</v>
      </c>
      <c r="L2972" s="110">
        <f t="shared" si="560"/>
        <v>5516.2659123055382</v>
      </c>
      <c r="M2972" s="97"/>
      <c r="N2972" s="25"/>
    </row>
    <row r="2973" spans="1:14" ht="15.75" customHeight="1">
      <c r="A2973" s="106">
        <v>42101</v>
      </c>
      <c r="B2973" s="107" t="s">
        <v>178</v>
      </c>
      <c r="C2973" s="108">
        <f t="shared" si="556"/>
        <v>943.39622641509436</v>
      </c>
      <c r="D2973" s="107" t="s">
        <v>188</v>
      </c>
      <c r="E2973" s="109">
        <v>318</v>
      </c>
      <c r="F2973" s="109">
        <v>320.5</v>
      </c>
      <c r="G2973" s="109"/>
      <c r="H2973" s="110"/>
      <c r="I2973" s="109">
        <f t="shared" si="557"/>
        <v>2358.4905660377358</v>
      </c>
      <c r="J2973" s="109">
        <f t="shared" si="558"/>
        <v>0</v>
      </c>
      <c r="K2973" s="109">
        <f t="shared" si="559"/>
        <v>0</v>
      </c>
      <c r="L2973" s="110">
        <f t="shared" si="560"/>
        <v>2358.4905660377358</v>
      </c>
      <c r="M2973" s="97"/>
      <c r="N2973" s="25"/>
    </row>
    <row r="2974" spans="1:14" ht="15.75" customHeight="1">
      <c r="A2974" s="106">
        <v>42101</v>
      </c>
      <c r="B2974" s="111" t="s">
        <v>457</v>
      </c>
      <c r="C2974" s="108">
        <f t="shared" si="556"/>
        <v>2390.4382470119522</v>
      </c>
      <c r="D2974" s="111" t="s">
        <v>203</v>
      </c>
      <c r="E2974" s="110">
        <v>125.5</v>
      </c>
      <c r="F2974" s="110">
        <v>124.65</v>
      </c>
      <c r="G2974" s="110"/>
      <c r="H2974" s="110"/>
      <c r="I2974" s="109">
        <f t="shared" si="557"/>
        <v>2031.8725099601459</v>
      </c>
      <c r="J2974" s="109">
        <f t="shared" si="558"/>
        <v>0</v>
      </c>
      <c r="K2974" s="109">
        <f t="shared" si="559"/>
        <v>0</v>
      </c>
      <c r="L2974" s="43">
        <f t="shared" si="560"/>
        <v>2031.8725099601459</v>
      </c>
      <c r="M2974" s="97"/>
      <c r="N2974" s="25"/>
    </row>
    <row r="2975" spans="1:14" ht="15.75" customHeight="1">
      <c r="A2975" s="106">
        <v>42101</v>
      </c>
      <c r="B2975" s="107" t="s">
        <v>373</v>
      </c>
      <c r="C2975" s="108">
        <f t="shared" si="556"/>
        <v>1929.2604501607716</v>
      </c>
      <c r="D2975" s="107" t="s">
        <v>188</v>
      </c>
      <c r="E2975" s="109">
        <v>155.5</v>
      </c>
      <c r="F2975" s="109">
        <v>156.5</v>
      </c>
      <c r="G2975" s="109"/>
      <c r="H2975" s="110"/>
      <c r="I2975" s="109">
        <f t="shared" si="557"/>
        <v>1929.2604501607716</v>
      </c>
      <c r="J2975" s="109">
        <f t="shared" si="558"/>
        <v>0</v>
      </c>
      <c r="K2975" s="109">
        <f t="shared" si="559"/>
        <v>0</v>
      </c>
      <c r="L2975" s="110">
        <f t="shared" si="560"/>
        <v>1929.2604501607716</v>
      </c>
      <c r="M2975" s="97"/>
      <c r="N2975" s="25"/>
    </row>
    <row r="2976" spans="1:14" ht="15.75" customHeight="1">
      <c r="A2976" s="106">
        <v>42101</v>
      </c>
      <c r="B2976" s="107" t="s">
        <v>466</v>
      </c>
      <c r="C2976" s="108">
        <f t="shared" si="556"/>
        <v>930.23255813953483</v>
      </c>
      <c r="D2976" s="107" t="s">
        <v>188</v>
      </c>
      <c r="E2976" s="109">
        <v>322.5</v>
      </c>
      <c r="F2976" s="109">
        <v>323.7</v>
      </c>
      <c r="G2976" s="109"/>
      <c r="H2976" s="110"/>
      <c r="I2976" s="109">
        <f t="shared" si="557"/>
        <v>1116.2790697674311</v>
      </c>
      <c r="J2976" s="109">
        <f t="shared" si="558"/>
        <v>0</v>
      </c>
      <c r="K2976" s="109">
        <f t="shared" si="559"/>
        <v>0</v>
      </c>
      <c r="L2976" s="110">
        <f t="shared" si="560"/>
        <v>1116.2790697674311</v>
      </c>
      <c r="M2976" s="97"/>
      <c r="N2976" s="25"/>
    </row>
    <row r="2977" spans="1:14" ht="15.75" customHeight="1">
      <c r="A2977" s="106">
        <v>42101</v>
      </c>
      <c r="B2977" s="111" t="s">
        <v>129</v>
      </c>
      <c r="C2977" s="108">
        <f t="shared" si="556"/>
        <v>263.15789473684208</v>
      </c>
      <c r="D2977" s="111" t="s">
        <v>203</v>
      </c>
      <c r="E2977" s="110">
        <v>1140</v>
      </c>
      <c r="F2977" s="110">
        <v>1140</v>
      </c>
      <c r="G2977" s="110"/>
      <c r="H2977" s="110"/>
      <c r="I2977" s="109">
        <f t="shared" si="557"/>
        <v>0</v>
      </c>
      <c r="J2977" s="109">
        <f t="shared" si="558"/>
        <v>0</v>
      </c>
      <c r="K2977" s="109">
        <f t="shared" si="559"/>
        <v>0</v>
      </c>
      <c r="L2977" s="43">
        <f t="shared" si="560"/>
        <v>0</v>
      </c>
      <c r="M2977" s="97"/>
      <c r="N2977" s="25"/>
    </row>
    <row r="2978" spans="1:14" ht="15.75" customHeight="1">
      <c r="A2978" s="106">
        <v>42100</v>
      </c>
      <c r="B2978" s="107" t="s">
        <v>433</v>
      </c>
      <c r="C2978" s="108">
        <f t="shared" si="556"/>
        <v>2500</v>
      </c>
      <c r="D2978" s="107" t="s">
        <v>188</v>
      </c>
      <c r="E2978" s="109">
        <v>120</v>
      </c>
      <c r="F2978" s="109">
        <v>122</v>
      </c>
      <c r="G2978" s="109">
        <v>124</v>
      </c>
      <c r="H2978" s="110">
        <v>128</v>
      </c>
      <c r="I2978" s="109">
        <f t="shared" si="557"/>
        <v>5000</v>
      </c>
      <c r="J2978" s="109">
        <f t="shared" si="558"/>
        <v>5000</v>
      </c>
      <c r="K2978" s="109">
        <f t="shared" si="559"/>
        <v>10000</v>
      </c>
      <c r="L2978" s="110">
        <f t="shared" si="560"/>
        <v>20000</v>
      </c>
      <c r="M2978" s="97"/>
      <c r="N2978" s="25"/>
    </row>
    <row r="2979" spans="1:14" ht="15.75" customHeight="1">
      <c r="A2979" s="106">
        <v>42100</v>
      </c>
      <c r="B2979" s="107" t="s">
        <v>129</v>
      </c>
      <c r="C2979" s="108">
        <f t="shared" si="556"/>
        <v>265.48672566371681</v>
      </c>
      <c r="D2979" s="107" t="s">
        <v>188</v>
      </c>
      <c r="E2979" s="109">
        <v>1130</v>
      </c>
      <c r="F2979" s="109">
        <v>1140</v>
      </c>
      <c r="G2979" s="109">
        <v>1155</v>
      </c>
      <c r="H2979" s="110">
        <v>1175</v>
      </c>
      <c r="I2979" s="109">
        <f t="shared" si="557"/>
        <v>2654.8672566371679</v>
      </c>
      <c r="J2979" s="109">
        <f t="shared" si="558"/>
        <v>3982.3008849557523</v>
      </c>
      <c r="K2979" s="109">
        <f t="shared" si="559"/>
        <v>5309.7345132743358</v>
      </c>
      <c r="L2979" s="110">
        <f t="shared" si="560"/>
        <v>11946.902654867255</v>
      </c>
      <c r="M2979" s="97"/>
      <c r="N2979" s="25"/>
    </row>
    <row r="2980" spans="1:14" ht="15.75" customHeight="1">
      <c r="A2980" s="106">
        <v>42100</v>
      </c>
      <c r="B2980" s="107" t="s">
        <v>467</v>
      </c>
      <c r="C2980" s="108">
        <f t="shared" si="556"/>
        <v>678.73303167420818</v>
      </c>
      <c r="D2980" s="107" t="s">
        <v>188</v>
      </c>
      <c r="E2980" s="109">
        <v>442</v>
      </c>
      <c r="F2980" s="109">
        <v>445</v>
      </c>
      <c r="G2980" s="109">
        <v>450</v>
      </c>
      <c r="H2980" s="110">
        <v>457</v>
      </c>
      <c r="I2980" s="109">
        <f t="shared" si="557"/>
        <v>2036.1990950226245</v>
      </c>
      <c r="J2980" s="109">
        <f t="shared" si="558"/>
        <v>3393.6651583710409</v>
      </c>
      <c r="K2980" s="109">
        <f t="shared" si="559"/>
        <v>4751.1312217194572</v>
      </c>
      <c r="L2980" s="110">
        <f t="shared" si="560"/>
        <v>10180.995475113123</v>
      </c>
      <c r="M2980" s="97"/>
      <c r="N2980" s="25"/>
    </row>
    <row r="2981" spans="1:14" ht="15.75" customHeight="1">
      <c r="A2981" s="106">
        <v>42100</v>
      </c>
      <c r="B2981" s="107" t="s">
        <v>308</v>
      </c>
      <c r="C2981" s="108">
        <f t="shared" si="556"/>
        <v>364.96350364963502</v>
      </c>
      <c r="D2981" s="107" t="s">
        <v>188</v>
      </c>
      <c r="E2981" s="109">
        <v>822</v>
      </c>
      <c r="F2981" s="109">
        <v>827</v>
      </c>
      <c r="G2981" s="109">
        <v>835</v>
      </c>
      <c r="H2981" s="110">
        <v>845</v>
      </c>
      <c r="I2981" s="109">
        <f t="shared" si="557"/>
        <v>1824.817518248175</v>
      </c>
      <c r="J2981" s="109">
        <f t="shared" si="558"/>
        <v>2919.7080291970801</v>
      </c>
      <c r="K2981" s="109">
        <f t="shared" si="559"/>
        <v>3649.63503649635</v>
      </c>
      <c r="L2981" s="43">
        <f t="shared" si="560"/>
        <v>8394.1605839416043</v>
      </c>
      <c r="M2981" s="25"/>
      <c r="N2981" s="25"/>
    </row>
    <row r="2982" spans="1:14" ht="15.75" customHeight="1">
      <c r="A2982" s="106">
        <v>42100</v>
      </c>
      <c r="B2982" s="107" t="s">
        <v>261</v>
      </c>
      <c r="C2982" s="108">
        <f t="shared" si="556"/>
        <v>231.66023166023166</v>
      </c>
      <c r="D2982" s="107" t="s">
        <v>188</v>
      </c>
      <c r="E2982" s="109">
        <v>1295</v>
      </c>
      <c r="F2982" s="109">
        <v>1305</v>
      </c>
      <c r="G2982" s="109">
        <v>1320</v>
      </c>
      <c r="H2982" s="110">
        <v>1329.6</v>
      </c>
      <c r="I2982" s="109">
        <f t="shared" si="557"/>
        <v>2316.6023166023165</v>
      </c>
      <c r="J2982" s="109">
        <f t="shared" si="558"/>
        <v>3474.9034749034749</v>
      </c>
      <c r="K2982" s="109">
        <f t="shared" si="559"/>
        <v>2223.938223938203</v>
      </c>
      <c r="L2982" s="110">
        <f t="shared" si="560"/>
        <v>8015.4440154439944</v>
      </c>
      <c r="M2982" s="97"/>
      <c r="N2982" s="25"/>
    </row>
    <row r="2983" spans="1:14" ht="15.75" customHeight="1">
      <c r="A2983" s="106">
        <v>42100</v>
      </c>
      <c r="B2983" s="107" t="s">
        <v>468</v>
      </c>
      <c r="C2983" s="108">
        <f t="shared" si="556"/>
        <v>1709.4017094017095</v>
      </c>
      <c r="D2983" s="107" t="s">
        <v>188</v>
      </c>
      <c r="E2983" s="109">
        <v>175.5</v>
      </c>
      <c r="F2983" s="109">
        <v>176.5</v>
      </c>
      <c r="G2983" s="109">
        <v>177.8</v>
      </c>
      <c r="H2983" s="110"/>
      <c r="I2983" s="109">
        <f t="shared" si="557"/>
        <v>1709.4017094017095</v>
      </c>
      <c r="J2983" s="109">
        <f t="shared" si="558"/>
        <v>2222.2222222222417</v>
      </c>
      <c r="K2983" s="109">
        <f t="shared" si="559"/>
        <v>0</v>
      </c>
      <c r="L2983" s="110">
        <f t="shared" si="560"/>
        <v>3931.6239316239512</v>
      </c>
      <c r="M2983" s="97"/>
      <c r="N2983" s="25"/>
    </row>
    <row r="2984" spans="1:14" ht="15.75" customHeight="1">
      <c r="A2984" s="106">
        <v>42100</v>
      </c>
      <c r="B2984" s="107" t="s">
        <v>469</v>
      </c>
      <c r="C2984" s="108">
        <f t="shared" si="556"/>
        <v>2343.75</v>
      </c>
      <c r="D2984" s="107" t="s">
        <v>188</v>
      </c>
      <c r="E2984" s="109">
        <v>128</v>
      </c>
      <c r="F2984" s="109">
        <v>129</v>
      </c>
      <c r="G2984" s="109"/>
      <c r="H2984" s="110"/>
      <c r="I2984" s="109">
        <f t="shared" si="557"/>
        <v>2343.75</v>
      </c>
      <c r="J2984" s="109">
        <f t="shared" si="558"/>
        <v>0</v>
      </c>
      <c r="K2984" s="109">
        <f t="shared" si="559"/>
        <v>0</v>
      </c>
      <c r="L2984" s="110">
        <f t="shared" si="560"/>
        <v>2343.75</v>
      </c>
      <c r="M2984" s="97"/>
      <c r="N2984" s="25"/>
    </row>
    <row r="2985" spans="1:14" ht="15.75" customHeight="1">
      <c r="A2985" s="106">
        <v>42100</v>
      </c>
      <c r="B2985" s="107" t="s">
        <v>468</v>
      </c>
      <c r="C2985" s="108">
        <f t="shared" si="556"/>
        <v>1719.1977077363897</v>
      </c>
      <c r="D2985" s="107" t="s">
        <v>188</v>
      </c>
      <c r="E2985" s="109">
        <v>174.5</v>
      </c>
      <c r="F2985" s="109">
        <v>175.4</v>
      </c>
      <c r="G2985" s="109"/>
      <c r="H2985" s="110"/>
      <c r="I2985" s="109">
        <f t="shared" si="557"/>
        <v>1547.2779369627606</v>
      </c>
      <c r="J2985" s="109">
        <f t="shared" si="558"/>
        <v>0</v>
      </c>
      <c r="K2985" s="109">
        <f t="shared" si="559"/>
        <v>0</v>
      </c>
      <c r="L2985" s="110">
        <f t="shared" si="560"/>
        <v>1547.2779369627606</v>
      </c>
      <c r="M2985" s="97"/>
      <c r="N2985" s="25"/>
    </row>
    <row r="2986" spans="1:14" ht="15.75" customHeight="1">
      <c r="A2986" s="106">
        <v>42100</v>
      </c>
      <c r="B2986" s="107" t="s">
        <v>368</v>
      </c>
      <c r="C2986" s="108">
        <f t="shared" si="556"/>
        <v>433.52601156069363</v>
      </c>
      <c r="D2986" s="107" t="s">
        <v>188</v>
      </c>
      <c r="E2986" s="109">
        <v>692</v>
      </c>
      <c r="F2986" s="109">
        <v>684</v>
      </c>
      <c r="G2986" s="109"/>
      <c r="H2986" s="110"/>
      <c r="I2986" s="109">
        <f t="shared" si="557"/>
        <v>-3468.2080924855491</v>
      </c>
      <c r="J2986" s="109">
        <f t="shared" si="558"/>
        <v>0</v>
      </c>
      <c r="K2986" s="109">
        <f t="shared" si="559"/>
        <v>0</v>
      </c>
      <c r="L2986" s="110">
        <f t="shared" si="560"/>
        <v>-3468.2080924855491</v>
      </c>
      <c r="M2986" s="97"/>
      <c r="N2986" s="25"/>
    </row>
    <row r="2987" spans="1:14" ht="15.75" customHeight="1">
      <c r="A2987" s="106">
        <v>42095</v>
      </c>
      <c r="B2987" s="107" t="s">
        <v>470</v>
      </c>
      <c r="C2987" s="108">
        <f t="shared" si="556"/>
        <v>1534.5268542199487</v>
      </c>
      <c r="D2987" s="107" t="s">
        <v>188</v>
      </c>
      <c r="E2987" s="109">
        <v>195.5</v>
      </c>
      <c r="F2987" s="109">
        <v>196.5</v>
      </c>
      <c r="G2987" s="109">
        <v>198</v>
      </c>
      <c r="H2987" s="110">
        <v>205</v>
      </c>
      <c r="I2987" s="109">
        <f t="shared" si="557"/>
        <v>1534.5268542199487</v>
      </c>
      <c r="J2987" s="109">
        <f t="shared" si="558"/>
        <v>2301.7902813299233</v>
      </c>
      <c r="K2987" s="109">
        <f t="shared" si="559"/>
        <v>10741.687979539642</v>
      </c>
      <c r="L2987" s="43">
        <f t="shared" si="560"/>
        <v>14578.005115089514</v>
      </c>
      <c r="M2987" s="97"/>
      <c r="N2987" s="25"/>
    </row>
    <row r="2988" spans="1:14" ht="15.75" customHeight="1">
      <c r="A2988" s="106">
        <v>42095</v>
      </c>
      <c r="B2988" s="107" t="s">
        <v>134</v>
      </c>
      <c r="C2988" s="108">
        <f t="shared" si="556"/>
        <v>1452.7845036319613</v>
      </c>
      <c r="D2988" s="107" t="s">
        <v>188</v>
      </c>
      <c r="E2988" s="109">
        <v>206.5</v>
      </c>
      <c r="F2988" s="109">
        <v>208</v>
      </c>
      <c r="G2988" s="109">
        <v>211</v>
      </c>
      <c r="H2988" s="110">
        <v>213.95</v>
      </c>
      <c r="I2988" s="109">
        <f t="shared" si="557"/>
        <v>2179.176755447942</v>
      </c>
      <c r="J2988" s="109">
        <f t="shared" si="558"/>
        <v>4358.353510895884</v>
      </c>
      <c r="K2988" s="109">
        <f t="shared" si="559"/>
        <v>4285.7142857142699</v>
      </c>
      <c r="L2988" s="43">
        <f t="shared" si="560"/>
        <v>10823.244552058095</v>
      </c>
      <c r="M2988" s="97"/>
      <c r="N2988" s="25"/>
    </row>
    <row r="2989" spans="1:14" ht="15.75" customHeight="1">
      <c r="A2989" s="106">
        <v>42095</v>
      </c>
      <c r="B2989" s="107" t="s">
        <v>129</v>
      </c>
      <c r="C2989" s="108">
        <f t="shared" si="556"/>
        <v>283.01886792452831</v>
      </c>
      <c r="D2989" s="107" t="s">
        <v>188</v>
      </c>
      <c r="E2989" s="109">
        <v>1060</v>
      </c>
      <c r="F2989" s="109">
        <v>1070</v>
      </c>
      <c r="G2989" s="109">
        <v>1082</v>
      </c>
      <c r="H2989" s="110">
        <v>1094</v>
      </c>
      <c r="I2989" s="109">
        <f t="shared" si="557"/>
        <v>2830.1886792452833</v>
      </c>
      <c r="J2989" s="109">
        <f t="shared" si="558"/>
        <v>3396.2264150943397</v>
      </c>
      <c r="K2989" s="109">
        <f t="shared" si="559"/>
        <v>3396.2264150943397</v>
      </c>
      <c r="L2989" s="43">
        <f t="shared" si="560"/>
        <v>9622.6415094339627</v>
      </c>
      <c r="M2989" s="97"/>
      <c r="N2989" s="25"/>
    </row>
    <row r="2990" spans="1:14" ht="15.75" customHeight="1">
      <c r="A2990" s="106">
        <v>42095</v>
      </c>
      <c r="B2990" s="107" t="s">
        <v>470</v>
      </c>
      <c r="C2990" s="108">
        <f t="shared" si="556"/>
        <v>1507.537688442211</v>
      </c>
      <c r="D2990" s="107" t="s">
        <v>188</v>
      </c>
      <c r="E2990" s="109">
        <v>199</v>
      </c>
      <c r="F2990" s="109">
        <v>200</v>
      </c>
      <c r="G2990" s="109">
        <v>205</v>
      </c>
      <c r="H2990" s="110"/>
      <c r="I2990" s="109">
        <f t="shared" si="557"/>
        <v>1507.537688442211</v>
      </c>
      <c r="J2990" s="109">
        <f t="shared" si="558"/>
        <v>7537.6884422110552</v>
      </c>
      <c r="K2990" s="109">
        <f t="shared" si="559"/>
        <v>0</v>
      </c>
      <c r="L2990" s="110">
        <f t="shared" si="560"/>
        <v>9045.2261306532655</v>
      </c>
      <c r="M2990" s="97"/>
      <c r="N2990" s="25"/>
    </row>
    <row r="2991" spans="1:14" ht="15.75" customHeight="1">
      <c r="A2991" s="106">
        <v>42095</v>
      </c>
      <c r="B2991" s="107" t="s">
        <v>368</v>
      </c>
      <c r="C2991" s="108">
        <f t="shared" ref="C2991:C3015" si="561">300000/E2991</f>
        <v>448.4304932735426</v>
      </c>
      <c r="D2991" s="107" t="s">
        <v>188</v>
      </c>
      <c r="E2991" s="109">
        <v>669</v>
      </c>
      <c r="F2991" s="109">
        <v>673</v>
      </c>
      <c r="G2991" s="109">
        <v>677</v>
      </c>
      <c r="H2991" s="110">
        <v>682</v>
      </c>
      <c r="I2991" s="109">
        <f t="shared" ref="I2991:I3015" si="562">(IF(D2991="SHORT",E2991-F2991,IF(D2991="LONG",F2991-E2991)))*C2991</f>
        <v>1793.7219730941704</v>
      </c>
      <c r="J2991" s="109">
        <f t="shared" ref="J2991:J3015" si="563">(IF(D2991="SHORT",IF(G2991="",0,F2991-G2991),IF(D2991="LONG",IF(G2991="",0,G2991-F2991))))*C2991</f>
        <v>1793.7219730941704</v>
      </c>
      <c r="K2991" s="109">
        <f t="shared" ref="K2991:K3015" si="564">(IF(D2991="SHORT",IF(H2991="",0,G2991-H2991),IF(D2991="LONG",IF(H2991="",0,(H2991-G2991)))))*C2991</f>
        <v>2242.1524663677128</v>
      </c>
      <c r="L2991" s="43">
        <f t="shared" ref="L2991:L3015" si="565">SUM(I2991,J2991,K2991)</f>
        <v>5829.5964125560531</v>
      </c>
      <c r="M2991" s="97"/>
      <c r="N2991" s="25"/>
    </row>
    <row r="2992" spans="1:14" ht="15.75" customHeight="1">
      <c r="A2992" s="106">
        <v>42095</v>
      </c>
      <c r="B2992" s="107" t="s">
        <v>471</v>
      </c>
      <c r="C2992" s="108">
        <f t="shared" si="561"/>
        <v>845.07042253521126</v>
      </c>
      <c r="D2992" s="107" t="s">
        <v>188</v>
      </c>
      <c r="E2992" s="109">
        <v>355</v>
      </c>
      <c r="F2992" s="109">
        <v>357</v>
      </c>
      <c r="G2992" s="109">
        <v>360</v>
      </c>
      <c r="H2992" s="110"/>
      <c r="I2992" s="109">
        <f t="shared" si="562"/>
        <v>1690.1408450704225</v>
      </c>
      <c r="J2992" s="109">
        <f t="shared" si="563"/>
        <v>2535.211267605634</v>
      </c>
      <c r="K2992" s="109">
        <f t="shared" si="564"/>
        <v>0</v>
      </c>
      <c r="L2992" s="110">
        <f t="shared" si="565"/>
        <v>4225.352112676057</v>
      </c>
      <c r="M2992" s="97"/>
      <c r="N2992" s="25"/>
    </row>
    <row r="2993" spans="1:14" ht="15.75" customHeight="1">
      <c r="A2993" s="106">
        <v>42095</v>
      </c>
      <c r="B2993" s="107" t="s">
        <v>134</v>
      </c>
      <c r="C2993" s="108">
        <f t="shared" si="561"/>
        <v>1421.8009478672986</v>
      </c>
      <c r="D2993" s="107" t="s">
        <v>188</v>
      </c>
      <c r="E2993" s="109">
        <v>211</v>
      </c>
      <c r="F2993" s="109">
        <v>213.5</v>
      </c>
      <c r="G2993" s="109">
        <v>213.95</v>
      </c>
      <c r="H2993" s="110"/>
      <c r="I2993" s="109">
        <f t="shared" si="562"/>
        <v>3554.5023696682465</v>
      </c>
      <c r="J2993" s="109">
        <f t="shared" si="563"/>
        <v>639.81042654026828</v>
      </c>
      <c r="K2993" s="109">
        <f t="shared" si="564"/>
        <v>0</v>
      </c>
      <c r="L2993" s="110">
        <f t="shared" si="565"/>
        <v>4194.3127962085146</v>
      </c>
      <c r="M2993" s="97"/>
      <c r="N2993" s="25"/>
    </row>
    <row r="2994" spans="1:14" ht="15.75" customHeight="1">
      <c r="A2994" s="106">
        <v>42095</v>
      </c>
      <c r="B2994" s="107" t="s">
        <v>285</v>
      </c>
      <c r="C2994" s="108">
        <f t="shared" si="561"/>
        <v>1591.5119363395224</v>
      </c>
      <c r="D2994" s="107" t="s">
        <v>188</v>
      </c>
      <c r="E2994" s="109">
        <v>188.5</v>
      </c>
      <c r="F2994" s="109">
        <v>189.5</v>
      </c>
      <c r="G2994" s="109">
        <v>190.45</v>
      </c>
      <c r="H2994" s="110"/>
      <c r="I2994" s="109">
        <f t="shared" si="562"/>
        <v>1591.5119363395224</v>
      </c>
      <c r="J2994" s="109">
        <f t="shared" si="563"/>
        <v>1511.9363395225282</v>
      </c>
      <c r="K2994" s="109">
        <f t="shared" si="564"/>
        <v>0</v>
      </c>
      <c r="L2994" s="110">
        <f t="shared" si="565"/>
        <v>3103.4482758620507</v>
      </c>
      <c r="M2994" s="97"/>
      <c r="N2994" s="25"/>
    </row>
    <row r="2995" spans="1:14" ht="15.75" customHeight="1">
      <c r="A2995" s="106">
        <v>42095</v>
      </c>
      <c r="B2995" s="107" t="s">
        <v>308</v>
      </c>
      <c r="C2995" s="108">
        <f t="shared" si="561"/>
        <v>364.96350364963502</v>
      </c>
      <c r="D2995" s="107" t="s">
        <v>188</v>
      </c>
      <c r="E2995" s="109">
        <v>822</v>
      </c>
      <c r="F2995" s="109">
        <v>827</v>
      </c>
      <c r="G2995" s="109"/>
      <c r="H2995" s="110"/>
      <c r="I2995" s="109">
        <f t="shared" si="562"/>
        <v>1824.817518248175</v>
      </c>
      <c r="J2995" s="109">
        <f t="shared" si="563"/>
        <v>0</v>
      </c>
      <c r="K2995" s="109">
        <f t="shared" si="564"/>
        <v>0</v>
      </c>
      <c r="L2995" s="110">
        <f t="shared" si="565"/>
        <v>1824.817518248175</v>
      </c>
      <c r="M2995" s="97"/>
      <c r="N2995" s="25"/>
    </row>
    <row r="2996" spans="1:14" ht="15.75" customHeight="1">
      <c r="A2996" s="106">
        <v>42094</v>
      </c>
      <c r="B2996" s="107" t="s">
        <v>472</v>
      </c>
      <c r="C2996" s="108">
        <f t="shared" si="561"/>
        <v>1209.6774193548388</v>
      </c>
      <c r="D2996" s="107" t="s">
        <v>188</v>
      </c>
      <c r="E2996" s="109">
        <v>248</v>
      </c>
      <c r="F2996" s="109">
        <v>250</v>
      </c>
      <c r="G2996" s="109">
        <v>255</v>
      </c>
      <c r="H2996" s="110"/>
      <c r="I2996" s="109">
        <f t="shared" si="562"/>
        <v>2419.3548387096776</v>
      </c>
      <c r="J2996" s="109">
        <f t="shared" si="563"/>
        <v>6048.3870967741941</v>
      </c>
      <c r="K2996" s="109">
        <f t="shared" si="564"/>
        <v>0</v>
      </c>
      <c r="L2996" s="110">
        <f t="shared" si="565"/>
        <v>8467.7419354838712</v>
      </c>
      <c r="M2996" s="97"/>
      <c r="N2996" s="25"/>
    </row>
    <row r="2997" spans="1:14" ht="15.75" customHeight="1">
      <c r="A2997" s="106">
        <v>42094</v>
      </c>
      <c r="B2997" s="107" t="s">
        <v>153</v>
      </c>
      <c r="C2997" s="108">
        <f t="shared" si="561"/>
        <v>378.31021437578812</v>
      </c>
      <c r="D2997" s="107" t="s">
        <v>188</v>
      </c>
      <c r="E2997" s="109">
        <v>793</v>
      </c>
      <c r="F2997" s="109">
        <v>797</v>
      </c>
      <c r="G2997" s="109">
        <v>805</v>
      </c>
      <c r="H2997" s="110">
        <v>815</v>
      </c>
      <c r="I2997" s="109">
        <f t="shared" si="562"/>
        <v>1513.2408575031525</v>
      </c>
      <c r="J2997" s="109">
        <f t="shared" si="563"/>
        <v>3026.481715006305</v>
      </c>
      <c r="K2997" s="109">
        <f t="shared" si="564"/>
        <v>3783.1021437578811</v>
      </c>
      <c r="L2997" s="43">
        <f t="shared" si="565"/>
        <v>8322.8247162673397</v>
      </c>
      <c r="M2997" s="97"/>
      <c r="N2997" s="25"/>
    </row>
    <row r="2998" spans="1:14" ht="15.75" customHeight="1">
      <c r="A2998" s="106">
        <v>42094</v>
      </c>
      <c r="B2998" s="107" t="s">
        <v>153</v>
      </c>
      <c r="C2998" s="108">
        <f t="shared" si="561"/>
        <v>383.14176245210729</v>
      </c>
      <c r="D2998" s="107" t="s">
        <v>188</v>
      </c>
      <c r="E2998" s="109">
        <v>783</v>
      </c>
      <c r="F2998" s="109">
        <v>787</v>
      </c>
      <c r="G2998" s="109">
        <v>792</v>
      </c>
      <c r="H2998" s="110">
        <v>798</v>
      </c>
      <c r="I2998" s="109">
        <f t="shared" si="562"/>
        <v>1532.5670498084291</v>
      </c>
      <c r="J2998" s="109">
        <f t="shared" si="563"/>
        <v>1915.7088122605364</v>
      </c>
      <c r="K2998" s="109">
        <f t="shared" si="564"/>
        <v>2298.8505747126437</v>
      </c>
      <c r="L2998" s="43">
        <f t="shared" si="565"/>
        <v>5747.1264367816093</v>
      </c>
      <c r="M2998" s="97"/>
      <c r="N2998" s="25"/>
    </row>
    <row r="2999" spans="1:14" ht="15.75" customHeight="1">
      <c r="A2999" s="106">
        <v>42094</v>
      </c>
      <c r="B2999" s="107" t="s">
        <v>126</v>
      </c>
      <c r="C2999" s="108">
        <f t="shared" si="561"/>
        <v>661.52149944873213</v>
      </c>
      <c r="D2999" s="107" t="s">
        <v>188</v>
      </c>
      <c r="E2999" s="109">
        <v>453.5</v>
      </c>
      <c r="F2999" s="109">
        <v>456.5</v>
      </c>
      <c r="G2999" s="109"/>
      <c r="H2999" s="110"/>
      <c r="I2999" s="109">
        <f t="shared" si="562"/>
        <v>1984.5644983461964</v>
      </c>
      <c r="J2999" s="109">
        <f t="shared" si="563"/>
        <v>0</v>
      </c>
      <c r="K2999" s="109">
        <f t="shared" si="564"/>
        <v>0</v>
      </c>
      <c r="L2999" s="110">
        <f t="shared" si="565"/>
        <v>1984.5644983461964</v>
      </c>
      <c r="M2999" s="97"/>
      <c r="N2999" s="25"/>
    </row>
    <row r="3000" spans="1:14" ht="15.75" customHeight="1">
      <c r="A3000" s="106">
        <v>42094</v>
      </c>
      <c r="B3000" s="107" t="s">
        <v>134</v>
      </c>
      <c r="C3000" s="108">
        <f t="shared" si="561"/>
        <v>1503.7593984962407</v>
      </c>
      <c r="D3000" s="107" t="s">
        <v>188</v>
      </c>
      <c r="E3000" s="109">
        <v>199.5</v>
      </c>
      <c r="F3000" s="109">
        <v>200.5</v>
      </c>
      <c r="G3000" s="109"/>
      <c r="H3000" s="110"/>
      <c r="I3000" s="109">
        <f t="shared" si="562"/>
        <v>1503.7593984962407</v>
      </c>
      <c r="J3000" s="109">
        <f t="shared" si="563"/>
        <v>0</v>
      </c>
      <c r="K3000" s="109">
        <f t="shared" si="564"/>
        <v>0</v>
      </c>
      <c r="L3000" s="110">
        <f t="shared" si="565"/>
        <v>1503.7593984962407</v>
      </c>
      <c r="M3000" s="97"/>
      <c r="N3000" s="25"/>
    </row>
    <row r="3001" spans="1:14" ht="15.75" customHeight="1">
      <c r="A3001" s="106">
        <v>42094</v>
      </c>
      <c r="B3001" s="107" t="s">
        <v>473</v>
      </c>
      <c r="C3001" s="108">
        <f t="shared" si="561"/>
        <v>1604.2780748663101</v>
      </c>
      <c r="D3001" s="107" t="s">
        <v>188</v>
      </c>
      <c r="E3001" s="109">
        <v>187</v>
      </c>
      <c r="F3001" s="109">
        <v>187.5</v>
      </c>
      <c r="G3001" s="109"/>
      <c r="H3001" s="110"/>
      <c r="I3001" s="109">
        <f t="shared" si="562"/>
        <v>802.13903743315507</v>
      </c>
      <c r="J3001" s="109">
        <f t="shared" si="563"/>
        <v>0</v>
      </c>
      <c r="K3001" s="109">
        <f t="shared" si="564"/>
        <v>0</v>
      </c>
      <c r="L3001" s="110">
        <f t="shared" si="565"/>
        <v>802.13903743315507</v>
      </c>
      <c r="M3001" s="97"/>
      <c r="N3001" s="25"/>
    </row>
    <row r="3002" spans="1:14" ht="15.75" customHeight="1">
      <c r="A3002" s="106">
        <v>42094</v>
      </c>
      <c r="B3002" s="107" t="s">
        <v>300</v>
      </c>
      <c r="C3002" s="108">
        <f t="shared" si="561"/>
        <v>148.14814814814815</v>
      </c>
      <c r="D3002" s="107" t="s">
        <v>188</v>
      </c>
      <c r="E3002" s="109">
        <v>2025</v>
      </c>
      <c r="F3002" s="109">
        <v>2010</v>
      </c>
      <c r="G3002" s="109"/>
      <c r="H3002" s="110"/>
      <c r="I3002" s="109">
        <f t="shared" si="562"/>
        <v>-2222.2222222222222</v>
      </c>
      <c r="J3002" s="109">
        <f t="shared" si="563"/>
        <v>0</v>
      </c>
      <c r="K3002" s="109">
        <f t="shared" si="564"/>
        <v>0</v>
      </c>
      <c r="L3002" s="110">
        <f t="shared" si="565"/>
        <v>-2222.2222222222222</v>
      </c>
      <c r="M3002" s="97"/>
      <c r="N3002" s="25"/>
    </row>
    <row r="3003" spans="1:14" ht="15.75" customHeight="1">
      <c r="A3003" s="106">
        <v>42093</v>
      </c>
      <c r="B3003" s="107" t="s">
        <v>350</v>
      </c>
      <c r="C3003" s="108">
        <f t="shared" si="561"/>
        <v>1310.0436681222707</v>
      </c>
      <c r="D3003" s="107" t="s">
        <v>188</v>
      </c>
      <c r="E3003" s="109">
        <v>229</v>
      </c>
      <c r="F3003" s="109">
        <v>231</v>
      </c>
      <c r="G3003" s="109">
        <v>235</v>
      </c>
      <c r="H3003" s="110"/>
      <c r="I3003" s="109">
        <f t="shared" si="562"/>
        <v>2620.0873362445413</v>
      </c>
      <c r="J3003" s="109">
        <f t="shared" si="563"/>
        <v>5240.1746724890827</v>
      </c>
      <c r="K3003" s="109">
        <f t="shared" si="564"/>
        <v>0</v>
      </c>
      <c r="L3003" s="110">
        <f t="shared" si="565"/>
        <v>7860.2620087336236</v>
      </c>
      <c r="M3003" s="97"/>
      <c r="N3003" s="25"/>
    </row>
    <row r="3004" spans="1:14" ht="15.75" customHeight="1">
      <c r="A3004" s="106">
        <v>42093</v>
      </c>
      <c r="B3004" s="107" t="s">
        <v>434</v>
      </c>
      <c r="C3004" s="108">
        <f t="shared" si="561"/>
        <v>1764.7058823529412</v>
      </c>
      <c r="D3004" s="107" t="s">
        <v>188</v>
      </c>
      <c r="E3004" s="109">
        <v>170</v>
      </c>
      <c r="F3004" s="109">
        <v>171</v>
      </c>
      <c r="G3004" s="109">
        <v>174</v>
      </c>
      <c r="H3004" s="110"/>
      <c r="I3004" s="109">
        <f t="shared" si="562"/>
        <v>1764.7058823529412</v>
      </c>
      <c r="J3004" s="109">
        <f t="shared" si="563"/>
        <v>5294.1176470588234</v>
      </c>
      <c r="K3004" s="109">
        <f t="shared" si="564"/>
        <v>0</v>
      </c>
      <c r="L3004" s="110">
        <f t="shared" si="565"/>
        <v>7058.8235294117649</v>
      </c>
      <c r="M3004" s="97"/>
      <c r="N3004" s="25"/>
    </row>
    <row r="3005" spans="1:14" ht="15.75" customHeight="1">
      <c r="A3005" s="106">
        <v>42093</v>
      </c>
      <c r="B3005" s="107" t="s">
        <v>148</v>
      </c>
      <c r="C3005" s="108">
        <f t="shared" si="561"/>
        <v>2112.676056338028</v>
      </c>
      <c r="D3005" s="107" t="s">
        <v>188</v>
      </c>
      <c r="E3005" s="109">
        <v>142</v>
      </c>
      <c r="F3005" s="109">
        <v>143</v>
      </c>
      <c r="G3005" s="109">
        <v>144.85</v>
      </c>
      <c r="H3005" s="110"/>
      <c r="I3005" s="109">
        <f t="shared" si="562"/>
        <v>2112.676056338028</v>
      </c>
      <c r="J3005" s="109">
        <f t="shared" si="563"/>
        <v>3908.4507042253399</v>
      </c>
      <c r="K3005" s="109">
        <f t="shared" si="564"/>
        <v>0</v>
      </c>
      <c r="L3005" s="110">
        <f t="shared" si="565"/>
        <v>6021.1267605633675</v>
      </c>
      <c r="M3005" s="97"/>
      <c r="N3005" s="25"/>
    </row>
    <row r="3006" spans="1:14" ht="15.75" customHeight="1">
      <c r="A3006" s="106">
        <v>42093</v>
      </c>
      <c r="B3006" s="107" t="s">
        <v>474</v>
      </c>
      <c r="C3006" s="108">
        <f t="shared" si="561"/>
        <v>1181.1023622047244</v>
      </c>
      <c r="D3006" s="107" t="s">
        <v>188</v>
      </c>
      <c r="E3006" s="109">
        <v>254</v>
      </c>
      <c r="F3006" s="109">
        <v>255.5</v>
      </c>
      <c r="G3006" s="109">
        <v>258.5</v>
      </c>
      <c r="H3006" s="110"/>
      <c r="I3006" s="109">
        <f t="shared" si="562"/>
        <v>1771.6535433070867</v>
      </c>
      <c r="J3006" s="109">
        <f t="shared" si="563"/>
        <v>3543.3070866141734</v>
      </c>
      <c r="K3006" s="109">
        <f t="shared" si="564"/>
        <v>0</v>
      </c>
      <c r="L3006" s="110">
        <f t="shared" si="565"/>
        <v>5314.9606299212601</v>
      </c>
      <c r="M3006" s="97"/>
      <c r="N3006" s="25"/>
    </row>
    <row r="3007" spans="1:14" ht="15.75" customHeight="1">
      <c r="A3007" s="106">
        <v>42093</v>
      </c>
      <c r="B3007" s="107" t="s">
        <v>474</v>
      </c>
      <c r="C3007" s="108">
        <f t="shared" si="561"/>
        <v>1200</v>
      </c>
      <c r="D3007" s="107" t="s">
        <v>188</v>
      </c>
      <c r="E3007" s="109">
        <v>250</v>
      </c>
      <c r="F3007" s="109">
        <v>251.5</v>
      </c>
      <c r="G3007" s="109">
        <v>254</v>
      </c>
      <c r="H3007" s="110"/>
      <c r="I3007" s="109">
        <f t="shared" si="562"/>
        <v>1800</v>
      </c>
      <c r="J3007" s="109">
        <f t="shared" si="563"/>
        <v>3000</v>
      </c>
      <c r="K3007" s="109">
        <f t="shared" si="564"/>
        <v>0</v>
      </c>
      <c r="L3007" s="110">
        <f t="shared" si="565"/>
        <v>4800</v>
      </c>
      <c r="M3007" s="97"/>
      <c r="N3007" s="25"/>
    </row>
    <row r="3008" spans="1:14" ht="15.75" customHeight="1">
      <c r="A3008" s="106">
        <v>42093</v>
      </c>
      <c r="B3008" s="107" t="s">
        <v>336</v>
      </c>
      <c r="C3008" s="108">
        <f t="shared" si="561"/>
        <v>175.02917152858811</v>
      </c>
      <c r="D3008" s="107" t="s">
        <v>188</v>
      </c>
      <c r="E3008" s="109">
        <v>1714</v>
      </c>
      <c r="F3008" s="109">
        <v>1725</v>
      </c>
      <c r="G3008" s="109">
        <v>1734</v>
      </c>
      <c r="H3008" s="110"/>
      <c r="I3008" s="109">
        <f t="shared" si="562"/>
        <v>1925.3208868144693</v>
      </c>
      <c r="J3008" s="109">
        <f t="shared" si="563"/>
        <v>1575.2625437572929</v>
      </c>
      <c r="K3008" s="109">
        <f t="shared" si="564"/>
        <v>0</v>
      </c>
      <c r="L3008" s="110">
        <f t="shared" si="565"/>
        <v>3500.5834305717622</v>
      </c>
      <c r="M3008" s="97"/>
      <c r="N3008" s="25"/>
    </row>
    <row r="3009" spans="1:14" ht="15.75" customHeight="1">
      <c r="A3009" s="106">
        <v>42093</v>
      </c>
      <c r="B3009" s="107" t="s">
        <v>473</v>
      </c>
      <c r="C3009" s="108">
        <f t="shared" si="561"/>
        <v>1666.6666666666667</v>
      </c>
      <c r="D3009" s="107" t="s">
        <v>188</v>
      </c>
      <c r="E3009" s="109">
        <v>180</v>
      </c>
      <c r="F3009" s="109">
        <v>180</v>
      </c>
      <c r="G3009" s="109"/>
      <c r="H3009" s="110"/>
      <c r="I3009" s="109">
        <f t="shared" si="562"/>
        <v>0</v>
      </c>
      <c r="J3009" s="109">
        <f t="shared" si="563"/>
        <v>0</v>
      </c>
      <c r="K3009" s="109">
        <f t="shared" si="564"/>
        <v>0</v>
      </c>
      <c r="L3009" s="110">
        <f t="shared" si="565"/>
        <v>0</v>
      </c>
      <c r="M3009" s="97"/>
      <c r="N3009" s="25"/>
    </row>
    <row r="3010" spans="1:14" ht="15.75" customHeight="1">
      <c r="A3010" s="106">
        <v>42090</v>
      </c>
      <c r="B3010" s="107" t="s">
        <v>466</v>
      </c>
      <c r="C3010" s="108">
        <f t="shared" si="561"/>
        <v>993.37748344370857</v>
      </c>
      <c r="D3010" s="107" t="s">
        <v>188</v>
      </c>
      <c r="E3010" s="109">
        <v>302</v>
      </c>
      <c r="F3010" s="109">
        <v>303.5</v>
      </c>
      <c r="G3010" s="109">
        <v>305</v>
      </c>
      <c r="H3010" s="110">
        <v>309</v>
      </c>
      <c r="I3010" s="109">
        <f t="shared" si="562"/>
        <v>1490.0662251655629</v>
      </c>
      <c r="J3010" s="109">
        <f t="shared" si="563"/>
        <v>1490.0662251655629</v>
      </c>
      <c r="K3010" s="109">
        <f t="shared" si="564"/>
        <v>3973.5099337748343</v>
      </c>
      <c r="L3010" s="110">
        <f t="shared" si="565"/>
        <v>6953.6423841059604</v>
      </c>
      <c r="M3010" s="97"/>
      <c r="N3010" s="25"/>
    </row>
    <row r="3011" spans="1:14" ht="15.75" customHeight="1">
      <c r="A3011" s="106">
        <v>42090</v>
      </c>
      <c r="B3011" s="107" t="s">
        <v>369</v>
      </c>
      <c r="C3011" s="108">
        <f t="shared" si="561"/>
        <v>2542.3728813559323</v>
      </c>
      <c r="D3011" s="107" t="s">
        <v>188</v>
      </c>
      <c r="E3011" s="109">
        <v>118</v>
      </c>
      <c r="F3011" s="109">
        <v>119</v>
      </c>
      <c r="G3011" s="109"/>
      <c r="H3011" s="110"/>
      <c r="I3011" s="109">
        <f t="shared" si="562"/>
        <v>2542.3728813559323</v>
      </c>
      <c r="J3011" s="109">
        <f t="shared" si="563"/>
        <v>0</v>
      </c>
      <c r="K3011" s="109">
        <f t="shared" si="564"/>
        <v>0</v>
      </c>
      <c r="L3011" s="110">
        <f t="shared" si="565"/>
        <v>2542.3728813559323</v>
      </c>
      <c r="M3011" s="97"/>
      <c r="N3011" s="25"/>
    </row>
    <row r="3012" spans="1:14" ht="15.75" customHeight="1">
      <c r="A3012" s="106">
        <v>42090</v>
      </c>
      <c r="B3012" s="107" t="s">
        <v>466</v>
      </c>
      <c r="C3012" s="108">
        <f t="shared" si="561"/>
        <v>969.30533117932146</v>
      </c>
      <c r="D3012" s="107" t="s">
        <v>188</v>
      </c>
      <c r="E3012" s="109">
        <v>309.5</v>
      </c>
      <c r="F3012" s="109">
        <v>311.5</v>
      </c>
      <c r="G3012" s="109"/>
      <c r="H3012" s="110"/>
      <c r="I3012" s="109">
        <f t="shared" si="562"/>
        <v>1938.6106623586429</v>
      </c>
      <c r="J3012" s="109">
        <f t="shared" si="563"/>
        <v>0</v>
      </c>
      <c r="K3012" s="109">
        <f t="shared" si="564"/>
        <v>0</v>
      </c>
      <c r="L3012" s="110">
        <f t="shared" si="565"/>
        <v>1938.6106623586429</v>
      </c>
      <c r="M3012" s="97"/>
      <c r="N3012" s="25"/>
    </row>
    <row r="3013" spans="1:14" ht="15.75" customHeight="1">
      <c r="A3013" s="106">
        <v>42090</v>
      </c>
      <c r="B3013" s="107" t="s">
        <v>79</v>
      </c>
      <c r="C3013" s="108">
        <f t="shared" si="561"/>
        <v>779.22077922077926</v>
      </c>
      <c r="D3013" s="107" t="s">
        <v>188</v>
      </c>
      <c r="E3013" s="109">
        <v>385</v>
      </c>
      <c r="F3013" s="109">
        <v>387</v>
      </c>
      <c r="G3013" s="109"/>
      <c r="H3013" s="110"/>
      <c r="I3013" s="109">
        <f t="shared" si="562"/>
        <v>1558.4415584415585</v>
      </c>
      <c r="J3013" s="109">
        <f t="shared" si="563"/>
        <v>0</v>
      </c>
      <c r="K3013" s="109">
        <f t="shared" si="564"/>
        <v>0</v>
      </c>
      <c r="L3013" s="110">
        <f t="shared" si="565"/>
        <v>1558.4415584415585</v>
      </c>
      <c r="M3013" s="25"/>
      <c r="N3013" s="25"/>
    </row>
    <row r="3014" spans="1:14" ht="15.75" customHeight="1">
      <c r="A3014" s="106">
        <v>42090</v>
      </c>
      <c r="B3014" s="107" t="s">
        <v>475</v>
      </c>
      <c r="C3014" s="108">
        <f t="shared" si="561"/>
        <v>180.28846153846155</v>
      </c>
      <c r="D3014" s="107" t="s">
        <v>188</v>
      </c>
      <c r="E3014" s="109">
        <v>1664</v>
      </c>
      <c r="F3014" s="109">
        <v>1672</v>
      </c>
      <c r="G3014" s="109"/>
      <c r="H3014" s="110"/>
      <c r="I3014" s="109">
        <f t="shared" si="562"/>
        <v>1442.3076923076924</v>
      </c>
      <c r="J3014" s="109">
        <f t="shared" si="563"/>
        <v>0</v>
      </c>
      <c r="K3014" s="109">
        <f t="shared" si="564"/>
        <v>0</v>
      </c>
      <c r="L3014" s="110">
        <f t="shared" si="565"/>
        <v>1442.3076923076924</v>
      </c>
      <c r="M3014" s="25"/>
      <c r="N3014" s="25"/>
    </row>
    <row r="3015" spans="1:14" ht="15.75" customHeight="1">
      <c r="A3015" s="106">
        <v>42090</v>
      </c>
      <c r="B3015" s="111" t="s">
        <v>129</v>
      </c>
      <c r="C3015" s="108">
        <f t="shared" si="561"/>
        <v>298.50746268656718</v>
      </c>
      <c r="D3015" s="111" t="s">
        <v>203</v>
      </c>
      <c r="E3015" s="110">
        <v>1005</v>
      </c>
      <c r="F3015" s="110">
        <v>1005</v>
      </c>
      <c r="G3015" s="110"/>
      <c r="H3015" s="110"/>
      <c r="I3015" s="109">
        <f t="shared" si="562"/>
        <v>0</v>
      </c>
      <c r="J3015" s="109">
        <f t="shared" si="563"/>
        <v>0</v>
      </c>
      <c r="K3015" s="109">
        <f t="shared" si="564"/>
        <v>0</v>
      </c>
      <c r="L3015" s="43">
        <f t="shared" si="565"/>
        <v>0</v>
      </c>
      <c r="M3015" s="25"/>
      <c r="N3015" s="25"/>
    </row>
    <row r="3016" spans="1:14" ht="15.75" customHeight="1">
      <c r="A3016" s="106">
        <v>42089</v>
      </c>
      <c r="B3016" s="107" t="s">
        <v>153</v>
      </c>
      <c r="C3016" s="108">
        <v>391</v>
      </c>
      <c r="D3016" s="107" t="s">
        <v>188</v>
      </c>
      <c r="E3016" s="109">
        <v>767</v>
      </c>
      <c r="F3016" s="109">
        <v>771</v>
      </c>
      <c r="G3016" s="109">
        <v>774.15</v>
      </c>
      <c r="H3016" s="110"/>
      <c r="I3016" s="109">
        <v>1564.54</v>
      </c>
      <c r="J3016" s="109">
        <v>1232.07</v>
      </c>
      <c r="K3016" s="109">
        <v>0</v>
      </c>
      <c r="L3016" s="110">
        <v>2796.61</v>
      </c>
      <c r="M3016" s="25"/>
      <c r="N3016" s="25"/>
    </row>
    <row r="3017" spans="1:14" ht="15.75" customHeight="1">
      <c r="A3017" s="106">
        <v>42089</v>
      </c>
      <c r="B3017" s="107" t="s">
        <v>453</v>
      </c>
      <c r="C3017" s="108">
        <v>2069</v>
      </c>
      <c r="D3017" s="107" t="s">
        <v>203</v>
      </c>
      <c r="E3017" s="109">
        <v>145</v>
      </c>
      <c r="F3017" s="109">
        <v>145</v>
      </c>
      <c r="G3017" s="109"/>
      <c r="H3017" s="110"/>
      <c r="I3017" s="109">
        <v>0</v>
      </c>
      <c r="J3017" s="109">
        <v>0</v>
      </c>
      <c r="K3017" s="109">
        <v>0</v>
      </c>
      <c r="L3017" s="110">
        <v>0</v>
      </c>
      <c r="M3017" s="25"/>
      <c r="N3017" s="25"/>
    </row>
    <row r="3018" spans="1:14" ht="15.75" customHeight="1">
      <c r="A3018" s="106">
        <v>42089</v>
      </c>
      <c r="B3018" s="107" t="s">
        <v>153</v>
      </c>
      <c r="C3018" s="108">
        <v>388</v>
      </c>
      <c r="D3018" s="107" t="s">
        <v>188</v>
      </c>
      <c r="E3018" s="109">
        <v>772.5</v>
      </c>
      <c r="F3018" s="109">
        <v>772.5</v>
      </c>
      <c r="G3018" s="109"/>
      <c r="H3018" s="110"/>
      <c r="I3018" s="109">
        <v>0</v>
      </c>
      <c r="J3018" s="109">
        <v>0</v>
      </c>
      <c r="K3018" s="109">
        <v>0</v>
      </c>
      <c r="L3018" s="110">
        <v>0</v>
      </c>
      <c r="M3018" s="25"/>
      <c r="N3018" s="25"/>
    </row>
    <row r="3019" spans="1:14" ht="15.75" customHeight="1">
      <c r="A3019" s="106">
        <v>42089</v>
      </c>
      <c r="B3019" s="107" t="s">
        <v>385</v>
      </c>
      <c r="C3019" s="108">
        <v>744</v>
      </c>
      <c r="D3019" s="107" t="s">
        <v>188</v>
      </c>
      <c r="E3019" s="109">
        <v>403</v>
      </c>
      <c r="F3019" s="109">
        <v>399</v>
      </c>
      <c r="G3019" s="109"/>
      <c r="H3019" s="110"/>
      <c r="I3019" s="109">
        <v>-2977.67</v>
      </c>
      <c r="J3019" s="109">
        <v>0</v>
      </c>
      <c r="K3019" s="109">
        <v>0</v>
      </c>
      <c r="L3019" s="110">
        <v>-2977.67</v>
      </c>
      <c r="M3019" s="25"/>
      <c r="N3019" s="25"/>
    </row>
    <row r="3020" spans="1:14" ht="15.75" customHeight="1">
      <c r="A3020" s="106">
        <v>42087</v>
      </c>
      <c r="B3020" s="107" t="s">
        <v>137</v>
      </c>
      <c r="C3020" s="108">
        <f t="shared" ref="C3020:C3083" si="566">300000/E3020</f>
        <v>2255.6390977443607</v>
      </c>
      <c r="D3020" s="107" t="s">
        <v>188</v>
      </c>
      <c r="E3020" s="109">
        <v>133</v>
      </c>
      <c r="F3020" s="109">
        <v>134</v>
      </c>
      <c r="G3020" s="109">
        <v>138</v>
      </c>
      <c r="H3020" s="110">
        <v>144.4</v>
      </c>
      <c r="I3020" s="109">
        <f t="shared" ref="I3020:I3083" si="567">(IF(D3020="SHORT",E3020-F3020,IF(D3020="LONG",F3020-E3020)))*C3020</f>
        <v>2255.6390977443607</v>
      </c>
      <c r="J3020" s="109">
        <f t="shared" ref="J3020:J3083" si="568">(IF(D3020="SHORT",IF(G3020="",0,F3020-G3020),IF(D3020="LONG",IF(G3020="",0,G3020-F3020))))*C3020</f>
        <v>9022.5563909774428</v>
      </c>
      <c r="K3020" s="109">
        <f t="shared" ref="K3020:K3083" si="569">(IF(D3020="SHORT",IF(H3020="",0,G3020-H3020),IF(D3020="LONG",IF(H3020="",0,(H3020-G3020)))))*C3020</f>
        <v>14436.090225563921</v>
      </c>
      <c r="L3020" s="43">
        <f t="shared" ref="L3020:L3083" si="570">SUM(I3020,J3020,K3020)</f>
        <v>25714.285714285725</v>
      </c>
      <c r="M3020" s="25"/>
      <c r="N3020" s="25"/>
    </row>
    <row r="3021" spans="1:14" ht="15.75" customHeight="1">
      <c r="A3021" s="106">
        <v>42087</v>
      </c>
      <c r="B3021" s="107" t="s">
        <v>137</v>
      </c>
      <c r="C3021" s="108">
        <f t="shared" si="566"/>
        <v>2158.2733812949641</v>
      </c>
      <c r="D3021" s="107" t="s">
        <v>188</v>
      </c>
      <c r="E3021" s="109">
        <v>139</v>
      </c>
      <c r="F3021" s="109">
        <v>140</v>
      </c>
      <c r="G3021" s="109">
        <v>142</v>
      </c>
      <c r="H3021" s="110">
        <v>144.4</v>
      </c>
      <c r="I3021" s="109">
        <f t="shared" si="567"/>
        <v>2158.2733812949641</v>
      </c>
      <c r="J3021" s="109">
        <f t="shared" si="568"/>
        <v>4316.5467625899282</v>
      </c>
      <c r="K3021" s="109">
        <f t="shared" si="569"/>
        <v>5179.8561151079257</v>
      </c>
      <c r="L3021" s="43">
        <f t="shared" si="570"/>
        <v>11654.676258992818</v>
      </c>
      <c r="M3021" s="25"/>
      <c r="N3021" s="25"/>
    </row>
    <row r="3022" spans="1:14" ht="15.75" customHeight="1">
      <c r="A3022" s="106">
        <v>42087</v>
      </c>
      <c r="B3022" s="107" t="s">
        <v>453</v>
      </c>
      <c r="C3022" s="108">
        <f t="shared" si="566"/>
        <v>1986.7549668874171</v>
      </c>
      <c r="D3022" s="107" t="s">
        <v>188</v>
      </c>
      <c r="E3022" s="109">
        <v>151</v>
      </c>
      <c r="F3022" s="109">
        <v>152</v>
      </c>
      <c r="G3022" s="109">
        <v>153.4</v>
      </c>
      <c r="H3022" s="110"/>
      <c r="I3022" s="109">
        <f t="shared" si="567"/>
        <v>1986.7549668874171</v>
      </c>
      <c r="J3022" s="109">
        <f t="shared" si="568"/>
        <v>2781.4569536423951</v>
      </c>
      <c r="K3022" s="109">
        <f t="shared" si="569"/>
        <v>0</v>
      </c>
      <c r="L3022" s="110">
        <f t="shared" si="570"/>
        <v>4768.2119205298122</v>
      </c>
      <c r="M3022" s="25"/>
      <c r="N3022" s="25"/>
    </row>
    <row r="3023" spans="1:14" ht="15.75" customHeight="1">
      <c r="A3023" s="106">
        <v>42087</v>
      </c>
      <c r="B3023" s="107" t="s">
        <v>476</v>
      </c>
      <c r="C3023" s="108">
        <f t="shared" si="566"/>
        <v>2290.0763358778627</v>
      </c>
      <c r="D3023" s="107" t="s">
        <v>188</v>
      </c>
      <c r="E3023" s="109">
        <v>131</v>
      </c>
      <c r="F3023" s="109">
        <v>132</v>
      </c>
      <c r="G3023" s="109"/>
      <c r="H3023" s="110"/>
      <c r="I3023" s="109">
        <f t="shared" si="567"/>
        <v>2290.0763358778627</v>
      </c>
      <c r="J3023" s="109">
        <f t="shared" si="568"/>
        <v>0</v>
      </c>
      <c r="K3023" s="109">
        <f t="shared" si="569"/>
        <v>0</v>
      </c>
      <c r="L3023" s="110">
        <f t="shared" si="570"/>
        <v>2290.0763358778627</v>
      </c>
      <c r="M3023" s="25"/>
      <c r="N3023" s="25"/>
    </row>
    <row r="3024" spans="1:14" ht="15.75" customHeight="1">
      <c r="A3024" s="106">
        <v>42087</v>
      </c>
      <c r="B3024" s="107" t="s">
        <v>178</v>
      </c>
      <c r="C3024" s="108">
        <f t="shared" si="566"/>
        <v>996.67774086378734</v>
      </c>
      <c r="D3024" s="107" t="s">
        <v>188</v>
      </c>
      <c r="E3024" s="109">
        <v>301</v>
      </c>
      <c r="F3024" s="109">
        <v>302.5</v>
      </c>
      <c r="G3024" s="109"/>
      <c r="H3024" s="110"/>
      <c r="I3024" s="109">
        <f t="shared" si="567"/>
        <v>1495.0166112956811</v>
      </c>
      <c r="J3024" s="109">
        <f t="shared" si="568"/>
        <v>0</v>
      </c>
      <c r="K3024" s="109">
        <f t="shared" si="569"/>
        <v>0</v>
      </c>
      <c r="L3024" s="110">
        <f t="shared" si="570"/>
        <v>1495.0166112956811</v>
      </c>
      <c r="M3024" s="25"/>
      <c r="N3024" s="25"/>
    </row>
    <row r="3025" spans="1:14" ht="15.75" customHeight="1">
      <c r="A3025" s="106">
        <v>42087</v>
      </c>
      <c r="B3025" s="107" t="s">
        <v>477</v>
      </c>
      <c r="C3025" s="108">
        <f t="shared" si="566"/>
        <v>269.05829596412553</v>
      </c>
      <c r="D3025" s="107" t="s">
        <v>188</v>
      </c>
      <c r="E3025" s="109">
        <v>1115</v>
      </c>
      <c r="F3025" s="109">
        <v>1119.7</v>
      </c>
      <c r="G3025" s="109"/>
      <c r="H3025" s="110"/>
      <c r="I3025" s="109">
        <f t="shared" si="567"/>
        <v>1264.5739910314023</v>
      </c>
      <c r="J3025" s="109">
        <f t="shared" si="568"/>
        <v>0</v>
      </c>
      <c r="K3025" s="109">
        <f t="shared" si="569"/>
        <v>0</v>
      </c>
      <c r="L3025" s="110">
        <f t="shared" si="570"/>
        <v>1264.5739910314023</v>
      </c>
      <c r="M3025" s="25"/>
      <c r="N3025" s="25"/>
    </row>
    <row r="3026" spans="1:14" ht="15.75" customHeight="1">
      <c r="A3026" s="106">
        <v>42087</v>
      </c>
      <c r="B3026" s="107" t="s">
        <v>153</v>
      </c>
      <c r="C3026" s="108">
        <f t="shared" si="566"/>
        <v>404.31266846361189</v>
      </c>
      <c r="D3026" s="107" t="s">
        <v>188</v>
      </c>
      <c r="E3026" s="109">
        <v>742</v>
      </c>
      <c r="F3026" s="109">
        <v>744.5</v>
      </c>
      <c r="G3026" s="109"/>
      <c r="H3026" s="110"/>
      <c r="I3026" s="109">
        <f t="shared" si="567"/>
        <v>1010.7816711590297</v>
      </c>
      <c r="J3026" s="109">
        <f t="shared" si="568"/>
        <v>0</v>
      </c>
      <c r="K3026" s="109">
        <f t="shared" si="569"/>
        <v>0</v>
      </c>
      <c r="L3026" s="110">
        <f t="shared" si="570"/>
        <v>1010.7816711590297</v>
      </c>
      <c r="M3026" s="25"/>
      <c r="N3026" s="25"/>
    </row>
    <row r="3027" spans="1:14" ht="15.75" customHeight="1">
      <c r="A3027" s="106">
        <v>42086</v>
      </c>
      <c r="B3027" s="107" t="s">
        <v>367</v>
      </c>
      <c r="C3027" s="108">
        <f t="shared" si="566"/>
        <v>1621.6216216216217</v>
      </c>
      <c r="D3027" s="107" t="s">
        <v>188</v>
      </c>
      <c r="E3027" s="109">
        <v>185</v>
      </c>
      <c r="F3027" s="109">
        <v>186</v>
      </c>
      <c r="G3027" s="109">
        <v>188</v>
      </c>
      <c r="H3027" s="110">
        <v>192</v>
      </c>
      <c r="I3027" s="109">
        <f t="shared" si="567"/>
        <v>1621.6216216216217</v>
      </c>
      <c r="J3027" s="109">
        <f t="shared" si="568"/>
        <v>3243.2432432432433</v>
      </c>
      <c r="K3027" s="109">
        <f t="shared" si="569"/>
        <v>6486.4864864864867</v>
      </c>
      <c r="L3027" s="43">
        <f t="shared" si="570"/>
        <v>11351.351351351352</v>
      </c>
      <c r="M3027" s="25"/>
      <c r="N3027" s="25"/>
    </row>
    <row r="3028" spans="1:14" ht="15.75" customHeight="1">
      <c r="A3028" s="106">
        <v>42086</v>
      </c>
      <c r="B3028" s="107" t="s">
        <v>137</v>
      </c>
      <c r="C3028" s="108">
        <f t="shared" si="566"/>
        <v>2553.1914893617022</v>
      </c>
      <c r="D3028" s="107" t="s">
        <v>188</v>
      </c>
      <c r="E3028" s="109">
        <v>117.5</v>
      </c>
      <c r="F3028" s="109">
        <v>118.5</v>
      </c>
      <c r="G3028" s="109">
        <v>121</v>
      </c>
      <c r="H3028" s="110"/>
      <c r="I3028" s="109">
        <f t="shared" si="567"/>
        <v>2553.1914893617022</v>
      </c>
      <c r="J3028" s="109">
        <f t="shared" si="568"/>
        <v>6382.978723404256</v>
      </c>
      <c r="K3028" s="109">
        <f t="shared" si="569"/>
        <v>0</v>
      </c>
      <c r="L3028" s="43">
        <f t="shared" si="570"/>
        <v>8936.1702127659591</v>
      </c>
      <c r="M3028" s="25"/>
      <c r="N3028" s="25"/>
    </row>
    <row r="3029" spans="1:14" ht="15.75" customHeight="1">
      <c r="A3029" s="106">
        <v>42086</v>
      </c>
      <c r="B3029" s="107" t="s">
        <v>137</v>
      </c>
      <c r="C3029" s="108">
        <f t="shared" si="566"/>
        <v>2500</v>
      </c>
      <c r="D3029" s="107" t="s">
        <v>188</v>
      </c>
      <c r="E3029" s="109">
        <v>120</v>
      </c>
      <c r="F3029" s="109">
        <v>121</v>
      </c>
      <c r="G3029" s="109">
        <v>123.3</v>
      </c>
      <c r="H3029" s="110"/>
      <c r="I3029" s="109">
        <f t="shared" si="567"/>
        <v>2500</v>
      </c>
      <c r="J3029" s="109">
        <f t="shared" si="568"/>
        <v>5749.9999999999927</v>
      </c>
      <c r="K3029" s="109">
        <f t="shared" si="569"/>
        <v>0</v>
      </c>
      <c r="L3029" s="43">
        <f t="shared" si="570"/>
        <v>8249.9999999999927</v>
      </c>
      <c r="M3029" s="25"/>
      <c r="N3029" s="25"/>
    </row>
    <row r="3030" spans="1:14" ht="15.75" customHeight="1">
      <c r="A3030" s="106">
        <v>42086</v>
      </c>
      <c r="B3030" s="107" t="s">
        <v>453</v>
      </c>
      <c r="C3030" s="108">
        <f t="shared" si="566"/>
        <v>2020.2020202020201</v>
      </c>
      <c r="D3030" s="107" t="s">
        <v>188</v>
      </c>
      <c r="E3030" s="109">
        <v>148.5</v>
      </c>
      <c r="F3030" s="109">
        <v>149.5</v>
      </c>
      <c r="G3030" s="109">
        <v>150.5</v>
      </c>
      <c r="H3030" s="110"/>
      <c r="I3030" s="109">
        <f t="shared" si="567"/>
        <v>2020.2020202020201</v>
      </c>
      <c r="J3030" s="109">
        <f t="shared" si="568"/>
        <v>2020.2020202020201</v>
      </c>
      <c r="K3030" s="109">
        <f t="shared" si="569"/>
        <v>0</v>
      </c>
      <c r="L3030" s="43">
        <f t="shared" si="570"/>
        <v>4040.4040404040402</v>
      </c>
      <c r="M3030" s="25"/>
      <c r="N3030" s="25"/>
    </row>
    <row r="3031" spans="1:14" ht="15.75" customHeight="1">
      <c r="A3031" s="106">
        <v>42086</v>
      </c>
      <c r="B3031" s="111" t="s">
        <v>178</v>
      </c>
      <c r="C3031" s="108">
        <f t="shared" si="566"/>
        <v>1084.9909584086799</v>
      </c>
      <c r="D3031" s="111" t="s">
        <v>203</v>
      </c>
      <c r="E3031" s="110">
        <v>276.5</v>
      </c>
      <c r="F3031" s="110">
        <v>274.5</v>
      </c>
      <c r="G3031" s="110"/>
      <c r="H3031" s="110"/>
      <c r="I3031" s="109">
        <f t="shared" si="567"/>
        <v>2169.9819168173599</v>
      </c>
      <c r="J3031" s="109">
        <f t="shared" si="568"/>
        <v>0</v>
      </c>
      <c r="K3031" s="109">
        <f t="shared" si="569"/>
        <v>0</v>
      </c>
      <c r="L3031" s="43">
        <f t="shared" si="570"/>
        <v>2169.9819168173599</v>
      </c>
      <c r="M3031" s="25"/>
      <c r="N3031" s="25"/>
    </row>
    <row r="3032" spans="1:14" ht="15.75" customHeight="1">
      <c r="A3032" s="106">
        <v>42086</v>
      </c>
      <c r="B3032" s="107" t="s">
        <v>368</v>
      </c>
      <c r="C3032" s="108">
        <f t="shared" si="566"/>
        <v>523.56020942408372</v>
      </c>
      <c r="D3032" s="107" t="s">
        <v>188</v>
      </c>
      <c r="E3032" s="109">
        <v>573</v>
      </c>
      <c r="F3032" s="109">
        <v>577</v>
      </c>
      <c r="G3032" s="109"/>
      <c r="H3032" s="110"/>
      <c r="I3032" s="109">
        <f t="shared" si="567"/>
        <v>2094.2408376963349</v>
      </c>
      <c r="J3032" s="109">
        <f t="shared" si="568"/>
        <v>0</v>
      </c>
      <c r="K3032" s="109">
        <f t="shared" si="569"/>
        <v>0</v>
      </c>
      <c r="L3032" s="110">
        <f t="shared" si="570"/>
        <v>2094.2408376963349</v>
      </c>
      <c r="M3032" s="25"/>
      <c r="N3032" s="25"/>
    </row>
    <row r="3033" spans="1:14" ht="15.75" customHeight="1">
      <c r="A3033" s="106">
        <v>42086</v>
      </c>
      <c r="B3033" s="107" t="s">
        <v>367</v>
      </c>
      <c r="C3033" s="108">
        <f t="shared" si="566"/>
        <v>1638.001638001638</v>
      </c>
      <c r="D3033" s="107" t="s">
        <v>188</v>
      </c>
      <c r="E3033" s="109">
        <v>183.15</v>
      </c>
      <c r="F3033" s="109">
        <v>184</v>
      </c>
      <c r="G3033" s="109"/>
      <c r="H3033" s="110"/>
      <c r="I3033" s="109">
        <f t="shared" si="567"/>
        <v>1392.301392301383</v>
      </c>
      <c r="J3033" s="109">
        <f t="shared" si="568"/>
        <v>0</v>
      </c>
      <c r="K3033" s="109">
        <f t="shared" si="569"/>
        <v>0</v>
      </c>
      <c r="L3033" s="110">
        <f t="shared" si="570"/>
        <v>1392.301392301383</v>
      </c>
      <c r="M3033" s="25"/>
      <c r="N3033" s="25"/>
    </row>
    <row r="3034" spans="1:14" ht="15.75" customHeight="1">
      <c r="A3034" s="114">
        <v>42083</v>
      </c>
      <c r="B3034" s="102" t="s">
        <v>477</v>
      </c>
      <c r="C3034" s="29">
        <f t="shared" si="566"/>
        <v>269.78417266187051</v>
      </c>
      <c r="D3034" s="102" t="s">
        <v>203</v>
      </c>
      <c r="E3034" s="43">
        <v>1112</v>
      </c>
      <c r="F3034" s="43">
        <v>1103</v>
      </c>
      <c r="G3034" s="43">
        <v>1085</v>
      </c>
      <c r="H3034" s="112">
        <v>1065</v>
      </c>
      <c r="I3034" s="109">
        <f t="shared" si="567"/>
        <v>2428.0575539568345</v>
      </c>
      <c r="J3034" s="109">
        <f t="shared" si="568"/>
        <v>4856.1151079136689</v>
      </c>
      <c r="K3034" s="109">
        <f t="shared" si="569"/>
        <v>5395.6834532374105</v>
      </c>
      <c r="L3034" s="43">
        <f t="shared" si="570"/>
        <v>12679.856115107914</v>
      </c>
      <c r="M3034" s="25"/>
      <c r="N3034" s="25"/>
    </row>
    <row r="3035" spans="1:14" ht="15.75" customHeight="1">
      <c r="A3035" s="106">
        <v>42083</v>
      </c>
      <c r="B3035" s="111" t="s">
        <v>178</v>
      </c>
      <c r="C3035" s="108">
        <f t="shared" si="566"/>
        <v>1041.6666666666667</v>
      </c>
      <c r="D3035" s="111" t="s">
        <v>203</v>
      </c>
      <c r="E3035" s="110">
        <v>288</v>
      </c>
      <c r="F3035" s="110">
        <v>287</v>
      </c>
      <c r="G3035" s="110">
        <v>282</v>
      </c>
      <c r="H3035" s="110"/>
      <c r="I3035" s="109">
        <f t="shared" si="567"/>
        <v>1041.6666666666667</v>
      </c>
      <c r="J3035" s="109">
        <f t="shared" si="568"/>
        <v>5208.3333333333339</v>
      </c>
      <c r="K3035" s="109">
        <f t="shared" si="569"/>
        <v>0</v>
      </c>
      <c r="L3035" s="43">
        <f t="shared" si="570"/>
        <v>6250.0000000000009</v>
      </c>
      <c r="M3035" s="25"/>
      <c r="N3035" s="25"/>
    </row>
    <row r="3036" spans="1:14" ht="15.75" customHeight="1">
      <c r="A3036" s="106">
        <v>42083</v>
      </c>
      <c r="B3036" s="111" t="s">
        <v>84</v>
      </c>
      <c r="C3036" s="108">
        <f t="shared" si="566"/>
        <v>655.02183406113534</v>
      </c>
      <c r="D3036" s="111" t="s">
        <v>203</v>
      </c>
      <c r="E3036" s="110">
        <v>458</v>
      </c>
      <c r="F3036" s="110">
        <v>455</v>
      </c>
      <c r="G3036" s="110">
        <v>451</v>
      </c>
      <c r="H3036" s="110"/>
      <c r="I3036" s="109">
        <f t="shared" si="567"/>
        <v>1965.0655021834059</v>
      </c>
      <c r="J3036" s="109">
        <f t="shared" si="568"/>
        <v>2620.0873362445413</v>
      </c>
      <c r="K3036" s="109">
        <f t="shared" si="569"/>
        <v>0</v>
      </c>
      <c r="L3036" s="43">
        <f t="shared" si="570"/>
        <v>4585.1528384279472</v>
      </c>
      <c r="M3036" s="25"/>
      <c r="N3036" s="25"/>
    </row>
    <row r="3037" spans="1:14" ht="15.75" customHeight="1">
      <c r="A3037" s="106">
        <v>42083</v>
      </c>
      <c r="B3037" s="107" t="s">
        <v>478</v>
      </c>
      <c r="C3037" s="108">
        <f t="shared" si="566"/>
        <v>460.12269938650309</v>
      </c>
      <c r="D3037" s="107" t="s">
        <v>188</v>
      </c>
      <c r="E3037" s="109">
        <v>652</v>
      </c>
      <c r="F3037" s="109">
        <v>656</v>
      </c>
      <c r="G3037" s="109"/>
      <c r="H3037" s="110"/>
      <c r="I3037" s="109">
        <f t="shared" si="567"/>
        <v>1840.4907975460123</v>
      </c>
      <c r="J3037" s="109">
        <f t="shared" si="568"/>
        <v>0</v>
      </c>
      <c r="K3037" s="109">
        <f t="shared" si="569"/>
        <v>0</v>
      </c>
      <c r="L3037" s="110">
        <f t="shared" si="570"/>
        <v>1840.4907975460123</v>
      </c>
      <c r="M3037" s="25"/>
      <c r="N3037" s="25"/>
    </row>
    <row r="3038" spans="1:14" ht="15.75" customHeight="1">
      <c r="A3038" s="106">
        <v>42083</v>
      </c>
      <c r="B3038" s="107" t="s">
        <v>409</v>
      </c>
      <c r="C3038" s="108">
        <f t="shared" si="566"/>
        <v>343.64261168384877</v>
      </c>
      <c r="D3038" s="107" t="s">
        <v>188</v>
      </c>
      <c r="E3038" s="109">
        <v>873</v>
      </c>
      <c r="F3038" s="109">
        <v>877</v>
      </c>
      <c r="G3038" s="109"/>
      <c r="H3038" s="110"/>
      <c r="I3038" s="109">
        <f t="shared" si="567"/>
        <v>1374.5704467353951</v>
      </c>
      <c r="J3038" s="109">
        <f t="shared" si="568"/>
        <v>0</v>
      </c>
      <c r="K3038" s="109">
        <f t="shared" si="569"/>
        <v>0</v>
      </c>
      <c r="L3038" s="110">
        <f t="shared" si="570"/>
        <v>1374.5704467353951</v>
      </c>
      <c r="M3038" s="25"/>
      <c r="N3038" s="25"/>
    </row>
    <row r="3039" spans="1:14" ht="15.75" customHeight="1">
      <c r="A3039" s="106">
        <v>42083</v>
      </c>
      <c r="B3039" s="111" t="s">
        <v>135</v>
      </c>
      <c r="C3039" s="108">
        <f t="shared" si="566"/>
        <v>409.8360655737705</v>
      </c>
      <c r="D3039" s="111" t="s">
        <v>203</v>
      </c>
      <c r="E3039" s="110">
        <v>732</v>
      </c>
      <c r="F3039" s="110">
        <v>740</v>
      </c>
      <c r="G3039" s="110"/>
      <c r="H3039" s="110"/>
      <c r="I3039" s="109">
        <f t="shared" si="567"/>
        <v>-3278.688524590164</v>
      </c>
      <c r="J3039" s="109">
        <f t="shared" si="568"/>
        <v>0</v>
      </c>
      <c r="K3039" s="109">
        <f t="shared" si="569"/>
        <v>0</v>
      </c>
      <c r="L3039" s="43">
        <f t="shared" si="570"/>
        <v>-3278.688524590164</v>
      </c>
      <c r="M3039" s="25"/>
      <c r="N3039" s="25"/>
    </row>
    <row r="3040" spans="1:14" ht="15.75" customHeight="1">
      <c r="A3040" s="106">
        <v>42082</v>
      </c>
      <c r="B3040" s="107" t="s">
        <v>402</v>
      </c>
      <c r="C3040" s="108">
        <f t="shared" si="566"/>
        <v>1395.3488372093022</v>
      </c>
      <c r="D3040" s="107" t="s">
        <v>188</v>
      </c>
      <c r="E3040" s="109">
        <v>215</v>
      </c>
      <c r="F3040" s="109">
        <v>216</v>
      </c>
      <c r="G3040" s="109">
        <v>220</v>
      </c>
      <c r="H3040" s="110"/>
      <c r="I3040" s="109">
        <f t="shared" si="567"/>
        <v>1395.3488372093022</v>
      </c>
      <c r="J3040" s="109">
        <f t="shared" si="568"/>
        <v>5581.395348837209</v>
      </c>
      <c r="K3040" s="109">
        <f t="shared" si="569"/>
        <v>0</v>
      </c>
      <c r="L3040" s="43">
        <f t="shared" si="570"/>
        <v>6976.7441860465115</v>
      </c>
      <c r="M3040" s="25"/>
      <c r="N3040" s="25"/>
    </row>
    <row r="3041" spans="1:14" ht="15.75" customHeight="1">
      <c r="A3041" s="106">
        <v>42082</v>
      </c>
      <c r="B3041" s="107" t="s">
        <v>479</v>
      </c>
      <c r="C3041" s="108">
        <f t="shared" si="566"/>
        <v>292.6829268292683</v>
      </c>
      <c r="D3041" s="107" t="s">
        <v>188</v>
      </c>
      <c r="E3041" s="109">
        <v>1025</v>
      </c>
      <c r="F3041" s="109">
        <v>1034</v>
      </c>
      <c r="G3041" s="109">
        <v>1047</v>
      </c>
      <c r="H3041" s="110"/>
      <c r="I3041" s="109">
        <f t="shared" si="567"/>
        <v>2634.1463414634145</v>
      </c>
      <c r="J3041" s="109">
        <f t="shared" si="568"/>
        <v>3804.8780487804879</v>
      </c>
      <c r="K3041" s="109">
        <f t="shared" si="569"/>
        <v>0</v>
      </c>
      <c r="L3041" s="43">
        <f t="shared" si="570"/>
        <v>6439.0243902439024</v>
      </c>
      <c r="M3041" s="25"/>
      <c r="N3041" s="25"/>
    </row>
    <row r="3042" spans="1:14" ht="15.75" customHeight="1">
      <c r="A3042" s="106">
        <v>42082</v>
      </c>
      <c r="B3042" s="107" t="s">
        <v>129</v>
      </c>
      <c r="C3042" s="108">
        <f t="shared" si="566"/>
        <v>281.95488721804509</v>
      </c>
      <c r="D3042" s="107" t="s">
        <v>188</v>
      </c>
      <c r="E3042" s="109">
        <v>1064</v>
      </c>
      <c r="F3042" s="109">
        <v>1069.9000000000001</v>
      </c>
      <c r="G3042" s="109"/>
      <c r="H3042" s="110"/>
      <c r="I3042" s="109">
        <f t="shared" si="567"/>
        <v>1663.5338345864916</v>
      </c>
      <c r="J3042" s="109">
        <f t="shared" si="568"/>
        <v>0</v>
      </c>
      <c r="K3042" s="109">
        <f t="shared" si="569"/>
        <v>0</v>
      </c>
      <c r="L3042" s="110">
        <f t="shared" si="570"/>
        <v>1663.5338345864916</v>
      </c>
      <c r="M3042" s="25"/>
      <c r="N3042" s="25"/>
    </row>
    <row r="3043" spans="1:14" ht="15.75" customHeight="1">
      <c r="A3043" s="106">
        <v>42082</v>
      </c>
      <c r="B3043" s="107" t="s">
        <v>409</v>
      </c>
      <c r="C3043" s="108">
        <f t="shared" si="566"/>
        <v>350.87719298245617</v>
      </c>
      <c r="D3043" s="107" t="s">
        <v>188</v>
      </c>
      <c r="E3043" s="109">
        <v>855</v>
      </c>
      <c r="F3043" s="109">
        <v>859</v>
      </c>
      <c r="G3043" s="109"/>
      <c r="H3043" s="110"/>
      <c r="I3043" s="109">
        <f t="shared" si="567"/>
        <v>1403.5087719298247</v>
      </c>
      <c r="J3043" s="109">
        <f t="shared" si="568"/>
        <v>0</v>
      </c>
      <c r="K3043" s="109">
        <f t="shared" si="569"/>
        <v>0</v>
      </c>
      <c r="L3043" s="110">
        <f t="shared" si="570"/>
        <v>1403.5087719298247</v>
      </c>
      <c r="M3043" s="25"/>
      <c r="N3043" s="25"/>
    </row>
    <row r="3044" spans="1:14" ht="15.75" customHeight="1">
      <c r="A3044" s="106">
        <v>42082</v>
      </c>
      <c r="B3044" s="107" t="s">
        <v>22</v>
      </c>
      <c r="C3044" s="108">
        <f t="shared" si="566"/>
        <v>530.97345132743362</v>
      </c>
      <c r="D3044" s="107" t="s">
        <v>188</v>
      </c>
      <c r="E3044" s="109">
        <v>565</v>
      </c>
      <c r="F3044" s="109">
        <v>553</v>
      </c>
      <c r="G3044" s="109"/>
      <c r="H3044" s="110"/>
      <c r="I3044" s="109">
        <f t="shared" si="567"/>
        <v>-6371.6814159292035</v>
      </c>
      <c r="J3044" s="109">
        <f t="shared" si="568"/>
        <v>0</v>
      </c>
      <c r="K3044" s="109">
        <f t="shared" si="569"/>
        <v>0</v>
      </c>
      <c r="L3044" s="110">
        <f t="shared" si="570"/>
        <v>-6371.6814159292035</v>
      </c>
      <c r="M3044" s="25"/>
      <c r="N3044" s="25"/>
    </row>
    <row r="3045" spans="1:14" ht="15.75" customHeight="1">
      <c r="A3045" s="106">
        <v>42081</v>
      </c>
      <c r="B3045" s="107" t="s">
        <v>157</v>
      </c>
      <c r="C3045" s="108">
        <f t="shared" si="566"/>
        <v>1846.1538461538462</v>
      </c>
      <c r="D3045" s="107" t="s">
        <v>188</v>
      </c>
      <c r="E3045" s="109">
        <v>162.5</v>
      </c>
      <c r="F3045" s="109">
        <v>163.5</v>
      </c>
      <c r="G3045" s="109">
        <v>165</v>
      </c>
      <c r="H3045" s="110">
        <v>172</v>
      </c>
      <c r="I3045" s="109">
        <f t="shared" si="567"/>
        <v>1846.1538461538462</v>
      </c>
      <c r="J3045" s="109">
        <f t="shared" si="568"/>
        <v>2769.2307692307695</v>
      </c>
      <c r="K3045" s="109">
        <f t="shared" si="569"/>
        <v>12923.076923076924</v>
      </c>
      <c r="L3045" s="43">
        <f t="shared" si="570"/>
        <v>17538.461538461539</v>
      </c>
      <c r="M3045" s="25"/>
      <c r="N3045" s="25"/>
    </row>
    <row r="3046" spans="1:14" ht="15.75" customHeight="1">
      <c r="A3046" s="106">
        <v>42081</v>
      </c>
      <c r="B3046" s="107" t="s">
        <v>480</v>
      </c>
      <c r="C3046" s="108">
        <f t="shared" si="566"/>
        <v>1530.6122448979593</v>
      </c>
      <c r="D3046" s="107" t="s">
        <v>188</v>
      </c>
      <c r="E3046" s="109">
        <v>196</v>
      </c>
      <c r="F3046" s="109">
        <v>197</v>
      </c>
      <c r="G3046" s="109">
        <v>199</v>
      </c>
      <c r="H3046" s="110">
        <v>205</v>
      </c>
      <c r="I3046" s="109">
        <f t="shared" si="567"/>
        <v>1530.6122448979593</v>
      </c>
      <c r="J3046" s="109">
        <f t="shared" si="568"/>
        <v>3061.2244897959185</v>
      </c>
      <c r="K3046" s="109">
        <f t="shared" si="569"/>
        <v>9183.6734693877552</v>
      </c>
      <c r="L3046" s="43">
        <f t="shared" si="570"/>
        <v>13775.510204081633</v>
      </c>
      <c r="M3046" s="25"/>
      <c r="N3046" s="25"/>
    </row>
    <row r="3047" spans="1:14" ht="15.75" customHeight="1">
      <c r="A3047" s="106">
        <v>42081</v>
      </c>
      <c r="B3047" s="107" t="s">
        <v>388</v>
      </c>
      <c r="C3047" s="108">
        <f t="shared" si="566"/>
        <v>480</v>
      </c>
      <c r="D3047" s="107" t="s">
        <v>188</v>
      </c>
      <c r="E3047" s="109">
        <v>625</v>
      </c>
      <c r="F3047" s="109">
        <v>629</v>
      </c>
      <c r="G3047" s="109">
        <v>635</v>
      </c>
      <c r="H3047" s="110">
        <v>648</v>
      </c>
      <c r="I3047" s="109">
        <f t="shared" si="567"/>
        <v>1920</v>
      </c>
      <c r="J3047" s="109">
        <f t="shared" si="568"/>
        <v>2880</v>
      </c>
      <c r="K3047" s="109">
        <f t="shared" si="569"/>
        <v>6240</v>
      </c>
      <c r="L3047" s="43">
        <f t="shared" si="570"/>
        <v>11040</v>
      </c>
      <c r="M3047" s="25"/>
      <c r="N3047" s="25"/>
    </row>
    <row r="3048" spans="1:14" ht="15.75" customHeight="1">
      <c r="A3048" s="106">
        <v>42081</v>
      </c>
      <c r="B3048" s="107" t="s">
        <v>84</v>
      </c>
      <c r="C3048" s="108">
        <f t="shared" si="566"/>
        <v>616.01642710472277</v>
      </c>
      <c r="D3048" s="107" t="s">
        <v>188</v>
      </c>
      <c r="E3048" s="109">
        <v>487</v>
      </c>
      <c r="F3048" s="109">
        <v>490</v>
      </c>
      <c r="G3048" s="109">
        <v>495</v>
      </c>
      <c r="H3048" s="110">
        <v>501.5</v>
      </c>
      <c r="I3048" s="109">
        <f t="shared" si="567"/>
        <v>1848.0492813141682</v>
      </c>
      <c r="J3048" s="109">
        <f t="shared" si="568"/>
        <v>3080.0821355236139</v>
      </c>
      <c r="K3048" s="109">
        <f t="shared" si="569"/>
        <v>4004.106776180698</v>
      </c>
      <c r="L3048" s="43">
        <f t="shared" si="570"/>
        <v>8932.2381930184802</v>
      </c>
      <c r="M3048" s="25"/>
      <c r="N3048" s="25"/>
    </row>
    <row r="3049" spans="1:14" ht="15.75" customHeight="1">
      <c r="A3049" s="106">
        <v>42081</v>
      </c>
      <c r="B3049" s="107" t="s">
        <v>436</v>
      </c>
      <c r="C3049" s="108">
        <f t="shared" si="566"/>
        <v>486.22366288492708</v>
      </c>
      <c r="D3049" s="107" t="s">
        <v>188</v>
      </c>
      <c r="E3049" s="109">
        <v>617</v>
      </c>
      <c r="F3049" s="109">
        <v>621</v>
      </c>
      <c r="G3049" s="109">
        <v>626</v>
      </c>
      <c r="H3049" s="110">
        <v>632</v>
      </c>
      <c r="I3049" s="109">
        <f t="shared" si="567"/>
        <v>1944.8946515397083</v>
      </c>
      <c r="J3049" s="109">
        <f t="shared" si="568"/>
        <v>2431.1183144246352</v>
      </c>
      <c r="K3049" s="109">
        <f t="shared" si="569"/>
        <v>2917.3419773095625</v>
      </c>
      <c r="L3049" s="43">
        <f t="shared" si="570"/>
        <v>7293.3549432739055</v>
      </c>
      <c r="M3049" s="25"/>
      <c r="N3049" s="25"/>
    </row>
    <row r="3050" spans="1:14" ht="15.75" customHeight="1">
      <c r="A3050" s="106">
        <v>42081</v>
      </c>
      <c r="B3050" s="107" t="s">
        <v>372</v>
      </c>
      <c r="C3050" s="108">
        <f t="shared" si="566"/>
        <v>399.46737683089214</v>
      </c>
      <c r="D3050" s="107" t="s">
        <v>188</v>
      </c>
      <c r="E3050" s="109">
        <v>751</v>
      </c>
      <c r="F3050" s="109">
        <v>755</v>
      </c>
      <c r="G3050" s="109">
        <v>761</v>
      </c>
      <c r="H3050" s="110">
        <v>769</v>
      </c>
      <c r="I3050" s="109">
        <f t="shared" si="567"/>
        <v>1597.8695073235685</v>
      </c>
      <c r="J3050" s="109">
        <f t="shared" si="568"/>
        <v>2396.8042609853528</v>
      </c>
      <c r="K3050" s="109">
        <f t="shared" si="569"/>
        <v>3195.7390146471371</v>
      </c>
      <c r="L3050" s="43">
        <f t="shared" si="570"/>
        <v>7190.4127829560584</v>
      </c>
      <c r="M3050" s="25"/>
      <c r="N3050" s="25"/>
    </row>
    <row r="3051" spans="1:14" ht="15.75" customHeight="1">
      <c r="A3051" s="106">
        <v>42081</v>
      </c>
      <c r="B3051" s="107" t="s">
        <v>436</v>
      </c>
      <c r="C3051" s="108">
        <f t="shared" si="566"/>
        <v>466.56298600311044</v>
      </c>
      <c r="D3051" s="107" t="s">
        <v>188</v>
      </c>
      <c r="E3051" s="109">
        <v>643</v>
      </c>
      <c r="F3051" s="109">
        <v>647</v>
      </c>
      <c r="G3051" s="109">
        <v>655</v>
      </c>
      <c r="H3051" s="110"/>
      <c r="I3051" s="109">
        <f t="shared" si="567"/>
        <v>1866.2519440124418</v>
      </c>
      <c r="J3051" s="109">
        <f t="shared" si="568"/>
        <v>3732.5038880248835</v>
      </c>
      <c r="K3051" s="109">
        <f t="shared" si="569"/>
        <v>0</v>
      </c>
      <c r="L3051" s="43">
        <f t="shared" si="570"/>
        <v>5598.7558320373255</v>
      </c>
      <c r="M3051" s="25"/>
      <c r="N3051" s="25"/>
    </row>
    <row r="3052" spans="1:14" ht="15.75" customHeight="1">
      <c r="A3052" s="106">
        <v>42081</v>
      </c>
      <c r="B3052" s="107" t="s">
        <v>379</v>
      </c>
      <c r="C3052" s="108">
        <f t="shared" si="566"/>
        <v>909.09090909090912</v>
      </c>
      <c r="D3052" s="107" t="s">
        <v>188</v>
      </c>
      <c r="E3052" s="109">
        <v>330</v>
      </c>
      <c r="F3052" s="109">
        <v>331.8</v>
      </c>
      <c r="G3052" s="109"/>
      <c r="H3052" s="110"/>
      <c r="I3052" s="109">
        <f t="shared" si="567"/>
        <v>1636.3636363636467</v>
      </c>
      <c r="J3052" s="109">
        <f t="shared" si="568"/>
        <v>0</v>
      </c>
      <c r="K3052" s="109">
        <f t="shared" si="569"/>
        <v>0</v>
      </c>
      <c r="L3052" s="110">
        <f t="shared" si="570"/>
        <v>1636.3636363636467</v>
      </c>
      <c r="M3052" s="25"/>
      <c r="N3052" s="25"/>
    </row>
    <row r="3053" spans="1:14" ht="15.75" customHeight="1">
      <c r="A3053" s="106">
        <v>42081</v>
      </c>
      <c r="B3053" s="107" t="s">
        <v>214</v>
      </c>
      <c r="C3053" s="108">
        <f t="shared" si="566"/>
        <v>352.11267605633805</v>
      </c>
      <c r="D3053" s="107" t="s">
        <v>188</v>
      </c>
      <c r="E3053" s="109">
        <v>852</v>
      </c>
      <c r="F3053" s="109">
        <v>856</v>
      </c>
      <c r="G3053" s="109"/>
      <c r="H3053" s="110"/>
      <c r="I3053" s="109">
        <f t="shared" si="567"/>
        <v>1408.4507042253522</v>
      </c>
      <c r="J3053" s="109">
        <f t="shared" si="568"/>
        <v>0</v>
      </c>
      <c r="K3053" s="109">
        <f t="shared" si="569"/>
        <v>0</v>
      </c>
      <c r="L3053" s="110">
        <f t="shared" si="570"/>
        <v>1408.4507042253522</v>
      </c>
      <c r="M3053" s="25"/>
      <c r="N3053" s="25"/>
    </row>
    <row r="3054" spans="1:14" ht="15.75" customHeight="1">
      <c r="A3054" s="106">
        <v>42080</v>
      </c>
      <c r="B3054" s="107" t="s">
        <v>178</v>
      </c>
      <c r="C3054" s="108">
        <f t="shared" si="566"/>
        <v>961.53846153846155</v>
      </c>
      <c r="D3054" s="107" t="s">
        <v>188</v>
      </c>
      <c r="E3054" s="109">
        <v>312</v>
      </c>
      <c r="F3054" s="109">
        <v>314</v>
      </c>
      <c r="G3054" s="109">
        <v>318</v>
      </c>
      <c r="H3054" s="110">
        <v>322.5</v>
      </c>
      <c r="I3054" s="109">
        <f t="shared" si="567"/>
        <v>1923.0769230769231</v>
      </c>
      <c r="J3054" s="109">
        <f t="shared" si="568"/>
        <v>3846.1538461538462</v>
      </c>
      <c r="K3054" s="109">
        <f t="shared" si="569"/>
        <v>4326.9230769230771</v>
      </c>
      <c r="L3054" s="43">
        <f t="shared" si="570"/>
        <v>10096.153846153848</v>
      </c>
      <c r="M3054" s="25"/>
      <c r="N3054" s="25"/>
    </row>
    <row r="3055" spans="1:14" ht="15.75" customHeight="1">
      <c r="A3055" s="106">
        <v>42080</v>
      </c>
      <c r="B3055" s="107" t="s">
        <v>481</v>
      </c>
      <c r="C3055" s="108">
        <f t="shared" si="566"/>
        <v>1077.1992818671454</v>
      </c>
      <c r="D3055" s="107" t="s">
        <v>188</v>
      </c>
      <c r="E3055" s="109">
        <v>278.5</v>
      </c>
      <c r="F3055" s="109">
        <v>279.5</v>
      </c>
      <c r="G3055" s="109">
        <v>282</v>
      </c>
      <c r="H3055" s="110">
        <v>284</v>
      </c>
      <c r="I3055" s="109">
        <f t="shared" si="567"/>
        <v>1077.1992818671454</v>
      </c>
      <c r="J3055" s="109">
        <f t="shared" si="568"/>
        <v>2692.9982046678633</v>
      </c>
      <c r="K3055" s="109">
        <f t="shared" si="569"/>
        <v>2154.3985637342907</v>
      </c>
      <c r="L3055" s="43">
        <f t="shared" si="570"/>
        <v>5924.5960502692997</v>
      </c>
      <c r="M3055" s="25"/>
      <c r="N3055" s="25"/>
    </row>
    <row r="3056" spans="1:14" ht="15.75" customHeight="1">
      <c r="A3056" s="106">
        <v>42080</v>
      </c>
      <c r="B3056" s="107" t="s">
        <v>402</v>
      </c>
      <c r="C3056" s="108">
        <f t="shared" si="566"/>
        <v>1415.0943396226414</v>
      </c>
      <c r="D3056" s="107" t="s">
        <v>188</v>
      </c>
      <c r="E3056" s="109">
        <v>212</v>
      </c>
      <c r="F3056" s="109">
        <v>213</v>
      </c>
      <c r="G3056" s="109">
        <v>214.8</v>
      </c>
      <c r="H3056" s="110"/>
      <c r="I3056" s="109">
        <f t="shared" si="567"/>
        <v>1415.0943396226414</v>
      </c>
      <c r="J3056" s="109">
        <f t="shared" si="568"/>
        <v>2547.1698113207708</v>
      </c>
      <c r="K3056" s="109">
        <f t="shared" si="569"/>
        <v>0</v>
      </c>
      <c r="L3056" s="43">
        <f t="shared" si="570"/>
        <v>3962.2641509434125</v>
      </c>
      <c r="M3056" s="25"/>
      <c r="N3056" s="25"/>
    </row>
    <row r="3057" spans="1:14" ht="15.75" customHeight="1">
      <c r="A3057" s="106">
        <v>42080</v>
      </c>
      <c r="B3057" s="107" t="s">
        <v>246</v>
      </c>
      <c r="C3057" s="108">
        <f t="shared" si="566"/>
        <v>294.11764705882354</v>
      </c>
      <c r="D3057" s="107" t="s">
        <v>188</v>
      </c>
      <c r="E3057" s="109">
        <v>1020</v>
      </c>
      <c r="F3057" s="109">
        <v>1028</v>
      </c>
      <c r="G3057" s="109"/>
      <c r="H3057" s="110"/>
      <c r="I3057" s="109">
        <f t="shared" si="567"/>
        <v>2352.9411764705883</v>
      </c>
      <c r="J3057" s="109">
        <f t="shared" si="568"/>
        <v>0</v>
      </c>
      <c r="K3057" s="109">
        <f t="shared" si="569"/>
        <v>0</v>
      </c>
      <c r="L3057" s="110">
        <f t="shared" si="570"/>
        <v>2352.9411764705883</v>
      </c>
      <c r="M3057" s="25"/>
      <c r="N3057" s="25"/>
    </row>
    <row r="3058" spans="1:14" ht="15.75" customHeight="1">
      <c r="A3058" s="106">
        <v>42080</v>
      </c>
      <c r="B3058" s="111" t="s">
        <v>373</v>
      </c>
      <c r="C3058" s="108">
        <f t="shared" si="566"/>
        <v>1986.7549668874171</v>
      </c>
      <c r="D3058" s="111" t="s">
        <v>203</v>
      </c>
      <c r="E3058" s="110">
        <v>151</v>
      </c>
      <c r="F3058" s="110">
        <v>150</v>
      </c>
      <c r="G3058" s="110"/>
      <c r="H3058" s="110"/>
      <c r="I3058" s="109">
        <f t="shared" si="567"/>
        <v>1986.7549668874171</v>
      </c>
      <c r="J3058" s="109">
        <f t="shared" si="568"/>
        <v>0</v>
      </c>
      <c r="K3058" s="109">
        <f t="shared" si="569"/>
        <v>0</v>
      </c>
      <c r="L3058" s="43">
        <f t="shared" si="570"/>
        <v>1986.7549668874171</v>
      </c>
      <c r="M3058" s="25"/>
      <c r="N3058" s="25"/>
    </row>
    <row r="3059" spans="1:14" ht="15.75" customHeight="1">
      <c r="A3059" s="106">
        <v>42080</v>
      </c>
      <c r="B3059" s="107" t="s">
        <v>373</v>
      </c>
      <c r="C3059" s="108">
        <f t="shared" si="566"/>
        <v>1898.7341772151899</v>
      </c>
      <c r="D3059" s="107" t="s">
        <v>188</v>
      </c>
      <c r="E3059" s="109">
        <v>158</v>
      </c>
      <c r="F3059" s="109">
        <v>159</v>
      </c>
      <c r="G3059" s="109"/>
      <c r="H3059" s="110"/>
      <c r="I3059" s="109">
        <f t="shared" si="567"/>
        <v>1898.7341772151899</v>
      </c>
      <c r="J3059" s="109">
        <f t="shared" si="568"/>
        <v>0</v>
      </c>
      <c r="K3059" s="109">
        <f t="shared" si="569"/>
        <v>0</v>
      </c>
      <c r="L3059" s="110">
        <f t="shared" si="570"/>
        <v>1898.7341772151899</v>
      </c>
      <c r="M3059" s="25"/>
      <c r="N3059" s="25"/>
    </row>
    <row r="3060" spans="1:14" ht="15.75" customHeight="1">
      <c r="A3060" s="106">
        <v>42079</v>
      </c>
      <c r="B3060" s="107" t="s">
        <v>402</v>
      </c>
      <c r="C3060" s="108">
        <f t="shared" si="566"/>
        <v>1522.8426395939086</v>
      </c>
      <c r="D3060" s="107" t="s">
        <v>188</v>
      </c>
      <c r="E3060" s="109">
        <v>197</v>
      </c>
      <c r="F3060" s="109">
        <v>198</v>
      </c>
      <c r="G3060" s="109">
        <v>202</v>
      </c>
      <c r="H3060" s="110">
        <v>209.5</v>
      </c>
      <c r="I3060" s="109">
        <f t="shared" si="567"/>
        <v>1522.8426395939086</v>
      </c>
      <c r="J3060" s="109">
        <f t="shared" si="568"/>
        <v>6091.3705583756346</v>
      </c>
      <c r="K3060" s="109">
        <f t="shared" si="569"/>
        <v>11421.319796954314</v>
      </c>
      <c r="L3060" s="43">
        <f t="shared" si="570"/>
        <v>19035.532994923858</v>
      </c>
      <c r="M3060" s="25"/>
      <c r="N3060" s="25"/>
    </row>
    <row r="3061" spans="1:14" ht="15.75" customHeight="1">
      <c r="A3061" s="106">
        <v>42079</v>
      </c>
      <c r="B3061" s="107" t="s">
        <v>178</v>
      </c>
      <c r="C3061" s="108">
        <f t="shared" si="566"/>
        <v>1132.0754716981132</v>
      </c>
      <c r="D3061" s="107" t="s">
        <v>188</v>
      </c>
      <c r="E3061" s="109">
        <v>265</v>
      </c>
      <c r="F3061" s="109">
        <v>266</v>
      </c>
      <c r="G3061" s="109">
        <v>268</v>
      </c>
      <c r="H3061" s="110">
        <v>275</v>
      </c>
      <c r="I3061" s="109">
        <f t="shared" si="567"/>
        <v>1132.0754716981132</v>
      </c>
      <c r="J3061" s="109">
        <f t="shared" si="568"/>
        <v>2264.1509433962265</v>
      </c>
      <c r="K3061" s="109">
        <f t="shared" si="569"/>
        <v>7924.5283018867922</v>
      </c>
      <c r="L3061" s="43">
        <f t="shared" si="570"/>
        <v>11320.754716981131</v>
      </c>
      <c r="M3061" s="25"/>
      <c r="N3061" s="25"/>
    </row>
    <row r="3062" spans="1:14" ht="15.75" customHeight="1">
      <c r="A3062" s="106">
        <v>42079</v>
      </c>
      <c r="B3062" s="107" t="s">
        <v>10</v>
      </c>
      <c r="C3062" s="108">
        <f>300000/E3062</f>
        <v>161.46393972012916</v>
      </c>
      <c r="D3062" s="107" t="s">
        <v>188</v>
      </c>
      <c r="E3062" s="109">
        <v>1858</v>
      </c>
      <c r="F3062" s="109">
        <v>1867</v>
      </c>
      <c r="G3062" s="109">
        <v>1882</v>
      </c>
      <c r="H3062" s="110">
        <v>1898</v>
      </c>
      <c r="I3062" s="109">
        <f>(IF(D3062="SHORT",E3062-F3062,IF(D3062="LONG",F3062-E3062)))*C3062</f>
        <v>1453.1754574811625</v>
      </c>
      <c r="J3062" s="109">
        <f>(IF(D3062="SHORT",IF(G3062="",0,F3062-G3062),IF(D3062="LONG",IF(G3062="",0,G3062-F3062))))*C3062</f>
        <v>2421.9590958019376</v>
      </c>
      <c r="K3062" s="109">
        <f>(IF(D3062="SHORT",IF(H3062="",0,G3062-H3062),IF(D3062="LONG",IF(H3062="",0,(H3062-G3062)))))*C3062</f>
        <v>2583.4230355220666</v>
      </c>
      <c r="L3062" s="43">
        <f>SUM(I3062,J3062,K3062)</f>
        <v>6458.5575888051662</v>
      </c>
      <c r="M3062" s="25"/>
      <c r="N3062" s="25"/>
    </row>
    <row r="3063" spans="1:14" ht="15.75" customHeight="1">
      <c r="A3063" s="106">
        <v>42079</v>
      </c>
      <c r="B3063" s="107" t="s">
        <v>261</v>
      </c>
      <c r="C3063" s="108">
        <f t="shared" si="566"/>
        <v>254.23728813559322</v>
      </c>
      <c r="D3063" s="107" t="s">
        <v>188</v>
      </c>
      <c r="E3063" s="109">
        <v>1180</v>
      </c>
      <c r="F3063" s="109">
        <v>1189</v>
      </c>
      <c r="G3063" s="109">
        <v>1199</v>
      </c>
      <c r="H3063" s="110"/>
      <c r="I3063" s="109">
        <f t="shared" si="567"/>
        <v>2288.1355932203392</v>
      </c>
      <c r="J3063" s="109">
        <f t="shared" si="568"/>
        <v>2542.3728813559323</v>
      </c>
      <c r="K3063" s="109">
        <f t="shared" si="569"/>
        <v>0</v>
      </c>
      <c r="L3063" s="43">
        <f t="shared" si="570"/>
        <v>4830.5084745762715</v>
      </c>
      <c r="M3063" s="25"/>
      <c r="N3063" s="25"/>
    </row>
    <row r="3064" spans="1:14" ht="15.75" customHeight="1">
      <c r="A3064" s="106">
        <v>42079</v>
      </c>
      <c r="B3064" s="111" t="s">
        <v>453</v>
      </c>
      <c r="C3064" s="108">
        <f>300000/E3064</f>
        <v>1916.9329073482429</v>
      </c>
      <c r="D3064" s="111" t="s">
        <v>203</v>
      </c>
      <c r="E3064" s="110">
        <v>156.5</v>
      </c>
      <c r="F3064" s="110">
        <v>155.5</v>
      </c>
      <c r="G3064" s="110"/>
      <c r="H3064" s="110"/>
      <c r="I3064" s="109">
        <f>(IF(D3064="SHORT",E3064-F3064,IF(D3064="LONG",F3064-E3064)))*C3064</f>
        <v>1916.9329073482429</v>
      </c>
      <c r="J3064" s="109">
        <f>(IF(D3064="SHORT",IF(G3064="",0,F3064-G3064),IF(D3064="LONG",IF(G3064="",0,G3064-F3064))))*C3064</f>
        <v>0</v>
      </c>
      <c r="K3064" s="109">
        <f>(IF(D3064="SHORT",IF(H3064="",0,G3064-H3064),IF(D3064="LONG",IF(H3064="",0,(H3064-G3064)))))*C3064</f>
        <v>0</v>
      </c>
      <c r="L3064" s="43">
        <f>SUM(I3064,J3064,K3064)</f>
        <v>1916.9329073482429</v>
      </c>
      <c r="M3064" s="25"/>
      <c r="N3064" s="25"/>
    </row>
    <row r="3065" spans="1:14" ht="15.75" customHeight="1">
      <c r="A3065" s="106">
        <v>42079</v>
      </c>
      <c r="B3065" s="107" t="s">
        <v>369</v>
      </c>
      <c r="C3065" s="108">
        <f>300000/E3065</f>
        <v>2321.0831721470017</v>
      </c>
      <c r="D3065" s="107" t="s">
        <v>188</v>
      </c>
      <c r="E3065" s="109">
        <v>129.25</v>
      </c>
      <c r="F3065" s="109">
        <v>130</v>
      </c>
      <c r="G3065" s="109"/>
      <c r="H3065" s="110"/>
      <c r="I3065" s="109">
        <f>(IF(D3065="SHORT",E3065-F3065,IF(D3065="LONG",F3065-E3065)))*C3065</f>
        <v>1740.8123791102512</v>
      </c>
      <c r="J3065" s="109">
        <f>(IF(D3065="SHORT",IF(G3065="",0,F3065-G3065),IF(D3065="LONG",IF(G3065="",0,G3065-F3065))))*C3065</f>
        <v>0</v>
      </c>
      <c r="K3065" s="109">
        <f>(IF(D3065="SHORT",IF(H3065="",0,G3065-H3065),IF(D3065="LONG",IF(H3065="",0,(H3065-G3065)))))*C3065</f>
        <v>0</v>
      </c>
      <c r="L3065" s="110">
        <f>SUM(I3065,J3065,K3065)</f>
        <v>1740.8123791102512</v>
      </c>
      <c r="M3065" s="25"/>
      <c r="N3065" s="25"/>
    </row>
    <row r="3066" spans="1:14" ht="15.75" customHeight="1">
      <c r="A3066" s="106">
        <v>42079</v>
      </c>
      <c r="B3066" s="107" t="s">
        <v>402</v>
      </c>
      <c r="C3066" s="108">
        <f>300000/E3066</f>
        <v>1442.3076923076924</v>
      </c>
      <c r="D3066" s="107" t="s">
        <v>188</v>
      </c>
      <c r="E3066" s="109">
        <v>208</v>
      </c>
      <c r="F3066" s="109">
        <v>209</v>
      </c>
      <c r="G3066" s="109"/>
      <c r="H3066" s="110"/>
      <c r="I3066" s="109">
        <f>(IF(D3066="SHORT",E3066-F3066,IF(D3066="LONG",F3066-E3066)))*C3066</f>
        <v>1442.3076923076924</v>
      </c>
      <c r="J3066" s="109">
        <f>(IF(D3066="SHORT",IF(G3066="",0,F3066-G3066),IF(D3066="LONG",IF(G3066="",0,G3066-F3066))))*C3066</f>
        <v>0</v>
      </c>
      <c r="K3066" s="109">
        <f>(IF(D3066="SHORT",IF(H3066="",0,G3066-H3066),IF(D3066="LONG",IF(H3066="",0,(H3066-G3066)))))*C3066</f>
        <v>0</v>
      </c>
      <c r="L3066" s="110">
        <f>SUM(I3066,J3066,K3066)</f>
        <v>1442.3076923076924</v>
      </c>
      <c r="M3066" s="25"/>
      <c r="N3066" s="25"/>
    </row>
    <row r="3067" spans="1:14" ht="15.75" customHeight="1">
      <c r="A3067" s="106">
        <v>42079</v>
      </c>
      <c r="B3067" s="111" t="s">
        <v>385</v>
      </c>
      <c r="C3067" s="108">
        <f t="shared" si="566"/>
        <v>775.19379844961236</v>
      </c>
      <c r="D3067" s="111" t="s">
        <v>203</v>
      </c>
      <c r="E3067" s="110">
        <v>387</v>
      </c>
      <c r="F3067" s="110">
        <v>387</v>
      </c>
      <c r="G3067" s="110"/>
      <c r="H3067" s="110"/>
      <c r="I3067" s="109">
        <f t="shared" si="567"/>
        <v>0</v>
      </c>
      <c r="J3067" s="109">
        <f t="shared" si="568"/>
        <v>0</v>
      </c>
      <c r="K3067" s="109">
        <f t="shared" si="569"/>
        <v>0</v>
      </c>
      <c r="L3067" s="43">
        <f t="shared" si="570"/>
        <v>0</v>
      </c>
      <c r="M3067" s="25"/>
      <c r="N3067" s="25"/>
    </row>
    <row r="3068" spans="1:14" ht="15.75" customHeight="1">
      <c r="A3068" s="106">
        <v>42076</v>
      </c>
      <c r="B3068" s="107" t="s">
        <v>482</v>
      </c>
      <c r="C3068" s="108">
        <f t="shared" si="566"/>
        <v>1020.4081632653061</v>
      </c>
      <c r="D3068" s="107" t="s">
        <v>188</v>
      </c>
      <c r="E3068" s="109">
        <v>294</v>
      </c>
      <c r="F3068" s="109">
        <v>295</v>
      </c>
      <c r="G3068" s="109">
        <v>299</v>
      </c>
      <c r="H3068" s="110">
        <v>306.5</v>
      </c>
      <c r="I3068" s="109">
        <f t="shared" si="567"/>
        <v>1020.4081632653061</v>
      </c>
      <c r="J3068" s="109">
        <f t="shared" si="568"/>
        <v>4081.6326530612246</v>
      </c>
      <c r="K3068" s="109">
        <f t="shared" si="569"/>
        <v>7653.0612244897957</v>
      </c>
      <c r="L3068" s="43">
        <f t="shared" si="570"/>
        <v>12755.102040816328</v>
      </c>
      <c r="M3068" s="25"/>
      <c r="N3068" s="25"/>
    </row>
    <row r="3069" spans="1:14" ht="15.75" customHeight="1">
      <c r="A3069" s="106">
        <v>42076</v>
      </c>
      <c r="B3069" s="107" t="s">
        <v>483</v>
      </c>
      <c r="C3069" s="108">
        <f t="shared" si="566"/>
        <v>300</v>
      </c>
      <c r="D3069" s="107" t="s">
        <v>188</v>
      </c>
      <c r="E3069" s="109">
        <v>1000</v>
      </c>
      <c r="F3069" s="109">
        <v>1009</v>
      </c>
      <c r="G3069" s="109">
        <v>1020</v>
      </c>
      <c r="H3069" s="110"/>
      <c r="I3069" s="109">
        <f t="shared" si="567"/>
        <v>2700</v>
      </c>
      <c r="J3069" s="109">
        <f t="shared" si="568"/>
        <v>3300</v>
      </c>
      <c r="K3069" s="109">
        <f t="shared" si="569"/>
        <v>0</v>
      </c>
      <c r="L3069" s="43">
        <f t="shared" si="570"/>
        <v>6000</v>
      </c>
      <c r="M3069" s="25"/>
      <c r="N3069" s="25"/>
    </row>
    <row r="3070" spans="1:14" ht="15.75" customHeight="1">
      <c r="A3070" s="106">
        <v>42076</v>
      </c>
      <c r="B3070" s="107" t="s">
        <v>484</v>
      </c>
      <c r="C3070" s="108">
        <f t="shared" si="566"/>
        <v>1818.1818181818182</v>
      </c>
      <c r="D3070" s="107" t="s">
        <v>188</v>
      </c>
      <c r="E3070" s="109">
        <v>165</v>
      </c>
      <c r="F3070" s="109">
        <v>166</v>
      </c>
      <c r="G3070" s="109">
        <v>168</v>
      </c>
      <c r="H3070" s="110"/>
      <c r="I3070" s="109">
        <f t="shared" si="567"/>
        <v>1818.1818181818182</v>
      </c>
      <c r="J3070" s="109">
        <f t="shared" si="568"/>
        <v>3636.3636363636365</v>
      </c>
      <c r="K3070" s="109">
        <f t="shared" si="569"/>
        <v>0</v>
      </c>
      <c r="L3070" s="43">
        <f t="shared" si="570"/>
        <v>5454.545454545455</v>
      </c>
      <c r="M3070" s="25"/>
      <c r="N3070" s="25"/>
    </row>
    <row r="3071" spans="1:14" ht="15.75" customHeight="1">
      <c r="A3071" s="106">
        <v>42076</v>
      </c>
      <c r="B3071" s="107" t="s">
        <v>482</v>
      </c>
      <c r="C3071" s="108">
        <f t="shared" si="566"/>
        <v>993.37748344370857</v>
      </c>
      <c r="D3071" s="107" t="s">
        <v>188</v>
      </c>
      <c r="E3071" s="109">
        <v>302</v>
      </c>
      <c r="F3071" s="109">
        <v>304</v>
      </c>
      <c r="G3071" s="109">
        <v>306.5</v>
      </c>
      <c r="H3071" s="110"/>
      <c r="I3071" s="109">
        <f t="shared" si="567"/>
        <v>1986.7549668874171</v>
      </c>
      <c r="J3071" s="109">
        <f t="shared" si="568"/>
        <v>2483.4437086092712</v>
      </c>
      <c r="K3071" s="109">
        <f t="shared" si="569"/>
        <v>0</v>
      </c>
      <c r="L3071" s="43">
        <f t="shared" si="570"/>
        <v>4470.1986754966883</v>
      </c>
      <c r="M3071" s="25"/>
      <c r="N3071" s="25"/>
    </row>
    <row r="3072" spans="1:14" ht="15.75" customHeight="1">
      <c r="A3072" s="106">
        <v>42076</v>
      </c>
      <c r="B3072" s="111" t="s">
        <v>214</v>
      </c>
      <c r="C3072" s="108">
        <f t="shared" si="566"/>
        <v>368.55036855036855</v>
      </c>
      <c r="D3072" s="111" t="s">
        <v>203</v>
      </c>
      <c r="E3072" s="110">
        <v>814</v>
      </c>
      <c r="F3072" s="110">
        <v>810</v>
      </c>
      <c r="G3072" s="110">
        <v>802</v>
      </c>
      <c r="H3072" s="110"/>
      <c r="I3072" s="109">
        <f t="shared" si="567"/>
        <v>1474.2014742014742</v>
      </c>
      <c r="J3072" s="109">
        <f t="shared" si="568"/>
        <v>2948.4029484029484</v>
      </c>
      <c r="K3072" s="109">
        <f t="shared" si="569"/>
        <v>0</v>
      </c>
      <c r="L3072" s="43">
        <f t="shared" si="570"/>
        <v>4422.6044226044223</v>
      </c>
      <c r="M3072" s="25"/>
      <c r="N3072" s="25"/>
    </row>
    <row r="3073" spans="1:14" ht="15.75" customHeight="1">
      <c r="A3073" s="106">
        <v>42076</v>
      </c>
      <c r="B3073" s="107" t="s">
        <v>87</v>
      </c>
      <c r="C3073" s="108">
        <f t="shared" si="566"/>
        <v>2912.6213592233012</v>
      </c>
      <c r="D3073" s="107" t="s">
        <v>188</v>
      </c>
      <c r="E3073" s="109">
        <v>103</v>
      </c>
      <c r="F3073" s="109">
        <v>104</v>
      </c>
      <c r="G3073" s="109"/>
      <c r="H3073" s="110"/>
      <c r="I3073" s="109">
        <f t="shared" si="567"/>
        <v>2912.6213592233012</v>
      </c>
      <c r="J3073" s="109">
        <f t="shared" si="568"/>
        <v>0</v>
      </c>
      <c r="K3073" s="109">
        <f t="shared" si="569"/>
        <v>0</v>
      </c>
      <c r="L3073" s="110">
        <f t="shared" si="570"/>
        <v>2912.6213592233012</v>
      </c>
      <c r="M3073" s="25"/>
      <c r="N3073" s="25"/>
    </row>
    <row r="3074" spans="1:14" ht="15.75" customHeight="1">
      <c r="A3074" s="106">
        <v>42076</v>
      </c>
      <c r="B3074" s="107" t="s">
        <v>128</v>
      </c>
      <c r="C3074" s="108">
        <f t="shared" si="566"/>
        <v>1851.851851851852</v>
      </c>
      <c r="D3074" s="107" t="s">
        <v>188</v>
      </c>
      <c r="E3074" s="109">
        <v>162</v>
      </c>
      <c r="F3074" s="109">
        <v>162.69999999999999</v>
      </c>
      <c r="G3074" s="109"/>
      <c r="H3074" s="110"/>
      <c r="I3074" s="109">
        <f t="shared" si="567"/>
        <v>1296.2962962962754</v>
      </c>
      <c r="J3074" s="109">
        <f t="shared" si="568"/>
        <v>0</v>
      </c>
      <c r="K3074" s="109">
        <f t="shared" si="569"/>
        <v>0</v>
      </c>
      <c r="L3074" s="110">
        <f t="shared" si="570"/>
        <v>1296.2962962962754</v>
      </c>
      <c r="M3074" s="25"/>
      <c r="N3074" s="25"/>
    </row>
    <row r="3075" spans="1:14" ht="15.75" customHeight="1">
      <c r="A3075" s="106">
        <v>42076</v>
      </c>
      <c r="B3075" s="107" t="s">
        <v>485</v>
      </c>
      <c r="C3075" s="108">
        <f t="shared" si="566"/>
        <v>2521.0084033613443</v>
      </c>
      <c r="D3075" s="107" t="s">
        <v>188</v>
      </c>
      <c r="E3075" s="109">
        <v>119</v>
      </c>
      <c r="F3075" s="109">
        <v>120</v>
      </c>
      <c r="G3075" s="109"/>
      <c r="H3075" s="110"/>
      <c r="I3075" s="109">
        <f t="shared" si="567"/>
        <v>2521.0084033613443</v>
      </c>
      <c r="J3075" s="109">
        <f t="shared" si="568"/>
        <v>0</v>
      </c>
      <c r="K3075" s="109">
        <f t="shared" si="569"/>
        <v>0</v>
      </c>
      <c r="L3075" s="110">
        <f t="shared" si="570"/>
        <v>2521.0084033613443</v>
      </c>
      <c r="M3075" s="25"/>
      <c r="N3075" s="25"/>
    </row>
    <row r="3076" spans="1:14" ht="15.75" customHeight="1">
      <c r="A3076" s="106">
        <v>42076</v>
      </c>
      <c r="B3076" s="107" t="s">
        <v>384</v>
      </c>
      <c r="C3076" s="108">
        <f t="shared" si="566"/>
        <v>1785.7142857142858</v>
      </c>
      <c r="D3076" s="107" t="s">
        <v>188</v>
      </c>
      <c r="E3076" s="109">
        <v>168</v>
      </c>
      <c r="F3076" s="109">
        <v>169</v>
      </c>
      <c r="G3076" s="109"/>
      <c r="H3076" s="110"/>
      <c r="I3076" s="109">
        <f t="shared" si="567"/>
        <v>1785.7142857142858</v>
      </c>
      <c r="J3076" s="109">
        <f t="shared" si="568"/>
        <v>0</v>
      </c>
      <c r="K3076" s="109">
        <f t="shared" si="569"/>
        <v>0</v>
      </c>
      <c r="L3076" s="110">
        <f t="shared" si="570"/>
        <v>1785.7142857142858</v>
      </c>
      <c r="M3076" s="25"/>
      <c r="N3076" s="25"/>
    </row>
    <row r="3077" spans="1:14" ht="15.75" customHeight="1">
      <c r="A3077" s="106">
        <v>42076</v>
      </c>
      <c r="B3077" s="111" t="s">
        <v>486</v>
      </c>
      <c r="C3077" s="108">
        <f t="shared" si="566"/>
        <v>1792.6501344487601</v>
      </c>
      <c r="D3077" s="111" t="s">
        <v>203</v>
      </c>
      <c r="E3077" s="110">
        <v>167.35</v>
      </c>
      <c r="F3077" s="110">
        <v>167.35</v>
      </c>
      <c r="G3077" s="110"/>
      <c r="H3077" s="110"/>
      <c r="I3077" s="109">
        <f t="shared" si="567"/>
        <v>0</v>
      </c>
      <c r="J3077" s="109">
        <f t="shared" si="568"/>
        <v>0</v>
      </c>
      <c r="K3077" s="109">
        <f t="shared" si="569"/>
        <v>0</v>
      </c>
      <c r="L3077" s="43">
        <f t="shared" si="570"/>
        <v>0</v>
      </c>
      <c r="M3077" s="25"/>
      <c r="N3077" s="25"/>
    </row>
    <row r="3078" spans="1:14" ht="15.75" customHeight="1">
      <c r="A3078" s="106">
        <v>42075</v>
      </c>
      <c r="B3078" s="107" t="s">
        <v>185</v>
      </c>
      <c r="C3078" s="108">
        <f t="shared" si="566"/>
        <v>934.57943925233644</v>
      </c>
      <c r="D3078" s="107" t="s">
        <v>188</v>
      </c>
      <c r="E3078" s="109">
        <v>321</v>
      </c>
      <c r="F3078" s="109">
        <v>323</v>
      </c>
      <c r="G3078" s="109">
        <v>327</v>
      </c>
      <c r="H3078" s="110">
        <v>337</v>
      </c>
      <c r="I3078" s="109">
        <f t="shared" si="567"/>
        <v>1869.1588785046729</v>
      </c>
      <c r="J3078" s="109">
        <f t="shared" si="568"/>
        <v>3738.3177570093458</v>
      </c>
      <c r="K3078" s="109">
        <f t="shared" si="569"/>
        <v>9345.7943925233649</v>
      </c>
      <c r="L3078" s="43">
        <f t="shared" si="570"/>
        <v>14953.271028037383</v>
      </c>
      <c r="M3078" s="25"/>
      <c r="N3078" s="25"/>
    </row>
    <row r="3079" spans="1:14" ht="15.75" customHeight="1">
      <c r="A3079" s="106">
        <v>42075</v>
      </c>
      <c r="B3079" s="107" t="s">
        <v>369</v>
      </c>
      <c r="C3079" s="108">
        <f t="shared" si="566"/>
        <v>2343.75</v>
      </c>
      <c r="D3079" s="107" t="s">
        <v>188</v>
      </c>
      <c r="E3079" s="109">
        <v>128</v>
      </c>
      <c r="F3079" s="109">
        <v>129</v>
      </c>
      <c r="G3079" s="109">
        <v>134</v>
      </c>
      <c r="H3079" s="110"/>
      <c r="I3079" s="109">
        <f t="shared" si="567"/>
        <v>2343.75</v>
      </c>
      <c r="J3079" s="109">
        <f t="shared" si="568"/>
        <v>11718.75</v>
      </c>
      <c r="K3079" s="109">
        <f t="shared" si="569"/>
        <v>0</v>
      </c>
      <c r="L3079" s="43">
        <f t="shared" si="570"/>
        <v>14062.5</v>
      </c>
      <c r="M3079" s="25"/>
      <c r="N3079" s="25"/>
    </row>
    <row r="3080" spans="1:14" ht="15.75" customHeight="1">
      <c r="A3080" s="106">
        <v>42075</v>
      </c>
      <c r="B3080" s="107" t="s">
        <v>402</v>
      </c>
      <c r="C3080" s="108">
        <f t="shared" si="566"/>
        <v>1630.4347826086957</v>
      </c>
      <c r="D3080" s="107" t="s">
        <v>188</v>
      </c>
      <c r="E3080" s="109">
        <v>184</v>
      </c>
      <c r="F3080" s="109">
        <v>185</v>
      </c>
      <c r="G3080" s="109">
        <v>189</v>
      </c>
      <c r="H3080" s="110"/>
      <c r="I3080" s="109">
        <f t="shared" si="567"/>
        <v>1630.4347826086957</v>
      </c>
      <c r="J3080" s="109">
        <f t="shared" si="568"/>
        <v>6521.739130434783</v>
      </c>
      <c r="K3080" s="109">
        <f t="shared" si="569"/>
        <v>0</v>
      </c>
      <c r="L3080" s="43">
        <f t="shared" si="570"/>
        <v>8152.1739130434789</v>
      </c>
      <c r="M3080" s="25"/>
      <c r="N3080" s="25"/>
    </row>
    <row r="3081" spans="1:14" ht="15.75" customHeight="1">
      <c r="A3081" s="106">
        <v>42075</v>
      </c>
      <c r="B3081" s="107" t="s">
        <v>453</v>
      </c>
      <c r="C3081" s="108">
        <f t="shared" si="566"/>
        <v>1860.4651162790697</v>
      </c>
      <c r="D3081" s="107" t="s">
        <v>188</v>
      </c>
      <c r="E3081" s="109">
        <v>161.25</v>
      </c>
      <c r="F3081" s="109">
        <v>162</v>
      </c>
      <c r="G3081" s="109">
        <v>165</v>
      </c>
      <c r="H3081" s="110"/>
      <c r="I3081" s="109">
        <f t="shared" si="567"/>
        <v>1395.3488372093022</v>
      </c>
      <c r="J3081" s="109">
        <f t="shared" si="568"/>
        <v>5581.395348837209</v>
      </c>
      <c r="K3081" s="109">
        <f t="shared" si="569"/>
        <v>0</v>
      </c>
      <c r="L3081" s="43">
        <f t="shared" si="570"/>
        <v>6976.7441860465115</v>
      </c>
      <c r="M3081" s="25"/>
      <c r="N3081" s="25"/>
    </row>
    <row r="3082" spans="1:14" ht="15.75" customHeight="1">
      <c r="A3082" s="106">
        <v>42075</v>
      </c>
      <c r="B3082" s="107" t="s">
        <v>201</v>
      </c>
      <c r="C3082" s="108">
        <f t="shared" si="566"/>
        <v>226.41509433962264</v>
      </c>
      <c r="D3082" s="107" t="s">
        <v>188</v>
      </c>
      <c r="E3082" s="109">
        <v>1325</v>
      </c>
      <c r="F3082" s="109">
        <v>1334</v>
      </c>
      <c r="G3082" s="109"/>
      <c r="H3082" s="110"/>
      <c r="I3082" s="109">
        <f t="shared" si="567"/>
        <v>2037.7358490566037</v>
      </c>
      <c r="J3082" s="109">
        <f t="shared" si="568"/>
        <v>0</v>
      </c>
      <c r="K3082" s="109">
        <f t="shared" si="569"/>
        <v>0</v>
      </c>
      <c r="L3082" s="110">
        <f t="shared" si="570"/>
        <v>2037.7358490566037</v>
      </c>
      <c r="M3082" s="25"/>
      <c r="N3082" s="25"/>
    </row>
    <row r="3083" spans="1:14" ht="15.75" customHeight="1">
      <c r="A3083" s="106">
        <v>42075</v>
      </c>
      <c r="B3083" s="107" t="s">
        <v>484</v>
      </c>
      <c r="C3083" s="108">
        <f t="shared" si="566"/>
        <v>1875</v>
      </c>
      <c r="D3083" s="107" t="s">
        <v>188</v>
      </c>
      <c r="E3083" s="109">
        <v>160</v>
      </c>
      <c r="F3083" s="109">
        <v>161</v>
      </c>
      <c r="G3083" s="109"/>
      <c r="H3083" s="110"/>
      <c r="I3083" s="109">
        <f t="shared" si="567"/>
        <v>1875</v>
      </c>
      <c r="J3083" s="109">
        <f t="shared" si="568"/>
        <v>0</v>
      </c>
      <c r="K3083" s="109">
        <f t="shared" si="569"/>
        <v>0</v>
      </c>
      <c r="L3083" s="110">
        <f t="shared" si="570"/>
        <v>1875</v>
      </c>
      <c r="M3083" s="25"/>
      <c r="N3083" s="25"/>
    </row>
    <row r="3084" spans="1:14" ht="15.75" customHeight="1">
      <c r="A3084" s="106">
        <v>42075</v>
      </c>
      <c r="B3084" s="107" t="s">
        <v>178</v>
      </c>
      <c r="C3084" s="108">
        <f t="shared" ref="C3084:C3147" si="571">300000/E3084</f>
        <v>1140.6844106463877</v>
      </c>
      <c r="D3084" s="107" t="s">
        <v>188</v>
      </c>
      <c r="E3084" s="109">
        <v>263</v>
      </c>
      <c r="F3084" s="109">
        <v>264</v>
      </c>
      <c r="G3084" s="109"/>
      <c r="H3084" s="110"/>
      <c r="I3084" s="109">
        <f t="shared" ref="I3084:I3147" si="572">(IF(D3084="SHORT",E3084-F3084,IF(D3084="LONG",F3084-E3084)))*C3084</f>
        <v>1140.6844106463877</v>
      </c>
      <c r="J3084" s="109">
        <f t="shared" ref="J3084:J3147" si="573">(IF(D3084="SHORT",IF(G3084="",0,F3084-G3084),IF(D3084="LONG",IF(G3084="",0,G3084-F3084))))*C3084</f>
        <v>0</v>
      </c>
      <c r="K3084" s="109">
        <f t="shared" ref="K3084:K3147" si="574">(IF(D3084="SHORT",IF(H3084="",0,G3084-H3084),IF(D3084="LONG",IF(H3084="",0,(H3084-G3084)))))*C3084</f>
        <v>0</v>
      </c>
      <c r="L3084" s="110">
        <f t="shared" ref="L3084:L3147" si="575">SUM(I3084,J3084,K3084)</f>
        <v>1140.6844106463877</v>
      </c>
      <c r="M3084" s="25"/>
      <c r="N3084" s="25"/>
    </row>
    <row r="3085" spans="1:14" ht="15.75" customHeight="1">
      <c r="A3085" s="106">
        <v>42075</v>
      </c>
      <c r="B3085" s="107" t="s">
        <v>473</v>
      </c>
      <c r="C3085" s="108">
        <f t="shared" si="571"/>
        <v>1769.9115044247787</v>
      </c>
      <c r="D3085" s="107" t="s">
        <v>188</v>
      </c>
      <c r="E3085" s="109">
        <v>169.5</v>
      </c>
      <c r="F3085" s="109">
        <v>170</v>
      </c>
      <c r="G3085" s="109"/>
      <c r="H3085" s="110"/>
      <c r="I3085" s="109">
        <f t="shared" si="572"/>
        <v>884.95575221238937</v>
      </c>
      <c r="J3085" s="109">
        <f t="shared" si="573"/>
        <v>0</v>
      </c>
      <c r="K3085" s="109">
        <f t="shared" si="574"/>
        <v>0</v>
      </c>
      <c r="L3085" s="110">
        <f t="shared" si="575"/>
        <v>884.95575221238937</v>
      </c>
      <c r="M3085" s="25"/>
      <c r="N3085" s="25"/>
    </row>
    <row r="3086" spans="1:14" ht="15.75" customHeight="1">
      <c r="A3086" s="106">
        <v>42075</v>
      </c>
      <c r="B3086" s="107" t="s">
        <v>487</v>
      </c>
      <c r="C3086" s="108">
        <f t="shared" si="571"/>
        <v>224.71910112359549</v>
      </c>
      <c r="D3086" s="107" t="s">
        <v>188</v>
      </c>
      <c r="E3086" s="109">
        <v>1335</v>
      </c>
      <c r="F3086" s="109">
        <v>1335</v>
      </c>
      <c r="G3086" s="109"/>
      <c r="H3086" s="110"/>
      <c r="I3086" s="109">
        <f t="shared" si="572"/>
        <v>0</v>
      </c>
      <c r="J3086" s="109">
        <f t="shared" si="573"/>
        <v>0</v>
      </c>
      <c r="K3086" s="109">
        <f t="shared" si="574"/>
        <v>0</v>
      </c>
      <c r="L3086" s="110">
        <f t="shared" si="575"/>
        <v>0</v>
      </c>
      <c r="M3086" s="25"/>
      <c r="N3086" s="25"/>
    </row>
    <row r="3087" spans="1:14" ht="15.75" customHeight="1">
      <c r="A3087" s="106">
        <v>42075</v>
      </c>
      <c r="B3087" s="107" t="s">
        <v>397</v>
      </c>
      <c r="C3087" s="108">
        <f t="shared" si="571"/>
        <v>606.06060606060601</v>
      </c>
      <c r="D3087" s="107" t="s">
        <v>188</v>
      </c>
      <c r="E3087" s="109">
        <v>495</v>
      </c>
      <c r="F3087" s="109">
        <v>491</v>
      </c>
      <c r="G3087" s="109"/>
      <c r="H3087" s="110"/>
      <c r="I3087" s="109">
        <f t="shared" si="572"/>
        <v>-2424.242424242424</v>
      </c>
      <c r="J3087" s="109">
        <f t="shared" si="573"/>
        <v>0</v>
      </c>
      <c r="K3087" s="109">
        <f t="shared" si="574"/>
        <v>0</v>
      </c>
      <c r="L3087" s="110">
        <f t="shared" si="575"/>
        <v>-2424.242424242424</v>
      </c>
      <c r="M3087" s="25"/>
      <c r="N3087" s="25"/>
    </row>
    <row r="3088" spans="1:14" ht="15.75" customHeight="1">
      <c r="A3088" s="106">
        <v>42074</v>
      </c>
      <c r="B3088" s="107" t="s">
        <v>488</v>
      </c>
      <c r="C3088" s="108">
        <f t="shared" si="571"/>
        <v>521.73913043478262</v>
      </c>
      <c r="D3088" s="107" t="s">
        <v>188</v>
      </c>
      <c r="E3088" s="109">
        <v>575</v>
      </c>
      <c r="F3088" s="109">
        <v>578</v>
      </c>
      <c r="G3088" s="109">
        <v>589</v>
      </c>
      <c r="H3088" s="110">
        <v>598</v>
      </c>
      <c r="I3088" s="109">
        <f t="shared" si="572"/>
        <v>1565.217391304348</v>
      </c>
      <c r="J3088" s="109">
        <f t="shared" si="573"/>
        <v>5739.130434782609</v>
      </c>
      <c r="K3088" s="109">
        <f t="shared" si="574"/>
        <v>4695.652173913044</v>
      </c>
      <c r="L3088" s="43">
        <f t="shared" si="575"/>
        <v>12000</v>
      </c>
      <c r="M3088" s="25"/>
      <c r="N3088" s="25"/>
    </row>
    <row r="3089" spans="1:14" ht="15.75" customHeight="1">
      <c r="A3089" s="106">
        <v>42074</v>
      </c>
      <c r="B3089" s="107" t="s">
        <v>367</v>
      </c>
      <c r="C3089" s="108">
        <f t="shared" si="571"/>
        <v>1639.344262295082</v>
      </c>
      <c r="D3089" s="107" t="s">
        <v>188</v>
      </c>
      <c r="E3089" s="109">
        <v>183</v>
      </c>
      <c r="F3089" s="109">
        <v>184</v>
      </c>
      <c r="G3089" s="109"/>
      <c r="H3089" s="110"/>
      <c r="I3089" s="109">
        <f t="shared" si="572"/>
        <v>1639.344262295082</v>
      </c>
      <c r="J3089" s="109">
        <f t="shared" si="573"/>
        <v>0</v>
      </c>
      <c r="K3089" s="109">
        <f t="shared" si="574"/>
        <v>0</v>
      </c>
      <c r="L3089" s="110">
        <f t="shared" si="575"/>
        <v>1639.344262295082</v>
      </c>
      <c r="M3089" s="25"/>
      <c r="N3089" s="25"/>
    </row>
    <row r="3090" spans="1:14" ht="15.75" customHeight="1">
      <c r="A3090" s="106">
        <v>42074</v>
      </c>
      <c r="B3090" s="107" t="s">
        <v>468</v>
      </c>
      <c r="C3090" s="108">
        <f t="shared" si="571"/>
        <v>1815.431164901664</v>
      </c>
      <c r="D3090" s="107" t="s">
        <v>188</v>
      </c>
      <c r="E3090" s="109">
        <v>165.25</v>
      </c>
      <c r="F3090" s="109">
        <v>166</v>
      </c>
      <c r="G3090" s="109">
        <v>168</v>
      </c>
      <c r="H3090" s="110"/>
      <c r="I3090" s="109">
        <f t="shared" si="572"/>
        <v>1361.5733736762481</v>
      </c>
      <c r="J3090" s="109">
        <f t="shared" si="573"/>
        <v>3630.8623298033281</v>
      </c>
      <c r="K3090" s="109">
        <f t="shared" si="574"/>
        <v>0</v>
      </c>
      <c r="L3090" s="43">
        <f t="shared" si="575"/>
        <v>4992.4357034795757</v>
      </c>
      <c r="M3090" s="25"/>
      <c r="N3090" s="25"/>
    </row>
    <row r="3091" spans="1:14" ht="15.75" customHeight="1">
      <c r="A3091" s="106">
        <v>42074</v>
      </c>
      <c r="B3091" s="111" t="s">
        <v>22</v>
      </c>
      <c r="C3091" s="108">
        <f t="shared" si="571"/>
        <v>597.60956175298804</v>
      </c>
      <c r="D3091" s="111" t="s">
        <v>203</v>
      </c>
      <c r="E3091" s="110">
        <v>502</v>
      </c>
      <c r="F3091" s="110">
        <v>499</v>
      </c>
      <c r="G3091" s="110"/>
      <c r="H3091" s="110"/>
      <c r="I3091" s="109">
        <f t="shared" si="572"/>
        <v>1792.828685258964</v>
      </c>
      <c r="J3091" s="109">
        <f t="shared" si="573"/>
        <v>0</v>
      </c>
      <c r="K3091" s="109">
        <f t="shared" si="574"/>
        <v>0</v>
      </c>
      <c r="L3091" s="43">
        <f t="shared" si="575"/>
        <v>1792.828685258964</v>
      </c>
      <c r="M3091" s="25"/>
      <c r="N3091" s="25"/>
    </row>
    <row r="3092" spans="1:14" ht="15.75" customHeight="1">
      <c r="A3092" s="106">
        <v>42074</v>
      </c>
      <c r="B3092" s="107" t="s">
        <v>488</v>
      </c>
      <c r="C3092" s="108">
        <f t="shared" si="571"/>
        <v>494.23393739703459</v>
      </c>
      <c r="D3092" s="107" t="s">
        <v>188</v>
      </c>
      <c r="E3092" s="109">
        <v>607</v>
      </c>
      <c r="F3092" s="109">
        <v>611</v>
      </c>
      <c r="G3092" s="109"/>
      <c r="H3092" s="110"/>
      <c r="I3092" s="109">
        <f t="shared" si="572"/>
        <v>1976.9357495881384</v>
      </c>
      <c r="J3092" s="109">
        <f t="shared" si="573"/>
        <v>0</v>
      </c>
      <c r="K3092" s="109">
        <f t="shared" si="574"/>
        <v>0</v>
      </c>
      <c r="L3092" s="110">
        <f t="shared" si="575"/>
        <v>1976.9357495881384</v>
      </c>
      <c r="M3092" s="25"/>
      <c r="N3092" s="25"/>
    </row>
    <row r="3093" spans="1:14" ht="15.75" customHeight="1">
      <c r="A3093" s="106">
        <v>42074</v>
      </c>
      <c r="B3093" s="107" t="s">
        <v>483</v>
      </c>
      <c r="C3093" s="108">
        <f t="shared" si="571"/>
        <v>304.56852791878174</v>
      </c>
      <c r="D3093" s="107" t="s">
        <v>188</v>
      </c>
      <c r="E3093" s="109">
        <v>985</v>
      </c>
      <c r="F3093" s="109">
        <v>990</v>
      </c>
      <c r="G3093" s="109">
        <v>999</v>
      </c>
      <c r="H3093" s="110">
        <v>1015</v>
      </c>
      <c r="I3093" s="109">
        <f t="shared" si="572"/>
        <v>1522.8426395939086</v>
      </c>
      <c r="J3093" s="109">
        <f t="shared" si="573"/>
        <v>2741.1167512690358</v>
      </c>
      <c r="K3093" s="109">
        <f t="shared" si="574"/>
        <v>4873.0964467005078</v>
      </c>
      <c r="L3093" s="43">
        <f t="shared" si="575"/>
        <v>9137.0558375634537</v>
      </c>
      <c r="M3093" s="25"/>
      <c r="N3093" s="25"/>
    </row>
    <row r="3094" spans="1:14" ht="15.75" customHeight="1">
      <c r="A3094" s="106">
        <v>42074</v>
      </c>
      <c r="B3094" s="107" t="s">
        <v>489</v>
      </c>
      <c r="C3094" s="108">
        <f t="shared" si="571"/>
        <v>177.51479289940829</v>
      </c>
      <c r="D3094" s="107" t="s">
        <v>188</v>
      </c>
      <c r="E3094" s="109">
        <v>1690</v>
      </c>
      <c r="F3094" s="109">
        <v>1699</v>
      </c>
      <c r="G3094" s="109">
        <v>1715</v>
      </c>
      <c r="H3094" s="110">
        <v>1735</v>
      </c>
      <c r="I3094" s="109">
        <f t="shared" si="572"/>
        <v>1597.6331360946747</v>
      </c>
      <c r="J3094" s="109">
        <f t="shared" si="573"/>
        <v>2840.2366863905327</v>
      </c>
      <c r="K3094" s="109">
        <f t="shared" si="574"/>
        <v>3550.2958579881661</v>
      </c>
      <c r="L3094" s="43">
        <f t="shared" si="575"/>
        <v>7988.165680473373</v>
      </c>
      <c r="M3094" s="25"/>
      <c r="N3094" s="25"/>
    </row>
    <row r="3095" spans="1:14" ht="15.75" customHeight="1">
      <c r="A3095" s="106">
        <v>42074</v>
      </c>
      <c r="B3095" s="107" t="s">
        <v>369</v>
      </c>
      <c r="C3095" s="108">
        <f t="shared" si="571"/>
        <v>2439.0243902439024</v>
      </c>
      <c r="D3095" s="107" t="s">
        <v>188</v>
      </c>
      <c r="E3095" s="109">
        <v>123</v>
      </c>
      <c r="F3095" s="109">
        <v>123.5</v>
      </c>
      <c r="G3095" s="109"/>
      <c r="H3095" s="110"/>
      <c r="I3095" s="109">
        <f t="shared" si="572"/>
        <v>1219.5121951219512</v>
      </c>
      <c r="J3095" s="109">
        <f t="shared" si="573"/>
        <v>0</v>
      </c>
      <c r="K3095" s="109">
        <f t="shared" si="574"/>
        <v>0</v>
      </c>
      <c r="L3095" s="110">
        <f t="shared" si="575"/>
        <v>1219.5121951219512</v>
      </c>
      <c r="M3095" s="25"/>
      <c r="N3095" s="25"/>
    </row>
    <row r="3096" spans="1:14" ht="15.75" customHeight="1">
      <c r="A3096" s="106">
        <v>42074</v>
      </c>
      <c r="B3096" s="107" t="s">
        <v>179</v>
      </c>
      <c r="C3096" s="108">
        <f t="shared" si="571"/>
        <v>1829.2682926829268</v>
      </c>
      <c r="D3096" s="107" t="s">
        <v>188</v>
      </c>
      <c r="E3096" s="109">
        <v>164</v>
      </c>
      <c r="F3096" s="109">
        <v>165</v>
      </c>
      <c r="G3096" s="109"/>
      <c r="H3096" s="110"/>
      <c r="I3096" s="109">
        <f t="shared" si="572"/>
        <v>1829.2682926829268</v>
      </c>
      <c r="J3096" s="109">
        <f t="shared" si="573"/>
        <v>0</v>
      </c>
      <c r="K3096" s="109">
        <f t="shared" si="574"/>
        <v>0</v>
      </c>
      <c r="L3096" s="110">
        <f t="shared" si="575"/>
        <v>1829.2682926829268</v>
      </c>
      <c r="M3096" s="25"/>
      <c r="N3096" s="25"/>
    </row>
    <row r="3097" spans="1:14" ht="15.75" customHeight="1">
      <c r="A3097" s="106">
        <v>42074</v>
      </c>
      <c r="B3097" s="107" t="s">
        <v>367</v>
      </c>
      <c r="C3097" s="108">
        <f t="shared" si="571"/>
        <v>1675.977653631285</v>
      </c>
      <c r="D3097" s="107" t="s">
        <v>188</v>
      </c>
      <c r="E3097" s="109">
        <v>179</v>
      </c>
      <c r="F3097" s="109">
        <v>180</v>
      </c>
      <c r="G3097" s="109"/>
      <c r="H3097" s="110"/>
      <c r="I3097" s="109">
        <f t="shared" si="572"/>
        <v>1675.977653631285</v>
      </c>
      <c r="J3097" s="109">
        <f t="shared" si="573"/>
        <v>0</v>
      </c>
      <c r="K3097" s="109">
        <f t="shared" si="574"/>
        <v>0</v>
      </c>
      <c r="L3097" s="110">
        <f t="shared" si="575"/>
        <v>1675.977653631285</v>
      </c>
      <c r="M3097" s="25"/>
      <c r="N3097" s="25"/>
    </row>
    <row r="3098" spans="1:14" ht="15.75" customHeight="1">
      <c r="A3098" s="106">
        <v>42074</v>
      </c>
      <c r="B3098" s="107" t="s">
        <v>483</v>
      </c>
      <c r="C3098" s="108">
        <f t="shared" si="571"/>
        <v>309.2783505154639</v>
      </c>
      <c r="D3098" s="107" t="s">
        <v>188</v>
      </c>
      <c r="E3098" s="109">
        <v>970</v>
      </c>
      <c r="F3098" s="109">
        <v>975</v>
      </c>
      <c r="G3098" s="109">
        <v>985</v>
      </c>
      <c r="H3098" s="110">
        <v>995</v>
      </c>
      <c r="I3098" s="109">
        <f t="shared" si="572"/>
        <v>1546.3917525773195</v>
      </c>
      <c r="J3098" s="109">
        <f t="shared" si="573"/>
        <v>3092.783505154639</v>
      </c>
      <c r="K3098" s="109">
        <f t="shared" si="574"/>
        <v>3092.783505154639</v>
      </c>
      <c r="L3098" s="43">
        <f t="shared" si="575"/>
        <v>7731.9587628865975</v>
      </c>
      <c r="M3098" s="25"/>
      <c r="N3098" s="25"/>
    </row>
    <row r="3099" spans="1:14" ht="15.75" customHeight="1">
      <c r="A3099" s="106">
        <v>42073</v>
      </c>
      <c r="B3099" s="107" t="s">
        <v>373</v>
      </c>
      <c r="C3099" s="108">
        <f t="shared" si="571"/>
        <v>2068.9655172413795</v>
      </c>
      <c r="D3099" s="107" t="s">
        <v>188</v>
      </c>
      <c r="E3099" s="109">
        <v>145</v>
      </c>
      <c r="F3099" s="109">
        <v>146</v>
      </c>
      <c r="G3099" s="109">
        <v>149</v>
      </c>
      <c r="H3099" s="110">
        <v>158</v>
      </c>
      <c r="I3099" s="109">
        <f t="shared" si="572"/>
        <v>2068.9655172413795</v>
      </c>
      <c r="J3099" s="109">
        <f t="shared" si="573"/>
        <v>6206.8965517241386</v>
      </c>
      <c r="K3099" s="109">
        <f t="shared" si="574"/>
        <v>18620.689655172417</v>
      </c>
      <c r="L3099" s="43">
        <f t="shared" si="575"/>
        <v>26896.551724137935</v>
      </c>
      <c r="M3099" s="25"/>
      <c r="N3099" s="25"/>
    </row>
    <row r="3100" spans="1:14" ht="15.75" customHeight="1">
      <c r="A3100" s="106">
        <v>42073</v>
      </c>
      <c r="B3100" s="107" t="s">
        <v>171</v>
      </c>
      <c r="C3100" s="108">
        <f t="shared" si="571"/>
        <v>350.87719298245617</v>
      </c>
      <c r="D3100" s="107" t="s">
        <v>188</v>
      </c>
      <c r="E3100" s="109">
        <v>855</v>
      </c>
      <c r="F3100" s="109">
        <v>860</v>
      </c>
      <c r="G3100" s="109">
        <v>870</v>
      </c>
      <c r="H3100" s="110">
        <v>888</v>
      </c>
      <c r="I3100" s="109">
        <f t="shared" si="572"/>
        <v>1754.3859649122808</v>
      </c>
      <c r="J3100" s="109">
        <f t="shared" si="573"/>
        <v>3508.7719298245615</v>
      </c>
      <c r="K3100" s="109">
        <f t="shared" si="574"/>
        <v>6315.7894736842109</v>
      </c>
      <c r="L3100" s="43">
        <f t="shared" si="575"/>
        <v>11578.947368421053</v>
      </c>
      <c r="M3100" s="25"/>
      <c r="N3100" s="25"/>
    </row>
    <row r="3101" spans="1:14" ht="15.75" customHeight="1">
      <c r="A3101" s="106">
        <v>42073</v>
      </c>
      <c r="B3101" s="107" t="s">
        <v>171</v>
      </c>
      <c r="C3101" s="108">
        <f t="shared" si="571"/>
        <v>366.74816625916873</v>
      </c>
      <c r="D3101" s="107" t="s">
        <v>188</v>
      </c>
      <c r="E3101" s="109">
        <v>818</v>
      </c>
      <c r="F3101" s="109">
        <v>823</v>
      </c>
      <c r="G3101" s="109">
        <v>830</v>
      </c>
      <c r="H3101" s="110">
        <v>840</v>
      </c>
      <c r="I3101" s="109">
        <f t="shared" si="572"/>
        <v>1833.7408312958437</v>
      </c>
      <c r="J3101" s="109">
        <f t="shared" si="573"/>
        <v>2567.2371638141813</v>
      </c>
      <c r="K3101" s="109">
        <f t="shared" si="574"/>
        <v>3667.4816625916874</v>
      </c>
      <c r="L3101" s="43">
        <f t="shared" si="575"/>
        <v>8068.4596577017119</v>
      </c>
      <c r="M3101" s="25"/>
      <c r="N3101" s="25"/>
    </row>
    <row r="3102" spans="1:14" ht="15.75" customHeight="1">
      <c r="A3102" s="106">
        <v>42073</v>
      </c>
      <c r="B3102" s="107" t="s">
        <v>483</v>
      </c>
      <c r="C3102" s="108">
        <f t="shared" si="571"/>
        <v>346.42032332563508</v>
      </c>
      <c r="D3102" s="107" t="s">
        <v>188</v>
      </c>
      <c r="E3102" s="109">
        <v>866</v>
      </c>
      <c r="F3102" s="109">
        <v>871</v>
      </c>
      <c r="G3102" s="109">
        <v>877</v>
      </c>
      <c r="H3102" s="110">
        <v>887</v>
      </c>
      <c r="I3102" s="109">
        <f t="shared" si="572"/>
        <v>1732.1016166281754</v>
      </c>
      <c r="J3102" s="109">
        <f t="shared" si="573"/>
        <v>2078.5219399538105</v>
      </c>
      <c r="K3102" s="109">
        <f t="shared" si="574"/>
        <v>3464.2032332563508</v>
      </c>
      <c r="L3102" s="43">
        <f t="shared" si="575"/>
        <v>7274.8267898383365</v>
      </c>
      <c r="M3102" s="25"/>
      <c r="N3102" s="25"/>
    </row>
    <row r="3103" spans="1:14" ht="15.75" customHeight="1">
      <c r="A3103" s="106">
        <v>42073</v>
      </c>
      <c r="B3103" s="107" t="s">
        <v>483</v>
      </c>
      <c r="C3103" s="108">
        <f t="shared" si="571"/>
        <v>326.08695652173913</v>
      </c>
      <c r="D3103" s="107" t="s">
        <v>188</v>
      </c>
      <c r="E3103" s="109">
        <v>920</v>
      </c>
      <c r="F3103" s="109">
        <v>925</v>
      </c>
      <c r="G3103" s="109">
        <v>932</v>
      </c>
      <c r="H3103" s="110">
        <v>941</v>
      </c>
      <c r="I3103" s="109">
        <f t="shared" si="572"/>
        <v>1630.4347826086955</v>
      </c>
      <c r="J3103" s="109">
        <f t="shared" si="573"/>
        <v>2282.608695652174</v>
      </c>
      <c r="K3103" s="109">
        <f t="shared" si="574"/>
        <v>2934.782608695652</v>
      </c>
      <c r="L3103" s="43">
        <f t="shared" si="575"/>
        <v>6847.826086956522</v>
      </c>
      <c r="M3103" s="25"/>
      <c r="N3103" s="25"/>
    </row>
    <row r="3104" spans="1:14" ht="15.75" customHeight="1">
      <c r="A3104" s="106">
        <v>42073</v>
      </c>
      <c r="B3104" s="107" t="s">
        <v>402</v>
      </c>
      <c r="C3104" s="108">
        <f t="shared" si="571"/>
        <v>1690.1408450704225</v>
      </c>
      <c r="D3104" s="107" t="s">
        <v>188</v>
      </c>
      <c r="E3104" s="109">
        <v>177.5</v>
      </c>
      <c r="F3104" s="109">
        <v>178.5</v>
      </c>
      <c r="G3104" s="109">
        <v>181.2</v>
      </c>
      <c r="H3104" s="110"/>
      <c r="I3104" s="109">
        <f t="shared" si="572"/>
        <v>1690.1408450704225</v>
      </c>
      <c r="J3104" s="109">
        <f t="shared" si="573"/>
        <v>4563.3802816901216</v>
      </c>
      <c r="K3104" s="109">
        <f t="shared" si="574"/>
        <v>0</v>
      </c>
      <c r="L3104" s="43">
        <f t="shared" si="575"/>
        <v>6253.5211267605446</v>
      </c>
      <c r="M3104" s="25"/>
      <c r="N3104" s="25"/>
    </row>
    <row r="3105" spans="1:14" ht="15.75" customHeight="1">
      <c r="A3105" s="106">
        <v>42073</v>
      </c>
      <c r="B3105" s="107" t="s">
        <v>56</v>
      </c>
      <c r="C3105" s="108">
        <f t="shared" si="571"/>
        <v>1546.3917525773195</v>
      </c>
      <c r="D3105" s="107" t="s">
        <v>188</v>
      </c>
      <c r="E3105" s="109">
        <v>194</v>
      </c>
      <c r="F3105" s="109">
        <v>195</v>
      </c>
      <c r="G3105" s="109">
        <v>197</v>
      </c>
      <c r="H3105" s="110"/>
      <c r="I3105" s="109">
        <f t="shared" si="572"/>
        <v>1546.3917525773195</v>
      </c>
      <c r="J3105" s="109">
        <f t="shared" si="573"/>
        <v>3092.783505154639</v>
      </c>
      <c r="K3105" s="109">
        <f t="shared" si="574"/>
        <v>0</v>
      </c>
      <c r="L3105" s="110">
        <f t="shared" si="575"/>
        <v>4639.1752577319585</v>
      </c>
      <c r="M3105" s="25"/>
      <c r="N3105" s="25"/>
    </row>
    <row r="3106" spans="1:14" ht="15.75" customHeight="1">
      <c r="A3106" s="106">
        <v>42073</v>
      </c>
      <c r="B3106" s="107" t="s">
        <v>373</v>
      </c>
      <c r="C3106" s="108">
        <f t="shared" si="571"/>
        <v>1886.7924528301887</v>
      </c>
      <c r="D3106" s="107" t="s">
        <v>188</v>
      </c>
      <c r="E3106" s="109">
        <v>159</v>
      </c>
      <c r="F3106" s="109">
        <v>160</v>
      </c>
      <c r="G3106" s="109"/>
      <c r="H3106" s="110"/>
      <c r="I3106" s="109">
        <f t="shared" si="572"/>
        <v>1886.7924528301887</v>
      </c>
      <c r="J3106" s="109">
        <f t="shared" si="573"/>
        <v>0</v>
      </c>
      <c r="K3106" s="109">
        <f t="shared" si="574"/>
        <v>0</v>
      </c>
      <c r="L3106" s="110">
        <f t="shared" si="575"/>
        <v>1886.7924528301887</v>
      </c>
      <c r="M3106" s="25"/>
      <c r="N3106" s="25"/>
    </row>
    <row r="3107" spans="1:14" ht="15.75" customHeight="1">
      <c r="A3107" s="106">
        <v>42073</v>
      </c>
      <c r="B3107" s="107" t="s">
        <v>483</v>
      </c>
      <c r="C3107" s="108">
        <f t="shared" si="571"/>
        <v>327.86885245901641</v>
      </c>
      <c r="D3107" s="107" t="s">
        <v>188</v>
      </c>
      <c r="E3107" s="109">
        <v>915</v>
      </c>
      <c r="F3107" s="109">
        <v>920</v>
      </c>
      <c r="G3107" s="109"/>
      <c r="H3107" s="110"/>
      <c r="I3107" s="109">
        <f t="shared" si="572"/>
        <v>1639.344262295082</v>
      </c>
      <c r="J3107" s="109">
        <f t="shared" si="573"/>
        <v>0</v>
      </c>
      <c r="K3107" s="109">
        <f t="shared" si="574"/>
        <v>0</v>
      </c>
      <c r="L3107" s="110">
        <f t="shared" si="575"/>
        <v>1639.344262295082</v>
      </c>
      <c r="M3107" s="25"/>
      <c r="N3107" s="25"/>
    </row>
    <row r="3108" spans="1:14" ht="15.75" customHeight="1">
      <c r="A3108" s="106">
        <v>42073</v>
      </c>
      <c r="B3108" s="107" t="s">
        <v>261</v>
      </c>
      <c r="C3108" s="108">
        <f t="shared" si="571"/>
        <v>262.46719160104988</v>
      </c>
      <c r="D3108" s="107" t="s">
        <v>188</v>
      </c>
      <c r="E3108" s="109">
        <v>1143</v>
      </c>
      <c r="F3108" s="109">
        <v>1146</v>
      </c>
      <c r="G3108" s="109"/>
      <c r="H3108" s="110"/>
      <c r="I3108" s="109">
        <f t="shared" si="572"/>
        <v>787.40157480314963</v>
      </c>
      <c r="J3108" s="109">
        <f t="shared" si="573"/>
        <v>0</v>
      </c>
      <c r="K3108" s="109">
        <f t="shared" si="574"/>
        <v>0</v>
      </c>
      <c r="L3108" s="110">
        <f t="shared" si="575"/>
        <v>787.40157480314963</v>
      </c>
      <c r="M3108" s="25"/>
      <c r="N3108" s="25"/>
    </row>
    <row r="3109" spans="1:14" ht="15.75" customHeight="1">
      <c r="A3109" s="106">
        <v>42072</v>
      </c>
      <c r="B3109" s="107" t="s">
        <v>135</v>
      </c>
      <c r="C3109" s="108">
        <f t="shared" si="571"/>
        <v>383.14176245210729</v>
      </c>
      <c r="D3109" s="107" t="s">
        <v>188</v>
      </c>
      <c r="E3109" s="109">
        <v>783</v>
      </c>
      <c r="F3109" s="109">
        <v>787</v>
      </c>
      <c r="G3109" s="109">
        <v>795</v>
      </c>
      <c r="H3109" s="110">
        <v>809</v>
      </c>
      <c r="I3109" s="109">
        <f t="shared" si="572"/>
        <v>1532.5670498084291</v>
      </c>
      <c r="J3109" s="109">
        <f t="shared" si="573"/>
        <v>3065.1340996168583</v>
      </c>
      <c r="K3109" s="109">
        <f t="shared" si="574"/>
        <v>5363.984674329502</v>
      </c>
      <c r="L3109" s="43">
        <f t="shared" si="575"/>
        <v>9961.6858237547895</v>
      </c>
      <c r="M3109" s="25"/>
      <c r="N3109" s="25"/>
    </row>
    <row r="3110" spans="1:14" ht="15.75" customHeight="1">
      <c r="A3110" s="106">
        <v>42072</v>
      </c>
      <c r="B3110" s="107" t="s">
        <v>135</v>
      </c>
      <c r="C3110" s="108">
        <f t="shared" si="571"/>
        <v>406.5040650406504</v>
      </c>
      <c r="D3110" s="107" t="s">
        <v>188</v>
      </c>
      <c r="E3110" s="109">
        <v>738</v>
      </c>
      <c r="F3110" s="109">
        <v>743</v>
      </c>
      <c r="G3110" s="109">
        <v>750</v>
      </c>
      <c r="H3110" s="110">
        <v>760</v>
      </c>
      <c r="I3110" s="109">
        <f t="shared" si="572"/>
        <v>2032.520325203252</v>
      </c>
      <c r="J3110" s="109">
        <f t="shared" si="573"/>
        <v>2845.5284552845528</v>
      </c>
      <c r="K3110" s="109">
        <f t="shared" si="574"/>
        <v>4065.040650406504</v>
      </c>
      <c r="L3110" s="43">
        <f t="shared" si="575"/>
        <v>8943.0894308943098</v>
      </c>
      <c r="M3110" s="25"/>
      <c r="N3110" s="25"/>
    </row>
    <row r="3111" spans="1:14" ht="15.75" customHeight="1">
      <c r="A3111" s="106">
        <v>42072</v>
      </c>
      <c r="B3111" s="107" t="s">
        <v>373</v>
      </c>
      <c r="C3111" s="108">
        <f t="shared" si="571"/>
        <v>2120.1413427561838</v>
      </c>
      <c r="D3111" s="107" t="s">
        <v>188</v>
      </c>
      <c r="E3111" s="109">
        <v>141.5</v>
      </c>
      <c r="F3111" s="109">
        <v>142.5</v>
      </c>
      <c r="G3111" s="109">
        <v>143.4</v>
      </c>
      <c r="H3111" s="110"/>
      <c r="I3111" s="109">
        <f t="shared" si="572"/>
        <v>2120.1413427561838</v>
      </c>
      <c r="J3111" s="109">
        <f t="shared" si="573"/>
        <v>1908.1272084805776</v>
      </c>
      <c r="K3111" s="109">
        <f t="shared" si="574"/>
        <v>0</v>
      </c>
      <c r="L3111" s="43">
        <f t="shared" si="575"/>
        <v>4028.2685512367616</v>
      </c>
      <c r="M3111" s="25"/>
      <c r="N3111" s="25"/>
    </row>
    <row r="3112" spans="1:14" ht="15.75" customHeight="1">
      <c r="A3112" s="106">
        <v>42072</v>
      </c>
      <c r="B3112" s="107" t="s">
        <v>126</v>
      </c>
      <c r="C3112" s="108">
        <f t="shared" si="571"/>
        <v>683.37129840546697</v>
      </c>
      <c r="D3112" s="107" t="s">
        <v>188</v>
      </c>
      <c r="E3112" s="109">
        <v>439</v>
      </c>
      <c r="F3112" s="109">
        <v>442</v>
      </c>
      <c r="G3112" s="109"/>
      <c r="H3112" s="110"/>
      <c r="I3112" s="109">
        <f t="shared" si="572"/>
        <v>2050.113895216401</v>
      </c>
      <c r="J3112" s="109">
        <f t="shared" si="573"/>
        <v>0</v>
      </c>
      <c r="K3112" s="109">
        <f t="shared" si="574"/>
        <v>0</v>
      </c>
      <c r="L3112" s="110">
        <f t="shared" si="575"/>
        <v>2050.113895216401</v>
      </c>
      <c r="M3112" s="25"/>
      <c r="N3112" s="25"/>
    </row>
    <row r="3113" spans="1:14" ht="15.75" customHeight="1">
      <c r="A3113" s="106">
        <v>42068</v>
      </c>
      <c r="B3113" s="107" t="s">
        <v>429</v>
      </c>
      <c r="C3113" s="108">
        <f t="shared" si="571"/>
        <v>327.86885245901641</v>
      </c>
      <c r="D3113" s="107" t="s">
        <v>188</v>
      </c>
      <c r="E3113" s="109">
        <v>915</v>
      </c>
      <c r="F3113" s="109">
        <v>922</v>
      </c>
      <c r="G3113" s="109">
        <v>931</v>
      </c>
      <c r="H3113" s="110">
        <v>945</v>
      </c>
      <c r="I3113" s="109">
        <f t="shared" si="572"/>
        <v>2295.0819672131147</v>
      </c>
      <c r="J3113" s="109">
        <f t="shared" si="573"/>
        <v>2950.8196721311479</v>
      </c>
      <c r="K3113" s="109">
        <f t="shared" si="574"/>
        <v>4590.1639344262294</v>
      </c>
      <c r="L3113" s="43">
        <f t="shared" si="575"/>
        <v>9836.065573770491</v>
      </c>
      <c r="M3113" s="25"/>
      <c r="N3113" s="25"/>
    </row>
    <row r="3114" spans="1:14" ht="15.75" customHeight="1">
      <c r="A3114" s="106">
        <v>42068</v>
      </c>
      <c r="B3114" s="107" t="s">
        <v>22</v>
      </c>
      <c r="C3114" s="108">
        <f t="shared" si="571"/>
        <v>636.9426751592357</v>
      </c>
      <c r="D3114" s="107" t="s">
        <v>188</v>
      </c>
      <c r="E3114" s="109">
        <v>471</v>
      </c>
      <c r="F3114" s="109">
        <v>473.15</v>
      </c>
      <c r="G3114" s="109"/>
      <c r="H3114" s="110"/>
      <c r="I3114" s="109">
        <f t="shared" si="572"/>
        <v>1369.4267515923423</v>
      </c>
      <c r="J3114" s="109">
        <f t="shared" si="573"/>
        <v>0</v>
      </c>
      <c r="K3114" s="109">
        <f t="shared" si="574"/>
        <v>0</v>
      </c>
      <c r="L3114" s="110">
        <f t="shared" si="575"/>
        <v>1369.4267515923423</v>
      </c>
      <c r="M3114" s="25"/>
      <c r="N3114" s="25"/>
    </row>
    <row r="3115" spans="1:14" ht="15.75" customHeight="1">
      <c r="A3115" s="106">
        <v>42067</v>
      </c>
      <c r="B3115" s="107" t="s">
        <v>450</v>
      </c>
      <c r="C3115" s="108">
        <f t="shared" si="571"/>
        <v>1415.0943396226414</v>
      </c>
      <c r="D3115" s="107" t="s">
        <v>188</v>
      </c>
      <c r="E3115" s="109">
        <v>212</v>
      </c>
      <c r="F3115" s="109">
        <v>213.5</v>
      </c>
      <c r="G3115" s="109">
        <v>215.5</v>
      </c>
      <c r="H3115" s="110"/>
      <c r="I3115" s="109">
        <f t="shared" si="572"/>
        <v>2122.6415094339623</v>
      </c>
      <c r="J3115" s="109">
        <f t="shared" si="573"/>
        <v>2830.1886792452829</v>
      </c>
      <c r="K3115" s="109">
        <f t="shared" si="574"/>
        <v>0</v>
      </c>
      <c r="L3115" s="43">
        <f t="shared" si="575"/>
        <v>4952.8301886792451</v>
      </c>
      <c r="M3115" s="25"/>
      <c r="N3115" s="25"/>
    </row>
    <row r="3116" spans="1:14" ht="15.75" customHeight="1">
      <c r="A3116" s="106">
        <v>42067</v>
      </c>
      <c r="B3116" s="107" t="s">
        <v>490</v>
      </c>
      <c r="C3116" s="108">
        <f t="shared" si="571"/>
        <v>297.61904761904759</v>
      </c>
      <c r="D3116" s="107" t="s">
        <v>188</v>
      </c>
      <c r="E3116" s="109">
        <v>1008</v>
      </c>
      <c r="F3116" s="109">
        <v>1015</v>
      </c>
      <c r="G3116" s="109">
        <v>1025</v>
      </c>
      <c r="H3116" s="110">
        <v>1040</v>
      </c>
      <c r="I3116" s="109">
        <f t="shared" si="572"/>
        <v>2083.333333333333</v>
      </c>
      <c r="J3116" s="109">
        <f t="shared" si="573"/>
        <v>2976.1904761904761</v>
      </c>
      <c r="K3116" s="109">
        <f t="shared" si="574"/>
        <v>4464.2857142857138</v>
      </c>
      <c r="L3116" s="43">
        <f t="shared" si="575"/>
        <v>9523.8095238095229</v>
      </c>
      <c r="M3116" s="25"/>
      <c r="N3116" s="25"/>
    </row>
    <row r="3117" spans="1:14" ht="15.75" customHeight="1">
      <c r="A3117" s="106">
        <v>42066</v>
      </c>
      <c r="B3117" s="107" t="s">
        <v>491</v>
      </c>
      <c r="C3117" s="108">
        <f t="shared" si="571"/>
        <v>230.06134969325154</v>
      </c>
      <c r="D3117" s="107" t="s">
        <v>188</v>
      </c>
      <c r="E3117" s="109">
        <v>1304</v>
      </c>
      <c r="F3117" s="109">
        <v>1314</v>
      </c>
      <c r="G3117" s="109">
        <v>1328</v>
      </c>
      <c r="H3117" s="110">
        <v>1345</v>
      </c>
      <c r="I3117" s="109">
        <f t="shared" si="572"/>
        <v>2300.6134969325153</v>
      </c>
      <c r="J3117" s="109">
        <f t="shared" si="573"/>
        <v>3220.8588957055217</v>
      </c>
      <c r="K3117" s="109">
        <f t="shared" si="574"/>
        <v>3911.0429447852762</v>
      </c>
      <c r="L3117" s="110">
        <f t="shared" si="575"/>
        <v>9432.5153374233141</v>
      </c>
      <c r="M3117" s="25"/>
      <c r="N3117" s="25"/>
    </row>
    <row r="3118" spans="1:14" ht="15.75" customHeight="1">
      <c r="A3118" s="106">
        <v>42066</v>
      </c>
      <c r="B3118" s="107" t="s">
        <v>47</v>
      </c>
      <c r="C3118" s="108">
        <f t="shared" si="571"/>
        <v>622.40663900414938</v>
      </c>
      <c r="D3118" s="107" t="s">
        <v>188</v>
      </c>
      <c r="E3118" s="109">
        <v>482</v>
      </c>
      <c r="F3118" s="109">
        <v>485</v>
      </c>
      <c r="G3118" s="109"/>
      <c r="H3118" s="110"/>
      <c r="I3118" s="109">
        <f t="shared" si="572"/>
        <v>1867.2199170124481</v>
      </c>
      <c r="J3118" s="109">
        <f t="shared" si="573"/>
        <v>0</v>
      </c>
      <c r="K3118" s="109">
        <f t="shared" si="574"/>
        <v>0</v>
      </c>
      <c r="L3118" s="110">
        <f t="shared" si="575"/>
        <v>1867.2199170124481</v>
      </c>
      <c r="M3118" s="25"/>
      <c r="N3118" s="25"/>
    </row>
    <row r="3119" spans="1:14" ht="15.75" customHeight="1">
      <c r="A3119" s="106">
        <v>42066</v>
      </c>
      <c r="B3119" s="107" t="s">
        <v>75</v>
      </c>
      <c r="C3119" s="108">
        <f t="shared" si="571"/>
        <v>193.54838709677421</v>
      </c>
      <c r="D3119" s="107" t="s">
        <v>188</v>
      </c>
      <c r="E3119" s="109">
        <v>1550</v>
      </c>
      <c r="F3119" s="109">
        <v>1560</v>
      </c>
      <c r="G3119" s="109"/>
      <c r="H3119" s="110"/>
      <c r="I3119" s="109">
        <f t="shared" si="572"/>
        <v>1935.483870967742</v>
      </c>
      <c r="J3119" s="109">
        <f t="shared" si="573"/>
        <v>0</v>
      </c>
      <c r="K3119" s="109">
        <f t="shared" si="574"/>
        <v>0</v>
      </c>
      <c r="L3119" s="110">
        <f t="shared" si="575"/>
        <v>1935.483870967742</v>
      </c>
      <c r="M3119" s="25"/>
      <c r="N3119" s="25"/>
    </row>
    <row r="3120" spans="1:14" ht="15.75" customHeight="1">
      <c r="A3120" s="106">
        <v>42066</v>
      </c>
      <c r="B3120" s="107" t="s">
        <v>492</v>
      </c>
      <c r="C3120" s="108">
        <f t="shared" si="571"/>
        <v>465.11627906976742</v>
      </c>
      <c r="D3120" s="107" t="s">
        <v>188</v>
      </c>
      <c r="E3120" s="109">
        <v>645</v>
      </c>
      <c r="F3120" s="109">
        <v>636</v>
      </c>
      <c r="G3120" s="109"/>
      <c r="H3120" s="110"/>
      <c r="I3120" s="109">
        <f t="shared" si="572"/>
        <v>-4186.0465116279065</v>
      </c>
      <c r="J3120" s="109">
        <f t="shared" si="573"/>
        <v>0</v>
      </c>
      <c r="K3120" s="109">
        <f t="shared" si="574"/>
        <v>0</v>
      </c>
      <c r="L3120" s="110">
        <f t="shared" si="575"/>
        <v>-4186.0465116279065</v>
      </c>
      <c r="M3120" s="25"/>
      <c r="N3120" s="25"/>
    </row>
    <row r="3121" spans="1:14" ht="15.75" customHeight="1">
      <c r="A3121" s="106">
        <v>42065</v>
      </c>
      <c r="B3121" s="107" t="s">
        <v>101</v>
      </c>
      <c r="C3121" s="108">
        <f t="shared" si="571"/>
        <v>1442.3076923076924</v>
      </c>
      <c r="D3121" s="107" t="s">
        <v>188</v>
      </c>
      <c r="E3121" s="109">
        <v>208</v>
      </c>
      <c r="F3121" s="109">
        <v>210</v>
      </c>
      <c r="G3121" s="109">
        <v>211</v>
      </c>
      <c r="H3121" s="110"/>
      <c r="I3121" s="109">
        <f t="shared" si="572"/>
        <v>2884.6153846153848</v>
      </c>
      <c r="J3121" s="109">
        <f t="shared" si="573"/>
        <v>1442.3076923076924</v>
      </c>
      <c r="K3121" s="109">
        <f t="shared" si="574"/>
        <v>0</v>
      </c>
      <c r="L3121" s="43">
        <f t="shared" si="575"/>
        <v>4326.9230769230771</v>
      </c>
      <c r="M3121" s="25"/>
      <c r="N3121" s="25"/>
    </row>
    <row r="3122" spans="1:14" ht="15.75" customHeight="1">
      <c r="A3122" s="106">
        <v>42065</v>
      </c>
      <c r="B3122" s="107" t="s">
        <v>153</v>
      </c>
      <c r="C3122" s="108">
        <f t="shared" si="571"/>
        <v>383.14176245210729</v>
      </c>
      <c r="D3122" s="107" t="s">
        <v>188</v>
      </c>
      <c r="E3122" s="109">
        <v>783</v>
      </c>
      <c r="F3122" s="109">
        <v>786</v>
      </c>
      <c r="G3122" s="109"/>
      <c r="H3122" s="110"/>
      <c r="I3122" s="109">
        <f t="shared" si="572"/>
        <v>1149.4252873563219</v>
      </c>
      <c r="J3122" s="109">
        <f t="shared" si="573"/>
        <v>0</v>
      </c>
      <c r="K3122" s="109">
        <f t="shared" si="574"/>
        <v>0</v>
      </c>
      <c r="L3122" s="43">
        <f t="shared" si="575"/>
        <v>1149.4252873563219</v>
      </c>
      <c r="M3122" s="25"/>
      <c r="N3122" s="25"/>
    </row>
    <row r="3123" spans="1:14" ht="15.75" customHeight="1">
      <c r="A3123" s="106">
        <v>42065</v>
      </c>
      <c r="B3123" s="107" t="s">
        <v>493</v>
      </c>
      <c r="C3123" s="108">
        <f t="shared" si="571"/>
        <v>1010.10101010101</v>
      </c>
      <c r="D3123" s="107" t="s">
        <v>188</v>
      </c>
      <c r="E3123" s="109">
        <v>297</v>
      </c>
      <c r="F3123" s="109">
        <v>298.5</v>
      </c>
      <c r="G3123" s="109">
        <v>301</v>
      </c>
      <c r="H3123" s="110"/>
      <c r="I3123" s="109">
        <f t="shared" si="572"/>
        <v>1515.151515151515</v>
      </c>
      <c r="J3123" s="109">
        <f t="shared" si="573"/>
        <v>2525.2525252525252</v>
      </c>
      <c r="K3123" s="109">
        <f t="shared" si="574"/>
        <v>0</v>
      </c>
      <c r="L3123" s="43">
        <f t="shared" si="575"/>
        <v>4040.4040404040402</v>
      </c>
      <c r="M3123" s="25"/>
      <c r="N3123" s="25"/>
    </row>
    <row r="3124" spans="1:14" ht="15.75" customHeight="1">
      <c r="A3124" s="106">
        <v>42063</v>
      </c>
      <c r="B3124" s="107" t="s">
        <v>49</v>
      </c>
      <c r="C3124" s="108">
        <f t="shared" si="571"/>
        <v>263.62038664323376</v>
      </c>
      <c r="D3124" s="107" t="s">
        <v>188</v>
      </c>
      <c r="E3124" s="109">
        <v>1138</v>
      </c>
      <c r="F3124" s="109">
        <v>1148</v>
      </c>
      <c r="G3124" s="109">
        <v>1158</v>
      </c>
      <c r="H3124" s="110">
        <v>1175</v>
      </c>
      <c r="I3124" s="109">
        <f t="shared" si="572"/>
        <v>2636.2038664323377</v>
      </c>
      <c r="J3124" s="109">
        <f t="shared" si="573"/>
        <v>2636.2038664323377</v>
      </c>
      <c r="K3124" s="109">
        <f t="shared" si="574"/>
        <v>4481.5465729349735</v>
      </c>
      <c r="L3124" s="43">
        <f t="shared" si="575"/>
        <v>9753.9543057996489</v>
      </c>
      <c r="M3124" s="25"/>
      <c r="N3124" s="25"/>
    </row>
    <row r="3125" spans="1:14" ht="15.75" customHeight="1">
      <c r="A3125" s="106">
        <v>42063</v>
      </c>
      <c r="B3125" s="107" t="s">
        <v>176</v>
      </c>
      <c r="C3125" s="108">
        <f t="shared" si="571"/>
        <v>2027.0270270270271</v>
      </c>
      <c r="D3125" s="107" t="s">
        <v>188</v>
      </c>
      <c r="E3125" s="109">
        <v>148</v>
      </c>
      <c r="F3125" s="109">
        <v>149</v>
      </c>
      <c r="G3125" s="109">
        <v>151.9</v>
      </c>
      <c r="H3125" s="110"/>
      <c r="I3125" s="109">
        <f t="shared" si="572"/>
        <v>2027.0270270270271</v>
      </c>
      <c r="J3125" s="109">
        <f t="shared" si="573"/>
        <v>5878.3783783783902</v>
      </c>
      <c r="K3125" s="109">
        <f t="shared" si="574"/>
        <v>0</v>
      </c>
      <c r="L3125" s="43">
        <f t="shared" si="575"/>
        <v>7905.4054054054177</v>
      </c>
      <c r="M3125" s="25"/>
      <c r="N3125" s="25"/>
    </row>
    <row r="3126" spans="1:14" ht="15.75" customHeight="1">
      <c r="A3126" s="106">
        <v>42063</v>
      </c>
      <c r="B3126" s="107" t="s">
        <v>158</v>
      </c>
      <c r="C3126" s="108">
        <f t="shared" si="571"/>
        <v>443.13146233382571</v>
      </c>
      <c r="D3126" s="107" t="s">
        <v>188</v>
      </c>
      <c r="E3126" s="109">
        <v>677</v>
      </c>
      <c r="F3126" s="109">
        <v>682</v>
      </c>
      <c r="G3126" s="109"/>
      <c r="H3126" s="110"/>
      <c r="I3126" s="109">
        <f t="shared" si="572"/>
        <v>2215.6573116691284</v>
      </c>
      <c r="J3126" s="109">
        <f t="shared" si="573"/>
        <v>0</v>
      </c>
      <c r="K3126" s="109">
        <f t="shared" si="574"/>
        <v>0</v>
      </c>
      <c r="L3126" s="43">
        <f t="shared" si="575"/>
        <v>2215.6573116691284</v>
      </c>
      <c r="M3126" s="25"/>
      <c r="N3126" s="25"/>
    </row>
    <row r="3127" spans="1:14" ht="15.75" customHeight="1">
      <c r="A3127" s="106">
        <v>42063</v>
      </c>
      <c r="B3127" s="107" t="s">
        <v>18</v>
      </c>
      <c r="C3127" s="108">
        <f t="shared" si="571"/>
        <v>1546.3917525773195</v>
      </c>
      <c r="D3127" s="107" t="s">
        <v>188</v>
      </c>
      <c r="E3127" s="109">
        <v>194</v>
      </c>
      <c r="F3127" s="109">
        <v>195</v>
      </c>
      <c r="G3127" s="109"/>
      <c r="H3127" s="110"/>
      <c r="I3127" s="109">
        <f t="shared" si="572"/>
        <v>1546.3917525773195</v>
      </c>
      <c r="J3127" s="109">
        <f t="shared" si="573"/>
        <v>0</v>
      </c>
      <c r="K3127" s="109">
        <f t="shared" si="574"/>
        <v>0</v>
      </c>
      <c r="L3127" s="43">
        <f t="shared" si="575"/>
        <v>1546.3917525773195</v>
      </c>
      <c r="M3127" s="25"/>
      <c r="N3127" s="25"/>
    </row>
    <row r="3128" spans="1:14" ht="15.75" customHeight="1">
      <c r="A3128" s="106">
        <v>42063</v>
      </c>
      <c r="B3128" s="107" t="s">
        <v>433</v>
      </c>
      <c r="C3128" s="108">
        <f t="shared" si="571"/>
        <v>2409.6385542168673</v>
      </c>
      <c r="D3128" s="107" t="s">
        <v>188</v>
      </c>
      <c r="E3128" s="109">
        <v>124.5</v>
      </c>
      <c r="F3128" s="109">
        <v>124.9</v>
      </c>
      <c r="G3128" s="109"/>
      <c r="H3128" s="110"/>
      <c r="I3128" s="109">
        <f t="shared" si="572"/>
        <v>963.85542168676056</v>
      </c>
      <c r="J3128" s="109">
        <f t="shared" si="573"/>
        <v>0</v>
      </c>
      <c r="K3128" s="109">
        <f t="shared" si="574"/>
        <v>0</v>
      </c>
      <c r="L3128" s="43">
        <f t="shared" si="575"/>
        <v>963.85542168676056</v>
      </c>
      <c r="M3128" s="25"/>
      <c r="N3128" s="25"/>
    </row>
    <row r="3129" spans="1:14" ht="15.75" customHeight="1">
      <c r="A3129" s="106">
        <v>42062</v>
      </c>
      <c r="B3129" s="107" t="s">
        <v>18</v>
      </c>
      <c r="C3129" s="108">
        <f t="shared" si="571"/>
        <v>1818.1818181818182</v>
      </c>
      <c r="D3129" s="107" t="s">
        <v>188</v>
      </c>
      <c r="E3129" s="109">
        <v>165</v>
      </c>
      <c r="F3129" s="109">
        <v>166</v>
      </c>
      <c r="G3129" s="109">
        <v>169.5</v>
      </c>
      <c r="H3129" s="110">
        <v>177</v>
      </c>
      <c r="I3129" s="109">
        <f t="shared" si="572"/>
        <v>1818.1818181818182</v>
      </c>
      <c r="J3129" s="109">
        <f t="shared" si="573"/>
        <v>6363.636363636364</v>
      </c>
      <c r="K3129" s="109">
        <f t="shared" si="574"/>
        <v>13636.363636363636</v>
      </c>
      <c r="L3129" s="43">
        <f t="shared" si="575"/>
        <v>21818.181818181816</v>
      </c>
      <c r="M3129" s="25"/>
      <c r="N3129" s="25"/>
    </row>
    <row r="3130" spans="1:14" ht="15.75" customHeight="1">
      <c r="A3130" s="106">
        <v>42062</v>
      </c>
      <c r="B3130" s="107" t="s">
        <v>369</v>
      </c>
      <c r="C3130" s="108">
        <f t="shared" si="571"/>
        <v>2666.6666666666665</v>
      </c>
      <c r="D3130" s="107" t="s">
        <v>188</v>
      </c>
      <c r="E3130" s="109">
        <v>112.5</v>
      </c>
      <c r="F3130" s="109">
        <v>113.5</v>
      </c>
      <c r="G3130" s="109">
        <v>115</v>
      </c>
      <c r="H3130" s="110">
        <v>118.6</v>
      </c>
      <c r="I3130" s="109">
        <f t="shared" si="572"/>
        <v>2666.6666666666665</v>
      </c>
      <c r="J3130" s="109">
        <f t="shared" si="573"/>
        <v>4000</v>
      </c>
      <c r="K3130" s="109">
        <f t="shared" si="574"/>
        <v>9599.9999999999836</v>
      </c>
      <c r="L3130" s="43">
        <f t="shared" si="575"/>
        <v>16266.66666666665</v>
      </c>
      <c r="M3130" s="25"/>
      <c r="N3130" s="25"/>
    </row>
    <row r="3131" spans="1:14" ht="15.75" customHeight="1">
      <c r="A3131" s="106">
        <v>42062</v>
      </c>
      <c r="B3131" s="107" t="s">
        <v>18</v>
      </c>
      <c r="C3131" s="108">
        <f t="shared" si="571"/>
        <v>1754.3859649122808</v>
      </c>
      <c r="D3131" s="107" t="s">
        <v>188</v>
      </c>
      <c r="E3131" s="109">
        <v>171</v>
      </c>
      <c r="F3131" s="109">
        <v>172</v>
      </c>
      <c r="G3131" s="109">
        <v>175</v>
      </c>
      <c r="H3131" s="110">
        <v>177.5</v>
      </c>
      <c r="I3131" s="109">
        <f t="shared" si="572"/>
        <v>1754.3859649122808</v>
      </c>
      <c r="J3131" s="109">
        <f t="shared" si="573"/>
        <v>5263.1578947368425</v>
      </c>
      <c r="K3131" s="109">
        <f t="shared" si="574"/>
        <v>4385.9649122807023</v>
      </c>
      <c r="L3131" s="43">
        <f t="shared" si="575"/>
        <v>11403.508771929824</v>
      </c>
      <c r="M3131" s="25"/>
      <c r="N3131" s="25"/>
    </row>
    <row r="3132" spans="1:14" ht="15.75" customHeight="1">
      <c r="A3132" s="106">
        <v>42062</v>
      </c>
      <c r="B3132" s="107" t="s">
        <v>494</v>
      </c>
      <c r="C3132" s="108">
        <f t="shared" si="571"/>
        <v>1039.8613518197574</v>
      </c>
      <c r="D3132" s="107" t="s">
        <v>188</v>
      </c>
      <c r="E3132" s="109">
        <v>288.5</v>
      </c>
      <c r="F3132" s="109">
        <v>289.5</v>
      </c>
      <c r="G3132" s="109">
        <v>292</v>
      </c>
      <c r="H3132" s="110">
        <v>294.95</v>
      </c>
      <c r="I3132" s="109">
        <f t="shared" si="572"/>
        <v>1039.8613518197574</v>
      </c>
      <c r="J3132" s="109">
        <f t="shared" si="573"/>
        <v>2599.6533795493933</v>
      </c>
      <c r="K3132" s="109">
        <f t="shared" si="574"/>
        <v>3067.5909878682724</v>
      </c>
      <c r="L3132" s="43">
        <f t="shared" si="575"/>
        <v>6707.1057192374228</v>
      </c>
      <c r="M3132" s="25"/>
      <c r="N3132" s="25"/>
    </row>
    <row r="3133" spans="1:14" ht="15.75" customHeight="1">
      <c r="A3133" s="106">
        <v>42062</v>
      </c>
      <c r="B3133" s="107" t="s">
        <v>453</v>
      </c>
      <c r="C3133" s="108">
        <f t="shared" si="571"/>
        <v>1923.0769230769231</v>
      </c>
      <c r="D3133" s="107" t="s">
        <v>188</v>
      </c>
      <c r="E3133" s="109">
        <v>156</v>
      </c>
      <c r="F3133" s="109">
        <v>157</v>
      </c>
      <c r="G3133" s="109">
        <v>159</v>
      </c>
      <c r="H3133" s="110"/>
      <c r="I3133" s="109">
        <f t="shared" si="572"/>
        <v>1923.0769230769231</v>
      </c>
      <c r="J3133" s="109">
        <f t="shared" si="573"/>
        <v>3846.1538461538462</v>
      </c>
      <c r="K3133" s="109">
        <f t="shared" si="574"/>
        <v>0</v>
      </c>
      <c r="L3133" s="43">
        <f t="shared" si="575"/>
        <v>5769.2307692307695</v>
      </c>
      <c r="M3133" s="25"/>
      <c r="N3133" s="25"/>
    </row>
    <row r="3134" spans="1:14" ht="15.75" customHeight="1">
      <c r="A3134" s="106">
        <v>42062</v>
      </c>
      <c r="B3134" s="107" t="s">
        <v>495</v>
      </c>
      <c r="C3134" s="108">
        <f t="shared" si="571"/>
        <v>171.42857142857142</v>
      </c>
      <c r="D3134" s="107" t="s">
        <v>188</v>
      </c>
      <c r="E3134" s="109">
        <v>1750</v>
      </c>
      <c r="F3134" s="109">
        <v>1759</v>
      </c>
      <c r="G3134" s="109">
        <v>1765</v>
      </c>
      <c r="H3134" s="110"/>
      <c r="I3134" s="109">
        <f t="shared" si="572"/>
        <v>1542.8571428571427</v>
      </c>
      <c r="J3134" s="109">
        <f t="shared" si="573"/>
        <v>1028.5714285714284</v>
      </c>
      <c r="K3134" s="109">
        <f t="shared" si="574"/>
        <v>0</v>
      </c>
      <c r="L3134" s="43">
        <f t="shared" si="575"/>
        <v>2571.4285714285711</v>
      </c>
      <c r="M3134" s="25"/>
      <c r="N3134" s="25"/>
    </row>
    <row r="3135" spans="1:14" ht="15.75" customHeight="1">
      <c r="A3135" s="106">
        <v>42062</v>
      </c>
      <c r="B3135" s="107" t="s">
        <v>158</v>
      </c>
      <c r="C3135" s="108">
        <f t="shared" si="571"/>
        <v>487.80487804878049</v>
      </c>
      <c r="D3135" s="107" t="s">
        <v>188</v>
      </c>
      <c r="E3135" s="109">
        <v>615</v>
      </c>
      <c r="F3135" s="109">
        <v>620</v>
      </c>
      <c r="G3135" s="109"/>
      <c r="H3135" s="110"/>
      <c r="I3135" s="109">
        <f t="shared" si="572"/>
        <v>2439.0243902439024</v>
      </c>
      <c r="J3135" s="109">
        <f t="shared" si="573"/>
        <v>0</v>
      </c>
      <c r="K3135" s="109">
        <f t="shared" si="574"/>
        <v>0</v>
      </c>
      <c r="L3135" s="43">
        <f t="shared" si="575"/>
        <v>2439.0243902439024</v>
      </c>
      <c r="M3135" s="25"/>
      <c r="N3135" s="25"/>
    </row>
    <row r="3136" spans="1:14" ht="15.75" customHeight="1">
      <c r="A3136" s="106">
        <v>42062</v>
      </c>
      <c r="B3136" s="107" t="s">
        <v>432</v>
      </c>
      <c r="C3136" s="108">
        <f t="shared" si="571"/>
        <v>423.1311706629055</v>
      </c>
      <c r="D3136" s="107" t="s">
        <v>188</v>
      </c>
      <c r="E3136" s="109">
        <v>709</v>
      </c>
      <c r="F3136" s="109">
        <v>713.3</v>
      </c>
      <c r="G3136" s="109"/>
      <c r="H3136" s="110"/>
      <c r="I3136" s="109">
        <f t="shared" si="572"/>
        <v>1819.4640338504744</v>
      </c>
      <c r="J3136" s="109">
        <f t="shared" si="573"/>
        <v>0</v>
      </c>
      <c r="K3136" s="109">
        <f t="shared" si="574"/>
        <v>0</v>
      </c>
      <c r="L3136" s="43">
        <f t="shared" si="575"/>
        <v>1819.4640338504744</v>
      </c>
      <c r="M3136" s="25"/>
      <c r="N3136" s="25"/>
    </row>
    <row r="3137" spans="1:14" ht="15.75" customHeight="1">
      <c r="A3137" s="106">
        <v>42061</v>
      </c>
      <c r="B3137" s="107" t="s">
        <v>201</v>
      </c>
      <c r="C3137" s="108">
        <f t="shared" si="571"/>
        <v>281.6901408450704</v>
      </c>
      <c r="D3137" s="107" t="s">
        <v>188</v>
      </c>
      <c r="E3137" s="109">
        <v>1065</v>
      </c>
      <c r="F3137" s="109">
        <v>1074</v>
      </c>
      <c r="G3137" s="109">
        <v>1088</v>
      </c>
      <c r="H3137" s="110"/>
      <c r="I3137" s="109">
        <f t="shared" si="572"/>
        <v>2535.2112676056336</v>
      </c>
      <c r="J3137" s="109">
        <f t="shared" si="573"/>
        <v>3943.6619718309857</v>
      </c>
      <c r="K3137" s="109">
        <f t="shared" si="574"/>
        <v>0</v>
      </c>
      <c r="L3137" s="43">
        <f t="shared" si="575"/>
        <v>6478.8732394366198</v>
      </c>
      <c r="M3137" s="25"/>
      <c r="N3137" s="25"/>
    </row>
    <row r="3138" spans="1:14" ht="15.75" customHeight="1">
      <c r="A3138" s="114">
        <v>42061</v>
      </c>
      <c r="B3138" s="102" t="s">
        <v>129</v>
      </c>
      <c r="C3138" s="29">
        <f t="shared" si="571"/>
        <v>344.43168771526979</v>
      </c>
      <c r="D3138" s="102" t="s">
        <v>203</v>
      </c>
      <c r="E3138" s="43">
        <v>871</v>
      </c>
      <c r="F3138" s="43">
        <v>866</v>
      </c>
      <c r="G3138" s="43">
        <v>862</v>
      </c>
      <c r="H3138" s="110"/>
      <c r="I3138" s="109">
        <f t="shared" si="572"/>
        <v>1722.158438576349</v>
      </c>
      <c r="J3138" s="109">
        <f t="shared" si="573"/>
        <v>1377.7267508610792</v>
      </c>
      <c r="K3138" s="109">
        <f t="shared" si="574"/>
        <v>0</v>
      </c>
      <c r="L3138" s="43">
        <f t="shared" si="575"/>
        <v>3099.8851894374284</v>
      </c>
      <c r="M3138" s="25"/>
      <c r="N3138" s="25"/>
    </row>
    <row r="3139" spans="1:14" ht="15.75" customHeight="1">
      <c r="A3139" s="106">
        <v>42061</v>
      </c>
      <c r="B3139" s="107" t="s">
        <v>369</v>
      </c>
      <c r="C3139" s="108">
        <f t="shared" si="571"/>
        <v>2727.2727272727275</v>
      </c>
      <c r="D3139" s="107" t="s">
        <v>188</v>
      </c>
      <c r="E3139" s="109">
        <v>110</v>
      </c>
      <c r="F3139" s="109">
        <v>111</v>
      </c>
      <c r="G3139" s="109"/>
      <c r="H3139" s="110"/>
      <c r="I3139" s="109">
        <f t="shared" si="572"/>
        <v>2727.2727272727275</v>
      </c>
      <c r="J3139" s="109">
        <f t="shared" si="573"/>
        <v>0</v>
      </c>
      <c r="K3139" s="109">
        <f t="shared" si="574"/>
        <v>0</v>
      </c>
      <c r="L3139" s="43">
        <f t="shared" si="575"/>
        <v>2727.2727272727275</v>
      </c>
      <c r="M3139" s="25"/>
      <c r="N3139" s="25"/>
    </row>
    <row r="3140" spans="1:14" ht="15.75" customHeight="1">
      <c r="A3140" s="106">
        <v>42061</v>
      </c>
      <c r="B3140" s="111" t="s">
        <v>379</v>
      </c>
      <c r="C3140" s="108">
        <f t="shared" si="571"/>
        <v>944.88188976377955</v>
      </c>
      <c r="D3140" s="111" t="s">
        <v>203</v>
      </c>
      <c r="E3140" s="110">
        <v>317.5</v>
      </c>
      <c r="F3140" s="110">
        <v>315.55</v>
      </c>
      <c r="G3140" s="110"/>
      <c r="H3140" s="110"/>
      <c r="I3140" s="109">
        <f t="shared" si="572"/>
        <v>1842.5196850393595</v>
      </c>
      <c r="J3140" s="109">
        <f t="shared" si="573"/>
        <v>0</v>
      </c>
      <c r="K3140" s="109">
        <f t="shared" si="574"/>
        <v>0</v>
      </c>
      <c r="L3140" s="43">
        <f t="shared" si="575"/>
        <v>1842.5196850393595</v>
      </c>
      <c r="M3140" s="25"/>
      <c r="N3140" s="25"/>
    </row>
    <row r="3141" spans="1:14" ht="15.75" customHeight="1">
      <c r="A3141" s="106">
        <v>42061</v>
      </c>
      <c r="B3141" s="111" t="s">
        <v>367</v>
      </c>
      <c r="C3141" s="108">
        <f t="shared" si="571"/>
        <v>2177.8584392014518</v>
      </c>
      <c r="D3141" s="111" t="s">
        <v>203</v>
      </c>
      <c r="E3141" s="110">
        <v>137.75</v>
      </c>
      <c r="F3141" s="110">
        <v>137.5</v>
      </c>
      <c r="G3141" s="110"/>
      <c r="H3141" s="110"/>
      <c r="I3141" s="109">
        <f t="shared" si="572"/>
        <v>544.46460980036295</v>
      </c>
      <c r="J3141" s="109">
        <f t="shared" si="573"/>
        <v>0</v>
      </c>
      <c r="K3141" s="109">
        <f t="shared" si="574"/>
        <v>0</v>
      </c>
      <c r="L3141" s="43">
        <f t="shared" si="575"/>
        <v>544.46460980036295</v>
      </c>
      <c r="M3141" s="25"/>
      <c r="N3141" s="25"/>
    </row>
    <row r="3142" spans="1:14" ht="15.75" customHeight="1">
      <c r="A3142" s="106">
        <v>42061</v>
      </c>
      <c r="B3142" s="107" t="s">
        <v>300</v>
      </c>
      <c r="C3142" s="108">
        <f t="shared" si="571"/>
        <v>175.84994138335287</v>
      </c>
      <c r="D3142" s="107" t="s">
        <v>188</v>
      </c>
      <c r="E3142" s="109">
        <v>1706</v>
      </c>
      <c r="F3142" s="109">
        <v>1706</v>
      </c>
      <c r="G3142" s="109"/>
      <c r="H3142" s="110"/>
      <c r="I3142" s="109">
        <f t="shared" si="572"/>
        <v>0</v>
      </c>
      <c r="J3142" s="109">
        <f t="shared" si="573"/>
        <v>0</v>
      </c>
      <c r="K3142" s="109">
        <f t="shared" si="574"/>
        <v>0</v>
      </c>
      <c r="L3142" s="43">
        <f t="shared" si="575"/>
        <v>0</v>
      </c>
      <c r="M3142" s="25"/>
      <c r="N3142" s="25"/>
    </row>
    <row r="3143" spans="1:14" ht="15.75" customHeight="1">
      <c r="A3143" s="106">
        <v>42061</v>
      </c>
      <c r="B3143" s="107" t="s">
        <v>201</v>
      </c>
      <c r="C3143" s="108">
        <f t="shared" si="571"/>
        <v>276.49769585253455</v>
      </c>
      <c r="D3143" s="107" t="s">
        <v>188</v>
      </c>
      <c r="E3143" s="109">
        <v>1085</v>
      </c>
      <c r="F3143" s="109">
        <v>1068</v>
      </c>
      <c r="G3143" s="109"/>
      <c r="H3143" s="110"/>
      <c r="I3143" s="109">
        <f t="shared" si="572"/>
        <v>-4700.4608294930877</v>
      </c>
      <c r="J3143" s="109">
        <f t="shared" si="573"/>
        <v>0</v>
      </c>
      <c r="K3143" s="109">
        <f t="shared" si="574"/>
        <v>0</v>
      </c>
      <c r="L3143" s="43">
        <f t="shared" si="575"/>
        <v>-4700.4608294930877</v>
      </c>
      <c r="M3143" s="25"/>
      <c r="N3143" s="25"/>
    </row>
    <row r="3144" spans="1:14" ht="15.75" customHeight="1">
      <c r="A3144" s="106">
        <v>42060</v>
      </c>
      <c r="B3144" s="107" t="s">
        <v>142</v>
      </c>
      <c r="C3144" s="108">
        <f t="shared" si="571"/>
        <v>1276.5957446808511</v>
      </c>
      <c r="D3144" s="107" t="s">
        <v>188</v>
      </c>
      <c r="E3144" s="109">
        <v>235</v>
      </c>
      <c r="F3144" s="109">
        <v>236</v>
      </c>
      <c r="G3144" s="109">
        <v>238</v>
      </c>
      <c r="H3144" s="110"/>
      <c r="I3144" s="109">
        <f t="shared" si="572"/>
        <v>1276.5957446808511</v>
      </c>
      <c r="J3144" s="109">
        <f t="shared" si="573"/>
        <v>2553.1914893617022</v>
      </c>
      <c r="K3144" s="109">
        <f t="shared" si="574"/>
        <v>0</v>
      </c>
      <c r="L3144" s="43">
        <f t="shared" si="575"/>
        <v>3829.7872340425533</v>
      </c>
      <c r="M3144" s="25"/>
      <c r="N3144" s="25"/>
    </row>
    <row r="3145" spans="1:14" ht="15.75" customHeight="1">
      <c r="A3145" s="106">
        <v>42060</v>
      </c>
      <c r="B3145" s="107" t="s">
        <v>496</v>
      </c>
      <c r="C3145" s="108">
        <f t="shared" si="571"/>
        <v>175.84994138335287</v>
      </c>
      <c r="D3145" s="107" t="s">
        <v>188</v>
      </c>
      <c r="E3145" s="109">
        <v>1706</v>
      </c>
      <c r="F3145" s="109">
        <v>1715</v>
      </c>
      <c r="G3145" s="109"/>
      <c r="H3145" s="110"/>
      <c r="I3145" s="109">
        <f t="shared" si="572"/>
        <v>1582.6494724501758</v>
      </c>
      <c r="J3145" s="109">
        <f t="shared" si="573"/>
        <v>0</v>
      </c>
      <c r="K3145" s="109">
        <f t="shared" si="574"/>
        <v>0</v>
      </c>
      <c r="L3145" s="43">
        <f t="shared" si="575"/>
        <v>1582.6494724501758</v>
      </c>
      <c r="M3145" s="25"/>
      <c r="N3145" s="25"/>
    </row>
    <row r="3146" spans="1:14" ht="15.75" customHeight="1">
      <c r="A3146" s="106">
        <v>42060</v>
      </c>
      <c r="B3146" s="107" t="s">
        <v>10</v>
      </c>
      <c r="C3146" s="108">
        <f t="shared" si="571"/>
        <v>187.5</v>
      </c>
      <c r="D3146" s="107" t="s">
        <v>188</v>
      </c>
      <c r="E3146" s="109">
        <v>1600</v>
      </c>
      <c r="F3146" s="109">
        <v>1585</v>
      </c>
      <c r="G3146" s="109"/>
      <c r="H3146" s="110"/>
      <c r="I3146" s="109">
        <f t="shared" si="572"/>
        <v>-2812.5</v>
      </c>
      <c r="J3146" s="109">
        <f t="shared" si="573"/>
        <v>0</v>
      </c>
      <c r="K3146" s="109">
        <f t="shared" si="574"/>
        <v>0</v>
      </c>
      <c r="L3146" s="43">
        <f t="shared" si="575"/>
        <v>-2812.5</v>
      </c>
      <c r="M3146" s="25"/>
      <c r="N3146" s="25"/>
    </row>
    <row r="3147" spans="1:14" ht="15.75" customHeight="1">
      <c r="A3147" s="106">
        <v>42060</v>
      </c>
      <c r="B3147" s="107" t="s">
        <v>479</v>
      </c>
      <c r="C3147" s="108">
        <f t="shared" si="571"/>
        <v>315.12605042016804</v>
      </c>
      <c r="D3147" s="107" t="s">
        <v>188</v>
      </c>
      <c r="E3147" s="109">
        <v>952</v>
      </c>
      <c r="F3147" s="109">
        <v>936</v>
      </c>
      <c r="G3147" s="109"/>
      <c r="H3147" s="110"/>
      <c r="I3147" s="109">
        <f t="shared" si="572"/>
        <v>-5042.0168067226887</v>
      </c>
      <c r="J3147" s="109">
        <f t="shared" si="573"/>
        <v>0</v>
      </c>
      <c r="K3147" s="109">
        <f t="shared" si="574"/>
        <v>0</v>
      </c>
      <c r="L3147" s="43">
        <f t="shared" si="575"/>
        <v>-5042.0168067226887</v>
      </c>
      <c r="M3147" s="25"/>
      <c r="N3147" s="25"/>
    </row>
    <row r="3148" spans="1:14" ht="15.75" customHeight="1">
      <c r="A3148" s="106">
        <v>42059</v>
      </c>
      <c r="B3148" s="107" t="s">
        <v>497</v>
      </c>
      <c r="C3148" s="108">
        <f t="shared" ref="C3148:C3211" si="576">300000/E3148</f>
        <v>442.47787610619469</v>
      </c>
      <c r="D3148" s="107" t="s">
        <v>188</v>
      </c>
      <c r="E3148" s="109">
        <v>678</v>
      </c>
      <c r="F3148" s="109">
        <v>682</v>
      </c>
      <c r="G3148" s="109">
        <v>688</v>
      </c>
      <c r="H3148" s="110">
        <v>695</v>
      </c>
      <c r="I3148" s="109">
        <f t="shared" ref="I3148:I3211" si="577">(IF(D3148="SHORT",E3148-F3148,IF(D3148="LONG",F3148-E3148)))*C3148</f>
        <v>1769.9115044247787</v>
      </c>
      <c r="J3148" s="109">
        <f t="shared" ref="J3148:J3211" si="578">(IF(D3148="SHORT",IF(G3148="",0,F3148-G3148),IF(D3148="LONG",IF(G3148="",0,G3148-F3148))))*C3148</f>
        <v>2654.8672566371679</v>
      </c>
      <c r="K3148" s="109">
        <f t="shared" ref="K3148:K3211" si="579">(IF(D3148="SHORT",IF(H3148="",0,G3148-H3148),IF(D3148="LONG",IF(H3148="",0,(H3148-G3148)))))*C3148</f>
        <v>3097.3451327433627</v>
      </c>
      <c r="L3148" s="43">
        <f t="shared" ref="L3148:L3211" si="580">SUM(I3148,J3148,K3148)</f>
        <v>7522.1238938053102</v>
      </c>
      <c r="M3148" s="25"/>
      <c r="N3148" s="25"/>
    </row>
    <row r="3149" spans="1:14" ht="15.75" customHeight="1">
      <c r="A3149" s="106">
        <v>42059</v>
      </c>
      <c r="B3149" s="107" t="s">
        <v>418</v>
      </c>
      <c r="C3149" s="108">
        <f t="shared" si="576"/>
        <v>675.67567567567562</v>
      </c>
      <c r="D3149" s="107" t="s">
        <v>188</v>
      </c>
      <c r="E3149" s="109">
        <v>444</v>
      </c>
      <c r="F3149" s="109">
        <v>447</v>
      </c>
      <c r="G3149" s="109">
        <v>452</v>
      </c>
      <c r="H3149" s="110"/>
      <c r="I3149" s="109">
        <f t="shared" si="577"/>
        <v>2027.0270270270269</v>
      </c>
      <c r="J3149" s="109">
        <f t="shared" si="578"/>
        <v>3378.3783783783783</v>
      </c>
      <c r="K3149" s="109">
        <f t="shared" si="579"/>
        <v>0</v>
      </c>
      <c r="L3149" s="43">
        <f t="shared" si="580"/>
        <v>5405.405405405405</v>
      </c>
      <c r="M3149" s="25"/>
      <c r="N3149" s="25"/>
    </row>
    <row r="3150" spans="1:14" ht="15.75" customHeight="1">
      <c r="A3150" s="106">
        <v>42059</v>
      </c>
      <c r="B3150" s="107" t="s">
        <v>498</v>
      </c>
      <c r="C3150" s="108">
        <f t="shared" si="576"/>
        <v>1327.4336283185842</v>
      </c>
      <c r="D3150" s="107" t="s">
        <v>188</v>
      </c>
      <c r="E3150" s="109">
        <v>226</v>
      </c>
      <c r="F3150" s="109">
        <v>227</v>
      </c>
      <c r="G3150" s="109">
        <v>230</v>
      </c>
      <c r="H3150" s="110"/>
      <c r="I3150" s="109">
        <f t="shared" si="577"/>
        <v>1327.4336283185842</v>
      </c>
      <c r="J3150" s="109">
        <f t="shared" si="578"/>
        <v>3982.3008849557527</v>
      </c>
      <c r="K3150" s="109">
        <f t="shared" si="579"/>
        <v>0</v>
      </c>
      <c r="L3150" s="43">
        <f t="shared" si="580"/>
        <v>5309.7345132743367</v>
      </c>
      <c r="M3150" s="25"/>
      <c r="N3150" s="25"/>
    </row>
    <row r="3151" spans="1:14" ht="15.75" customHeight="1">
      <c r="A3151" s="106">
        <v>42059</v>
      </c>
      <c r="B3151" s="107" t="s">
        <v>499</v>
      </c>
      <c r="C3151" s="108">
        <f t="shared" si="576"/>
        <v>181.26888217522659</v>
      </c>
      <c r="D3151" s="107" t="s">
        <v>188</v>
      </c>
      <c r="E3151" s="109">
        <v>1655</v>
      </c>
      <c r="F3151" s="109">
        <v>1664</v>
      </c>
      <c r="G3151" s="109">
        <v>1672.95</v>
      </c>
      <c r="H3151" s="110"/>
      <c r="I3151" s="109">
        <f t="shared" si="577"/>
        <v>1631.4199395770393</v>
      </c>
      <c r="J3151" s="109">
        <f t="shared" si="578"/>
        <v>1622.3564954682863</v>
      </c>
      <c r="K3151" s="109">
        <f t="shared" si="579"/>
        <v>0</v>
      </c>
      <c r="L3151" s="43">
        <f t="shared" si="580"/>
        <v>3253.7764350453253</v>
      </c>
      <c r="M3151" s="25"/>
      <c r="N3151" s="25"/>
    </row>
    <row r="3152" spans="1:14" ht="15.75" customHeight="1">
      <c r="A3152" s="106">
        <v>42059</v>
      </c>
      <c r="B3152" s="107" t="s">
        <v>10</v>
      </c>
      <c r="C3152" s="108">
        <f t="shared" si="576"/>
        <v>192.30769230769232</v>
      </c>
      <c r="D3152" s="107" t="s">
        <v>188</v>
      </c>
      <c r="E3152" s="109">
        <v>1560</v>
      </c>
      <c r="F3152" s="109">
        <v>1571</v>
      </c>
      <c r="G3152" s="109"/>
      <c r="H3152" s="110"/>
      <c r="I3152" s="109">
        <f t="shared" si="577"/>
        <v>2115.3846153846157</v>
      </c>
      <c r="J3152" s="109">
        <f t="shared" si="578"/>
        <v>0</v>
      </c>
      <c r="K3152" s="109">
        <f t="shared" si="579"/>
        <v>0</v>
      </c>
      <c r="L3152" s="43">
        <f t="shared" si="580"/>
        <v>2115.3846153846157</v>
      </c>
      <c r="M3152" s="25"/>
      <c r="N3152" s="25"/>
    </row>
    <row r="3153" spans="1:14" ht="15.75" customHeight="1">
      <c r="A3153" s="106">
        <v>42059</v>
      </c>
      <c r="B3153" s="107" t="s">
        <v>10</v>
      </c>
      <c r="C3153" s="108">
        <f t="shared" si="576"/>
        <v>190.71837253655434</v>
      </c>
      <c r="D3153" s="107" t="s">
        <v>188</v>
      </c>
      <c r="E3153" s="109">
        <v>1573</v>
      </c>
      <c r="F3153" s="109">
        <v>1582</v>
      </c>
      <c r="G3153" s="109"/>
      <c r="H3153" s="110"/>
      <c r="I3153" s="109">
        <f t="shared" si="577"/>
        <v>1716.4653528289891</v>
      </c>
      <c r="J3153" s="109">
        <f t="shared" si="578"/>
        <v>0</v>
      </c>
      <c r="K3153" s="109">
        <f t="shared" si="579"/>
        <v>0</v>
      </c>
      <c r="L3153" s="43">
        <f t="shared" si="580"/>
        <v>1716.4653528289891</v>
      </c>
      <c r="M3153" s="25"/>
      <c r="N3153" s="25"/>
    </row>
    <row r="3154" spans="1:14" ht="15.75" customHeight="1">
      <c r="A3154" s="106">
        <v>42059</v>
      </c>
      <c r="B3154" s="107" t="s">
        <v>381</v>
      </c>
      <c r="C3154" s="108">
        <f t="shared" si="576"/>
        <v>1785.7142857142858</v>
      </c>
      <c r="D3154" s="107" t="s">
        <v>188</v>
      </c>
      <c r="E3154" s="109">
        <v>168</v>
      </c>
      <c r="F3154" s="109">
        <v>169</v>
      </c>
      <c r="G3154" s="109"/>
      <c r="H3154" s="110"/>
      <c r="I3154" s="109">
        <f t="shared" si="577"/>
        <v>1785.7142857142858</v>
      </c>
      <c r="J3154" s="109">
        <f t="shared" si="578"/>
        <v>0</v>
      </c>
      <c r="K3154" s="109">
        <f t="shared" si="579"/>
        <v>0</v>
      </c>
      <c r="L3154" s="43">
        <f t="shared" si="580"/>
        <v>1785.7142857142858</v>
      </c>
      <c r="M3154" s="25"/>
      <c r="N3154" s="25"/>
    </row>
    <row r="3155" spans="1:14" ht="15.75" customHeight="1">
      <c r="A3155" s="106">
        <v>42058</v>
      </c>
      <c r="B3155" s="107" t="s">
        <v>10</v>
      </c>
      <c r="C3155" s="108">
        <f t="shared" si="576"/>
        <v>195.69471624266146</v>
      </c>
      <c r="D3155" s="107" t="s">
        <v>188</v>
      </c>
      <c r="E3155" s="109">
        <v>1533</v>
      </c>
      <c r="F3155" s="109">
        <v>1542</v>
      </c>
      <c r="G3155" s="109">
        <v>1555</v>
      </c>
      <c r="H3155" s="110">
        <v>1575</v>
      </c>
      <c r="I3155" s="109">
        <f t="shared" si="577"/>
        <v>1761.252446183953</v>
      </c>
      <c r="J3155" s="109">
        <f t="shared" si="578"/>
        <v>2544.0313111545988</v>
      </c>
      <c r="K3155" s="109">
        <f t="shared" si="579"/>
        <v>3913.8943248532291</v>
      </c>
      <c r="L3155" s="43">
        <f t="shared" si="580"/>
        <v>8219.17808219178</v>
      </c>
      <c r="M3155" s="25"/>
      <c r="N3155" s="25"/>
    </row>
    <row r="3156" spans="1:14" ht="15.75" customHeight="1">
      <c r="A3156" s="106">
        <v>42058</v>
      </c>
      <c r="B3156" s="107" t="s">
        <v>201</v>
      </c>
      <c r="C3156" s="108">
        <f t="shared" si="576"/>
        <v>287.08133971291863</v>
      </c>
      <c r="D3156" s="107" t="s">
        <v>188</v>
      </c>
      <c r="E3156" s="109">
        <v>1045</v>
      </c>
      <c r="F3156" s="109">
        <v>1054</v>
      </c>
      <c r="G3156" s="109">
        <v>1064</v>
      </c>
      <c r="H3156" s="110"/>
      <c r="I3156" s="109">
        <f t="shared" si="577"/>
        <v>2583.7320574162677</v>
      </c>
      <c r="J3156" s="109">
        <f t="shared" si="578"/>
        <v>2870.8133971291863</v>
      </c>
      <c r="K3156" s="109">
        <f t="shared" si="579"/>
        <v>0</v>
      </c>
      <c r="L3156" s="43">
        <f t="shared" si="580"/>
        <v>5454.545454545454</v>
      </c>
      <c r="M3156" s="25"/>
      <c r="N3156" s="25"/>
    </row>
    <row r="3157" spans="1:14" ht="15.75" customHeight="1">
      <c r="A3157" s="106">
        <v>42058</v>
      </c>
      <c r="B3157" s="107" t="s">
        <v>60</v>
      </c>
      <c r="C3157" s="108">
        <f t="shared" si="576"/>
        <v>1785.7142857142858</v>
      </c>
      <c r="D3157" s="107" t="s">
        <v>188</v>
      </c>
      <c r="E3157" s="109">
        <v>168</v>
      </c>
      <c r="F3157" s="109">
        <v>169</v>
      </c>
      <c r="G3157" s="109">
        <v>171</v>
      </c>
      <c r="H3157" s="110"/>
      <c r="I3157" s="109">
        <f t="shared" si="577"/>
        <v>1785.7142857142858</v>
      </c>
      <c r="J3157" s="109">
        <f t="shared" si="578"/>
        <v>3571.4285714285716</v>
      </c>
      <c r="K3157" s="109">
        <f t="shared" si="579"/>
        <v>0</v>
      </c>
      <c r="L3157" s="43">
        <f t="shared" si="580"/>
        <v>5357.1428571428569</v>
      </c>
      <c r="M3157" s="25"/>
      <c r="N3157" s="25"/>
    </row>
    <row r="3158" spans="1:14" ht="15.75" customHeight="1">
      <c r="A3158" s="106">
        <v>42058</v>
      </c>
      <c r="B3158" s="107" t="s">
        <v>140</v>
      </c>
      <c r="C3158" s="108">
        <f t="shared" si="576"/>
        <v>666.66666666666663</v>
      </c>
      <c r="D3158" s="107" t="s">
        <v>188</v>
      </c>
      <c r="E3158" s="109">
        <v>450</v>
      </c>
      <c r="F3158" s="109">
        <v>453</v>
      </c>
      <c r="G3158" s="109">
        <v>455.9</v>
      </c>
      <c r="H3158" s="110"/>
      <c r="I3158" s="109">
        <f t="shared" si="577"/>
        <v>2000</v>
      </c>
      <c r="J3158" s="109">
        <f t="shared" si="578"/>
        <v>1933.333333333318</v>
      </c>
      <c r="K3158" s="109">
        <f t="shared" si="579"/>
        <v>0</v>
      </c>
      <c r="L3158" s="43">
        <f t="shared" si="580"/>
        <v>3933.333333333318</v>
      </c>
      <c r="M3158" s="25"/>
      <c r="N3158" s="25"/>
    </row>
    <row r="3159" spans="1:14" ht="15.75" customHeight="1">
      <c r="A3159" s="106">
        <v>42058</v>
      </c>
      <c r="B3159" s="107" t="s">
        <v>489</v>
      </c>
      <c r="C3159" s="108">
        <f t="shared" si="576"/>
        <v>184.04907975460122</v>
      </c>
      <c r="D3159" s="107" t="s">
        <v>188</v>
      </c>
      <c r="E3159" s="109">
        <v>1630</v>
      </c>
      <c r="F3159" s="109">
        <v>1640</v>
      </c>
      <c r="G3159" s="109"/>
      <c r="H3159" s="110"/>
      <c r="I3159" s="109">
        <f t="shared" si="577"/>
        <v>1840.4907975460123</v>
      </c>
      <c r="J3159" s="109">
        <f t="shared" si="578"/>
        <v>0</v>
      </c>
      <c r="K3159" s="109">
        <f t="shared" si="579"/>
        <v>0</v>
      </c>
      <c r="L3159" s="43">
        <f t="shared" si="580"/>
        <v>1840.4907975460123</v>
      </c>
      <c r="M3159" s="25"/>
      <c r="N3159" s="25"/>
    </row>
    <row r="3160" spans="1:14" ht="15.75" customHeight="1">
      <c r="A3160" s="106">
        <v>42058</v>
      </c>
      <c r="B3160" s="107" t="s">
        <v>498</v>
      </c>
      <c r="C3160" s="108">
        <f t="shared" si="576"/>
        <v>1345.2914798206277</v>
      </c>
      <c r="D3160" s="107" t="s">
        <v>188</v>
      </c>
      <c r="E3160" s="109">
        <v>223</v>
      </c>
      <c r="F3160" s="109">
        <v>224</v>
      </c>
      <c r="G3160" s="109"/>
      <c r="H3160" s="110"/>
      <c r="I3160" s="109">
        <f t="shared" si="577"/>
        <v>1345.2914798206277</v>
      </c>
      <c r="J3160" s="109">
        <f t="shared" si="578"/>
        <v>0</v>
      </c>
      <c r="K3160" s="109">
        <f t="shared" si="579"/>
        <v>0</v>
      </c>
      <c r="L3160" s="43">
        <f t="shared" si="580"/>
        <v>1345.2914798206277</v>
      </c>
      <c r="M3160" s="25"/>
      <c r="N3160" s="25"/>
    </row>
    <row r="3161" spans="1:14" ht="15.75" customHeight="1">
      <c r="A3161" s="106">
        <v>42058</v>
      </c>
      <c r="B3161" s="107" t="s">
        <v>49</v>
      </c>
      <c r="C3161" s="108">
        <f t="shared" si="576"/>
        <v>283.01886792452831</v>
      </c>
      <c r="D3161" s="107" t="s">
        <v>188</v>
      </c>
      <c r="E3161" s="109">
        <v>1060</v>
      </c>
      <c r="F3161" s="109">
        <v>1040</v>
      </c>
      <c r="G3161" s="109"/>
      <c r="H3161" s="110"/>
      <c r="I3161" s="109">
        <f t="shared" si="577"/>
        <v>-5660.3773584905666</v>
      </c>
      <c r="J3161" s="109">
        <f t="shared" si="578"/>
        <v>0</v>
      </c>
      <c r="K3161" s="109">
        <f t="shared" si="579"/>
        <v>0</v>
      </c>
      <c r="L3161" s="43">
        <f t="shared" si="580"/>
        <v>-5660.3773584905666</v>
      </c>
      <c r="M3161" s="25"/>
      <c r="N3161" s="25"/>
    </row>
    <row r="3162" spans="1:14" ht="15.75" customHeight="1">
      <c r="A3162" s="106">
        <v>42055</v>
      </c>
      <c r="B3162" s="107" t="s">
        <v>121</v>
      </c>
      <c r="C3162" s="108">
        <f t="shared" si="576"/>
        <v>726.39225181598067</v>
      </c>
      <c r="D3162" s="107" t="s">
        <v>188</v>
      </c>
      <c r="E3162" s="109">
        <v>413</v>
      </c>
      <c r="F3162" s="109">
        <v>416</v>
      </c>
      <c r="G3162" s="109">
        <v>420</v>
      </c>
      <c r="H3162" s="110">
        <v>425</v>
      </c>
      <c r="I3162" s="109">
        <f t="shared" si="577"/>
        <v>2179.176755447942</v>
      </c>
      <c r="J3162" s="109">
        <f t="shared" si="578"/>
        <v>2905.5690072639227</v>
      </c>
      <c r="K3162" s="109">
        <f t="shared" si="579"/>
        <v>3631.9612590799034</v>
      </c>
      <c r="L3162" s="43">
        <f t="shared" si="580"/>
        <v>8716.7070217917681</v>
      </c>
      <c r="M3162" s="25"/>
      <c r="N3162" s="25"/>
    </row>
    <row r="3163" spans="1:14" ht="15.75" customHeight="1">
      <c r="A3163" s="106">
        <v>42055</v>
      </c>
      <c r="B3163" s="107" t="s">
        <v>121</v>
      </c>
      <c r="C3163" s="108">
        <f t="shared" si="576"/>
        <v>692.84064665127016</v>
      </c>
      <c r="D3163" s="107" t="s">
        <v>188</v>
      </c>
      <c r="E3163" s="109">
        <v>433</v>
      </c>
      <c r="F3163" s="109">
        <v>435</v>
      </c>
      <c r="G3163" s="109">
        <v>439</v>
      </c>
      <c r="H3163" s="110">
        <v>445</v>
      </c>
      <c r="I3163" s="109">
        <f t="shared" si="577"/>
        <v>1385.6812933025403</v>
      </c>
      <c r="J3163" s="109">
        <f t="shared" si="578"/>
        <v>2771.3625866050807</v>
      </c>
      <c r="K3163" s="109">
        <f t="shared" si="579"/>
        <v>4157.043879907621</v>
      </c>
      <c r="L3163" s="43">
        <f t="shared" si="580"/>
        <v>8314.087759815242</v>
      </c>
      <c r="M3163" s="25"/>
      <c r="N3163" s="25"/>
    </row>
    <row r="3164" spans="1:14" ht="15.75" customHeight="1">
      <c r="A3164" s="106">
        <v>42055</v>
      </c>
      <c r="B3164" s="107" t="s">
        <v>497</v>
      </c>
      <c r="C3164" s="108">
        <f t="shared" si="576"/>
        <v>495.8677685950413</v>
      </c>
      <c r="D3164" s="107" t="s">
        <v>188</v>
      </c>
      <c r="E3164" s="109">
        <v>605</v>
      </c>
      <c r="F3164" s="109">
        <v>609</v>
      </c>
      <c r="G3164" s="109"/>
      <c r="H3164" s="110"/>
      <c r="I3164" s="109">
        <f t="shared" si="577"/>
        <v>1983.4710743801652</v>
      </c>
      <c r="J3164" s="109">
        <f t="shared" si="578"/>
        <v>0</v>
      </c>
      <c r="K3164" s="109">
        <f t="shared" si="579"/>
        <v>0</v>
      </c>
      <c r="L3164" s="43">
        <f t="shared" si="580"/>
        <v>1983.4710743801652</v>
      </c>
      <c r="M3164" s="25"/>
      <c r="N3164" s="25"/>
    </row>
    <row r="3165" spans="1:14" ht="15.75" customHeight="1">
      <c r="A3165" s="106">
        <v>42055</v>
      </c>
      <c r="B3165" s="107" t="s">
        <v>462</v>
      </c>
      <c r="C3165" s="108">
        <f t="shared" si="576"/>
        <v>874.63556851311955</v>
      </c>
      <c r="D3165" s="107" t="s">
        <v>188</v>
      </c>
      <c r="E3165" s="109">
        <v>343</v>
      </c>
      <c r="F3165" s="109">
        <v>345</v>
      </c>
      <c r="G3165" s="109"/>
      <c r="H3165" s="110"/>
      <c r="I3165" s="109">
        <f t="shared" si="577"/>
        <v>1749.2711370262391</v>
      </c>
      <c r="J3165" s="109">
        <f t="shared" si="578"/>
        <v>0</v>
      </c>
      <c r="K3165" s="109">
        <f t="shared" si="579"/>
        <v>0</v>
      </c>
      <c r="L3165" s="43">
        <f t="shared" si="580"/>
        <v>1749.2711370262391</v>
      </c>
      <c r="M3165" s="25"/>
      <c r="N3165" s="25"/>
    </row>
    <row r="3166" spans="1:14" ht="15.75" customHeight="1">
      <c r="A3166" s="106">
        <v>42055</v>
      </c>
      <c r="B3166" s="107" t="s">
        <v>56</v>
      </c>
      <c r="C3166" s="108">
        <f t="shared" si="576"/>
        <v>2040.8163265306123</v>
      </c>
      <c r="D3166" s="107" t="s">
        <v>188</v>
      </c>
      <c r="E3166" s="109">
        <v>147</v>
      </c>
      <c r="F3166" s="109">
        <v>147.69999999999999</v>
      </c>
      <c r="G3166" s="109"/>
      <c r="H3166" s="110"/>
      <c r="I3166" s="109">
        <f t="shared" si="577"/>
        <v>1428.5714285714055</v>
      </c>
      <c r="J3166" s="109">
        <f t="shared" si="578"/>
        <v>0</v>
      </c>
      <c r="K3166" s="109">
        <f t="shared" si="579"/>
        <v>0</v>
      </c>
      <c r="L3166" s="43">
        <f t="shared" si="580"/>
        <v>1428.5714285714055</v>
      </c>
      <c r="M3166" s="25"/>
      <c r="N3166" s="25"/>
    </row>
    <row r="3167" spans="1:14" ht="15.75" customHeight="1">
      <c r="A3167" s="106">
        <v>42054</v>
      </c>
      <c r="B3167" s="107" t="s">
        <v>58</v>
      </c>
      <c r="C3167" s="108">
        <f t="shared" si="576"/>
        <v>1910.8280254777071</v>
      </c>
      <c r="D3167" s="107" t="s">
        <v>188</v>
      </c>
      <c r="E3167" s="109">
        <v>157</v>
      </c>
      <c r="F3167" s="109">
        <v>158</v>
      </c>
      <c r="G3167" s="109">
        <v>160</v>
      </c>
      <c r="H3167" s="110">
        <v>165</v>
      </c>
      <c r="I3167" s="109">
        <f t="shared" si="577"/>
        <v>1910.8280254777071</v>
      </c>
      <c r="J3167" s="109">
        <f t="shared" si="578"/>
        <v>3821.6560509554142</v>
      </c>
      <c r="K3167" s="109">
        <f t="shared" si="579"/>
        <v>9554.1401273885349</v>
      </c>
      <c r="L3167" s="43">
        <f t="shared" si="580"/>
        <v>15286.624203821655</v>
      </c>
      <c r="M3167" s="25"/>
      <c r="N3167" s="25"/>
    </row>
    <row r="3168" spans="1:14" ht="15.75" customHeight="1">
      <c r="A3168" s="106">
        <v>42054</v>
      </c>
      <c r="B3168" s="107" t="s">
        <v>367</v>
      </c>
      <c r="C3168" s="108">
        <f t="shared" si="576"/>
        <v>2097.9020979020979</v>
      </c>
      <c r="D3168" s="107" t="s">
        <v>188</v>
      </c>
      <c r="E3168" s="109">
        <v>143</v>
      </c>
      <c r="F3168" s="109">
        <v>144</v>
      </c>
      <c r="G3168" s="109">
        <v>147</v>
      </c>
      <c r="H3168" s="110">
        <v>150.25</v>
      </c>
      <c r="I3168" s="109">
        <f t="shared" si="577"/>
        <v>2097.9020979020979</v>
      </c>
      <c r="J3168" s="109">
        <f t="shared" si="578"/>
        <v>6293.7062937062938</v>
      </c>
      <c r="K3168" s="109">
        <f t="shared" si="579"/>
        <v>6818.181818181818</v>
      </c>
      <c r="L3168" s="43">
        <f t="shared" si="580"/>
        <v>15209.79020979021</v>
      </c>
      <c r="M3168" s="25"/>
      <c r="N3168" s="25"/>
    </row>
    <row r="3169" spans="1:14" ht="15.75" customHeight="1">
      <c r="A3169" s="106">
        <v>42054</v>
      </c>
      <c r="B3169" s="107" t="s">
        <v>135</v>
      </c>
      <c r="C3169" s="108">
        <f t="shared" si="576"/>
        <v>477.70700636942678</v>
      </c>
      <c r="D3169" s="107" t="s">
        <v>188</v>
      </c>
      <c r="E3169" s="109">
        <v>628</v>
      </c>
      <c r="F3169" s="109">
        <v>633</v>
      </c>
      <c r="G3169" s="109">
        <v>639</v>
      </c>
      <c r="H3169" s="110">
        <v>648</v>
      </c>
      <c r="I3169" s="109">
        <f t="shared" si="577"/>
        <v>2388.5350318471337</v>
      </c>
      <c r="J3169" s="109">
        <f t="shared" si="578"/>
        <v>2866.2420382165606</v>
      </c>
      <c r="K3169" s="109">
        <f t="shared" si="579"/>
        <v>4299.3630573248411</v>
      </c>
      <c r="L3169" s="43">
        <f t="shared" si="580"/>
        <v>9554.1401273885349</v>
      </c>
      <c r="M3169" s="25"/>
      <c r="N3169" s="25"/>
    </row>
    <row r="3170" spans="1:14" ht="15.75" customHeight="1">
      <c r="A3170" s="106">
        <v>42054</v>
      </c>
      <c r="B3170" s="107" t="s">
        <v>500</v>
      </c>
      <c r="C3170" s="108">
        <f t="shared" si="576"/>
        <v>1935.483870967742</v>
      </c>
      <c r="D3170" s="107" t="s">
        <v>188</v>
      </c>
      <c r="E3170" s="109">
        <v>155</v>
      </c>
      <c r="F3170" s="109">
        <v>156</v>
      </c>
      <c r="G3170" s="109">
        <v>158</v>
      </c>
      <c r="H3170" s="110"/>
      <c r="I3170" s="109">
        <f t="shared" si="577"/>
        <v>1935.483870967742</v>
      </c>
      <c r="J3170" s="109">
        <f t="shared" si="578"/>
        <v>3870.9677419354839</v>
      </c>
      <c r="K3170" s="109">
        <f t="shared" si="579"/>
        <v>0</v>
      </c>
      <c r="L3170" s="43">
        <f t="shared" si="580"/>
        <v>5806.4516129032254</v>
      </c>
      <c r="M3170" s="25"/>
      <c r="N3170" s="25"/>
    </row>
    <row r="3171" spans="1:14" ht="15.75" customHeight="1">
      <c r="A3171" s="106">
        <v>42054</v>
      </c>
      <c r="B3171" s="107" t="s">
        <v>501</v>
      </c>
      <c r="C3171" s="108">
        <f t="shared" si="576"/>
        <v>545.4545454545455</v>
      </c>
      <c r="D3171" s="107" t="s">
        <v>188</v>
      </c>
      <c r="E3171" s="109">
        <v>550</v>
      </c>
      <c r="F3171" s="109">
        <v>554</v>
      </c>
      <c r="G3171" s="109">
        <v>560</v>
      </c>
      <c r="H3171" s="110"/>
      <c r="I3171" s="109">
        <f t="shared" si="577"/>
        <v>2181.818181818182</v>
      </c>
      <c r="J3171" s="109">
        <f t="shared" si="578"/>
        <v>3272.727272727273</v>
      </c>
      <c r="K3171" s="109">
        <f t="shared" si="579"/>
        <v>0</v>
      </c>
      <c r="L3171" s="43">
        <f t="shared" si="580"/>
        <v>5454.545454545455</v>
      </c>
      <c r="M3171" s="25"/>
      <c r="N3171" s="25"/>
    </row>
    <row r="3172" spans="1:14" ht="15.75" customHeight="1">
      <c r="A3172" s="106">
        <v>42053</v>
      </c>
      <c r="B3172" s="107" t="s">
        <v>58</v>
      </c>
      <c r="C3172" s="108">
        <f t="shared" si="576"/>
        <v>1986.7549668874171</v>
      </c>
      <c r="D3172" s="107" t="s">
        <v>188</v>
      </c>
      <c r="E3172" s="109">
        <v>151</v>
      </c>
      <c r="F3172" s="109">
        <v>152</v>
      </c>
      <c r="G3172" s="109">
        <v>154</v>
      </c>
      <c r="H3172" s="110">
        <v>160</v>
      </c>
      <c r="I3172" s="109">
        <f t="shared" si="577"/>
        <v>1986.7549668874171</v>
      </c>
      <c r="J3172" s="109">
        <f t="shared" si="578"/>
        <v>3973.5099337748343</v>
      </c>
      <c r="K3172" s="109">
        <f t="shared" si="579"/>
        <v>11920.529801324503</v>
      </c>
      <c r="L3172" s="43">
        <f t="shared" si="580"/>
        <v>17880.794701986753</v>
      </c>
      <c r="M3172" s="25"/>
      <c r="N3172" s="25"/>
    </row>
    <row r="3173" spans="1:14" ht="15.75" customHeight="1">
      <c r="A3173" s="106">
        <v>42053</v>
      </c>
      <c r="B3173" s="107" t="s">
        <v>178</v>
      </c>
      <c r="C3173" s="108">
        <f t="shared" si="576"/>
        <v>1200</v>
      </c>
      <c r="D3173" s="107" t="s">
        <v>188</v>
      </c>
      <c r="E3173" s="109">
        <v>250</v>
      </c>
      <c r="F3173" s="109">
        <v>251</v>
      </c>
      <c r="G3173" s="109">
        <v>254</v>
      </c>
      <c r="H3173" s="110"/>
      <c r="I3173" s="109">
        <f t="shared" si="577"/>
        <v>1200</v>
      </c>
      <c r="J3173" s="109">
        <f t="shared" si="578"/>
        <v>3600</v>
      </c>
      <c r="K3173" s="109">
        <f t="shared" si="579"/>
        <v>0</v>
      </c>
      <c r="L3173" s="43">
        <f t="shared" si="580"/>
        <v>4800</v>
      </c>
      <c r="M3173" s="25"/>
      <c r="N3173" s="25"/>
    </row>
    <row r="3174" spans="1:14" ht="15.75" customHeight="1">
      <c r="A3174" s="106">
        <v>42053</v>
      </c>
      <c r="B3174" s="107" t="s">
        <v>79</v>
      </c>
      <c r="C3174" s="108">
        <f t="shared" si="576"/>
        <v>817.43869209809259</v>
      </c>
      <c r="D3174" s="107" t="s">
        <v>188</v>
      </c>
      <c r="E3174" s="109">
        <v>367</v>
      </c>
      <c r="F3174" s="109">
        <v>369</v>
      </c>
      <c r="G3174" s="109">
        <v>372</v>
      </c>
      <c r="H3174" s="110"/>
      <c r="I3174" s="109">
        <f t="shared" si="577"/>
        <v>1634.8773841961852</v>
      </c>
      <c r="J3174" s="109">
        <f t="shared" si="578"/>
        <v>2452.316076294278</v>
      </c>
      <c r="K3174" s="109">
        <f t="shared" si="579"/>
        <v>0</v>
      </c>
      <c r="L3174" s="43">
        <f t="shared" si="580"/>
        <v>4087.1934604904632</v>
      </c>
      <c r="M3174" s="25"/>
      <c r="N3174" s="25"/>
    </row>
    <row r="3175" spans="1:14" ht="15.75" customHeight="1">
      <c r="A3175" s="106">
        <v>42053</v>
      </c>
      <c r="B3175" s="107" t="s">
        <v>469</v>
      </c>
      <c r="C3175" s="108">
        <f t="shared" si="576"/>
        <v>2423.2633279483039</v>
      </c>
      <c r="D3175" s="107" t="s">
        <v>188</v>
      </c>
      <c r="E3175" s="109">
        <v>123.8</v>
      </c>
      <c r="F3175" s="109">
        <v>125</v>
      </c>
      <c r="G3175" s="109"/>
      <c r="H3175" s="110"/>
      <c r="I3175" s="109">
        <f t="shared" si="577"/>
        <v>2907.9159935379716</v>
      </c>
      <c r="J3175" s="109">
        <f t="shared" si="578"/>
        <v>0</v>
      </c>
      <c r="K3175" s="109">
        <f t="shared" si="579"/>
        <v>0</v>
      </c>
      <c r="L3175" s="43">
        <f t="shared" si="580"/>
        <v>2907.9159935379716</v>
      </c>
      <c r="M3175" s="25"/>
      <c r="N3175" s="25"/>
    </row>
    <row r="3176" spans="1:14" ht="15.75" customHeight="1">
      <c r="A3176" s="106">
        <v>42053</v>
      </c>
      <c r="B3176" s="107" t="s">
        <v>482</v>
      </c>
      <c r="C3176" s="108">
        <f t="shared" si="576"/>
        <v>1063.264221158958</v>
      </c>
      <c r="D3176" s="107" t="s">
        <v>188</v>
      </c>
      <c r="E3176" s="109">
        <v>282.14999999999998</v>
      </c>
      <c r="F3176" s="109">
        <v>283.2</v>
      </c>
      <c r="G3176" s="109"/>
      <c r="H3176" s="110"/>
      <c r="I3176" s="109">
        <f t="shared" si="577"/>
        <v>1116.4274322169181</v>
      </c>
      <c r="J3176" s="109">
        <f t="shared" si="578"/>
        <v>0</v>
      </c>
      <c r="K3176" s="109">
        <f t="shared" si="579"/>
        <v>0</v>
      </c>
      <c r="L3176" s="43">
        <f t="shared" si="580"/>
        <v>1116.4274322169181</v>
      </c>
      <c r="M3176" s="25"/>
      <c r="N3176" s="25"/>
    </row>
    <row r="3177" spans="1:14" ht="15.75" customHeight="1">
      <c r="A3177" s="106">
        <v>42053</v>
      </c>
      <c r="B3177" s="107" t="s">
        <v>490</v>
      </c>
      <c r="C3177" s="108">
        <f t="shared" si="576"/>
        <v>390.11703511053315</v>
      </c>
      <c r="D3177" s="107" t="s">
        <v>188</v>
      </c>
      <c r="E3177" s="109">
        <v>769</v>
      </c>
      <c r="F3177" s="109">
        <v>752</v>
      </c>
      <c r="G3177" s="109"/>
      <c r="H3177" s="110"/>
      <c r="I3177" s="109">
        <f t="shared" si="577"/>
        <v>-6631.9895968790634</v>
      </c>
      <c r="J3177" s="109">
        <f t="shared" si="578"/>
        <v>0</v>
      </c>
      <c r="K3177" s="109">
        <f t="shared" si="579"/>
        <v>0</v>
      </c>
      <c r="L3177" s="43">
        <f t="shared" si="580"/>
        <v>-6631.9895968790634</v>
      </c>
      <c r="M3177" s="25"/>
      <c r="N3177" s="25"/>
    </row>
    <row r="3178" spans="1:14" ht="15.75" customHeight="1">
      <c r="A3178" s="106">
        <v>42051</v>
      </c>
      <c r="B3178" s="107" t="s">
        <v>502</v>
      </c>
      <c r="C3178" s="108">
        <f t="shared" si="576"/>
        <v>2521.0084033613443</v>
      </c>
      <c r="D3178" s="107" t="s">
        <v>188</v>
      </c>
      <c r="E3178" s="109">
        <v>119</v>
      </c>
      <c r="F3178" s="109">
        <v>120</v>
      </c>
      <c r="G3178" s="109">
        <v>122</v>
      </c>
      <c r="H3178" s="110">
        <v>127</v>
      </c>
      <c r="I3178" s="109">
        <f t="shared" si="577"/>
        <v>2521.0084033613443</v>
      </c>
      <c r="J3178" s="109">
        <f t="shared" si="578"/>
        <v>5042.0168067226887</v>
      </c>
      <c r="K3178" s="109">
        <f t="shared" si="579"/>
        <v>12605.042016806721</v>
      </c>
      <c r="L3178" s="43">
        <f t="shared" si="580"/>
        <v>20168.067226890755</v>
      </c>
      <c r="M3178" s="25"/>
      <c r="N3178" s="25"/>
    </row>
    <row r="3179" spans="1:14" ht="15.75" customHeight="1">
      <c r="A3179" s="106">
        <v>42051</v>
      </c>
      <c r="B3179" s="107" t="s">
        <v>503</v>
      </c>
      <c r="C3179" s="108">
        <f t="shared" si="576"/>
        <v>931.67701863354034</v>
      </c>
      <c r="D3179" s="107" t="s">
        <v>188</v>
      </c>
      <c r="E3179" s="109">
        <v>322</v>
      </c>
      <c r="F3179" s="109">
        <v>324</v>
      </c>
      <c r="G3179" s="109">
        <v>328</v>
      </c>
      <c r="H3179" s="110">
        <v>335</v>
      </c>
      <c r="I3179" s="109">
        <f t="shared" si="577"/>
        <v>1863.3540372670807</v>
      </c>
      <c r="J3179" s="109">
        <f t="shared" si="578"/>
        <v>3726.7080745341614</v>
      </c>
      <c r="K3179" s="109">
        <f t="shared" si="579"/>
        <v>6521.7391304347821</v>
      </c>
      <c r="L3179" s="43">
        <f t="shared" si="580"/>
        <v>12111.801242236024</v>
      </c>
      <c r="M3179" s="25"/>
      <c r="N3179" s="25"/>
    </row>
    <row r="3180" spans="1:14" ht="15.75" customHeight="1">
      <c r="A3180" s="106">
        <v>42051</v>
      </c>
      <c r="B3180" s="107" t="s">
        <v>498</v>
      </c>
      <c r="C3180" s="108">
        <f t="shared" si="576"/>
        <v>1723.1476163124642</v>
      </c>
      <c r="D3180" s="107" t="s">
        <v>188</v>
      </c>
      <c r="E3180" s="109">
        <v>174.1</v>
      </c>
      <c r="F3180" s="109">
        <v>175</v>
      </c>
      <c r="G3180" s="109">
        <v>177</v>
      </c>
      <c r="H3180" s="110">
        <v>181</v>
      </c>
      <c r="I3180" s="109">
        <f t="shared" si="577"/>
        <v>1550.8328546812274</v>
      </c>
      <c r="J3180" s="109">
        <f t="shared" si="578"/>
        <v>3446.2952326249283</v>
      </c>
      <c r="K3180" s="109">
        <f t="shared" si="579"/>
        <v>6892.5904652498566</v>
      </c>
      <c r="L3180" s="43">
        <f t="shared" si="580"/>
        <v>11889.718552556013</v>
      </c>
      <c r="M3180" s="25"/>
      <c r="N3180" s="25"/>
    </row>
    <row r="3181" spans="1:14" ht="15.75" customHeight="1">
      <c r="A3181" s="106">
        <v>42051</v>
      </c>
      <c r="B3181" s="107" t="s">
        <v>379</v>
      </c>
      <c r="C3181" s="108">
        <f t="shared" si="576"/>
        <v>925.92592592592598</v>
      </c>
      <c r="D3181" s="107" t="s">
        <v>188</v>
      </c>
      <c r="E3181" s="109">
        <v>324</v>
      </c>
      <c r="F3181" s="109">
        <v>326</v>
      </c>
      <c r="G3181" s="109">
        <v>330</v>
      </c>
      <c r="H3181" s="110">
        <v>335</v>
      </c>
      <c r="I3181" s="109">
        <f t="shared" si="577"/>
        <v>1851.851851851852</v>
      </c>
      <c r="J3181" s="109">
        <f t="shared" si="578"/>
        <v>3703.7037037037039</v>
      </c>
      <c r="K3181" s="109">
        <f t="shared" si="579"/>
        <v>4629.6296296296296</v>
      </c>
      <c r="L3181" s="43">
        <f t="shared" si="580"/>
        <v>10185.185185185186</v>
      </c>
      <c r="M3181" s="25"/>
      <c r="N3181" s="25"/>
    </row>
    <row r="3182" spans="1:14" ht="15.75" customHeight="1">
      <c r="A3182" s="106">
        <v>42051</v>
      </c>
      <c r="B3182" s="107" t="s">
        <v>501</v>
      </c>
      <c r="C3182" s="108">
        <f t="shared" si="576"/>
        <v>556.58627087198511</v>
      </c>
      <c r="D3182" s="107" t="s">
        <v>188</v>
      </c>
      <c r="E3182" s="109">
        <v>539</v>
      </c>
      <c r="F3182" s="109">
        <v>543</v>
      </c>
      <c r="G3182" s="109"/>
      <c r="H3182" s="110"/>
      <c r="I3182" s="109">
        <f t="shared" si="577"/>
        <v>2226.3450834879404</v>
      </c>
      <c r="J3182" s="109">
        <f t="shared" si="578"/>
        <v>0</v>
      </c>
      <c r="K3182" s="109">
        <f t="shared" si="579"/>
        <v>0</v>
      </c>
      <c r="L3182" s="43">
        <f t="shared" si="580"/>
        <v>2226.3450834879404</v>
      </c>
      <c r="M3182" s="25"/>
      <c r="N3182" s="25"/>
    </row>
    <row r="3183" spans="1:14" ht="15.75" customHeight="1">
      <c r="A3183" s="106">
        <v>42051</v>
      </c>
      <c r="B3183" s="107" t="s">
        <v>201</v>
      </c>
      <c r="C3183" s="108">
        <f t="shared" si="576"/>
        <v>316.45569620253167</v>
      </c>
      <c r="D3183" s="107" t="s">
        <v>188</v>
      </c>
      <c r="E3183" s="109">
        <v>948</v>
      </c>
      <c r="F3183" s="109">
        <v>952</v>
      </c>
      <c r="G3183" s="109"/>
      <c r="H3183" s="110"/>
      <c r="I3183" s="109">
        <f t="shared" si="577"/>
        <v>1265.8227848101267</v>
      </c>
      <c r="J3183" s="109">
        <f t="shared" si="578"/>
        <v>0</v>
      </c>
      <c r="K3183" s="109">
        <f t="shared" si="579"/>
        <v>0</v>
      </c>
      <c r="L3183" s="43">
        <f t="shared" si="580"/>
        <v>1265.8227848101267</v>
      </c>
      <c r="M3183" s="25"/>
      <c r="N3183" s="25"/>
    </row>
    <row r="3184" spans="1:14" ht="15.75" customHeight="1">
      <c r="A3184" s="106">
        <v>42048</v>
      </c>
      <c r="B3184" s="107" t="s">
        <v>504</v>
      </c>
      <c r="C3184" s="108">
        <f t="shared" si="576"/>
        <v>917.43119266055044</v>
      </c>
      <c r="D3184" s="107" t="s">
        <v>188</v>
      </c>
      <c r="E3184" s="109">
        <v>327</v>
      </c>
      <c r="F3184" s="109">
        <v>329</v>
      </c>
      <c r="G3184" s="109">
        <v>331.25</v>
      </c>
      <c r="H3184" s="110"/>
      <c r="I3184" s="109">
        <f t="shared" si="577"/>
        <v>1834.8623853211009</v>
      </c>
      <c r="J3184" s="109">
        <f t="shared" si="578"/>
        <v>2064.2201834862385</v>
      </c>
      <c r="K3184" s="109">
        <f t="shared" si="579"/>
        <v>0</v>
      </c>
      <c r="L3184" s="43">
        <f t="shared" si="580"/>
        <v>3899.0825688073392</v>
      </c>
      <c r="M3184" s="25"/>
      <c r="N3184" s="25"/>
    </row>
    <row r="3185" spans="1:14" ht="15.75" customHeight="1">
      <c r="A3185" s="106">
        <v>42048</v>
      </c>
      <c r="B3185" s="107" t="s">
        <v>505</v>
      </c>
      <c r="C3185" s="108">
        <f t="shared" si="576"/>
        <v>295.85798816568047</v>
      </c>
      <c r="D3185" s="107" t="s">
        <v>188</v>
      </c>
      <c r="E3185" s="109">
        <v>1014</v>
      </c>
      <c r="F3185" s="109">
        <v>1024</v>
      </c>
      <c r="G3185" s="109"/>
      <c r="H3185" s="110"/>
      <c r="I3185" s="109">
        <f t="shared" si="577"/>
        <v>2958.5798816568049</v>
      </c>
      <c r="J3185" s="109">
        <f t="shared" si="578"/>
        <v>0</v>
      </c>
      <c r="K3185" s="109">
        <f t="shared" si="579"/>
        <v>0</v>
      </c>
      <c r="L3185" s="43">
        <f t="shared" si="580"/>
        <v>2958.5798816568049</v>
      </c>
      <c r="M3185" s="25"/>
      <c r="N3185" s="25"/>
    </row>
    <row r="3186" spans="1:14" ht="15.75" customHeight="1">
      <c r="A3186" s="106">
        <v>42048</v>
      </c>
      <c r="B3186" s="107" t="s">
        <v>338</v>
      </c>
      <c r="C3186" s="108">
        <f t="shared" si="576"/>
        <v>996.67774086378734</v>
      </c>
      <c r="D3186" s="107" t="s">
        <v>188</v>
      </c>
      <c r="E3186" s="109">
        <v>301</v>
      </c>
      <c r="F3186" s="109">
        <v>303</v>
      </c>
      <c r="G3186" s="109"/>
      <c r="H3186" s="110"/>
      <c r="I3186" s="109">
        <f t="shared" si="577"/>
        <v>1993.3554817275747</v>
      </c>
      <c r="J3186" s="109">
        <f t="shared" si="578"/>
        <v>0</v>
      </c>
      <c r="K3186" s="109">
        <f t="shared" si="579"/>
        <v>0</v>
      </c>
      <c r="L3186" s="43">
        <f t="shared" si="580"/>
        <v>1993.3554817275747</v>
      </c>
      <c r="M3186" s="25"/>
      <c r="N3186" s="25"/>
    </row>
    <row r="3187" spans="1:14" ht="15.75" customHeight="1">
      <c r="A3187" s="106">
        <v>42048</v>
      </c>
      <c r="B3187" s="107" t="s">
        <v>506</v>
      </c>
      <c r="C3187" s="108">
        <f t="shared" si="576"/>
        <v>1869.1588785046729</v>
      </c>
      <c r="D3187" s="107" t="s">
        <v>188</v>
      </c>
      <c r="E3187" s="109">
        <v>160.5</v>
      </c>
      <c r="F3187" s="109">
        <v>161.5</v>
      </c>
      <c r="G3187" s="109"/>
      <c r="H3187" s="110"/>
      <c r="I3187" s="109">
        <f t="shared" si="577"/>
        <v>1869.1588785046729</v>
      </c>
      <c r="J3187" s="109">
        <f t="shared" si="578"/>
        <v>0</v>
      </c>
      <c r="K3187" s="109">
        <f t="shared" si="579"/>
        <v>0</v>
      </c>
      <c r="L3187" s="43">
        <f t="shared" si="580"/>
        <v>1869.1588785046729</v>
      </c>
      <c r="M3187" s="25"/>
      <c r="N3187" s="25"/>
    </row>
    <row r="3188" spans="1:14" ht="15.75" customHeight="1">
      <c r="A3188" s="106">
        <v>42048</v>
      </c>
      <c r="B3188" s="107" t="s">
        <v>22</v>
      </c>
      <c r="C3188" s="108">
        <f t="shared" si="576"/>
        <v>748.12967581047383</v>
      </c>
      <c r="D3188" s="107" t="s">
        <v>188</v>
      </c>
      <c r="E3188" s="109">
        <v>401</v>
      </c>
      <c r="F3188" s="109">
        <v>403</v>
      </c>
      <c r="G3188" s="109"/>
      <c r="H3188" s="110"/>
      <c r="I3188" s="109">
        <f t="shared" si="577"/>
        <v>1496.2593516209477</v>
      </c>
      <c r="J3188" s="109">
        <f t="shared" si="578"/>
        <v>0</v>
      </c>
      <c r="K3188" s="109">
        <f t="shared" si="579"/>
        <v>0</v>
      </c>
      <c r="L3188" s="43">
        <f t="shared" si="580"/>
        <v>1496.2593516209477</v>
      </c>
      <c r="M3188" s="25"/>
      <c r="N3188" s="25"/>
    </row>
    <row r="3189" spans="1:14" ht="15.75" customHeight="1">
      <c r="A3189" s="106">
        <v>42047</v>
      </c>
      <c r="B3189" s="107" t="s">
        <v>135</v>
      </c>
      <c r="C3189" s="108">
        <f t="shared" si="576"/>
        <v>497.5124378109453</v>
      </c>
      <c r="D3189" s="107" t="s">
        <v>188</v>
      </c>
      <c r="E3189" s="109">
        <v>603</v>
      </c>
      <c r="F3189" s="109">
        <v>607</v>
      </c>
      <c r="G3189" s="109">
        <v>614</v>
      </c>
      <c r="H3189" s="110"/>
      <c r="I3189" s="109">
        <f t="shared" si="577"/>
        <v>1990.0497512437812</v>
      </c>
      <c r="J3189" s="109">
        <f t="shared" si="578"/>
        <v>3482.587064676617</v>
      </c>
      <c r="K3189" s="109">
        <f t="shared" si="579"/>
        <v>0</v>
      </c>
      <c r="L3189" s="43">
        <f t="shared" si="580"/>
        <v>5472.6368159203985</v>
      </c>
      <c r="M3189" s="25"/>
      <c r="N3189" s="25"/>
    </row>
    <row r="3190" spans="1:14" ht="15.75" customHeight="1">
      <c r="A3190" s="106">
        <v>42047</v>
      </c>
      <c r="B3190" s="107" t="s">
        <v>306</v>
      </c>
      <c r="C3190" s="108">
        <f t="shared" si="576"/>
        <v>209.79020979020979</v>
      </c>
      <c r="D3190" s="107" t="s">
        <v>188</v>
      </c>
      <c r="E3190" s="109">
        <v>1430</v>
      </c>
      <c r="F3190" s="109">
        <v>1439</v>
      </c>
      <c r="G3190" s="109"/>
      <c r="H3190" s="110"/>
      <c r="I3190" s="109">
        <f t="shared" si="577"/>
        <v>1888.111888111888</v>
      </c>
      <c r="J3190" s="109">
        <f t="shared" si="578"/>
        <v>0</v>
      </c>
      <c r="K3190" s="109">
        <f t="shared" si="579"/>
        <v>0</v>
      </c>
      <c r="L3190" s="43">
        <f t="shared" si="580"/>
        <v>1888.111888111888</v>
      </c>
      <c r="M3190" s="25"/>
      <c r="N3190" s="25"/>
    </row>
    <row r="3191" spans="1:14" ht="15.75" customHeight="1">
      <c r="A3191" s="106">
        <v>42047</v>
      </c>
      <c r="B3191" s="107" t="s">
        <v>468</v>
      </c>
      <c r="C3191" s="108">
        <f t="shared" si="576"/>
        <v>2054.794520547945</v>
      </c>
      <c r="D3191" s="107" t="s">
        <v>188</v>
      </c>
      <c r="E3191" s="109">
        <v>146</v>
      </c>
      <c r="F3191" s="109">
        <v>144</v>
      </c>
      <c r="G3191" s="109"/>
      <c r="H3191" s="110"/>
      <c r="I3191" s="109">
        <f t="shared" si="577"/>
        <v>-4109.58904109589</v>
      </c>
      <c r="J3191" s="109">
        <f t="shared" si="578"/>
        <v>0</v>
      </c>
      <c r="K3191" s="109">
        <f t="shared" si="579"/>
        <v>0</v>
      </c>
      <c r="L3191" s="43">
        <f t="shared" si="580"/>
        <v>-4109.58904109589</v>
      </c>
      <c r="M3191" s="25"/>
      <c r="N3191" s="25"/>
    </row>
    <row r="3192" spans="1:14" ht="15.75" customHeight="1">
      <c r="A3192" s="106">
        <v>42046</v>
      </c>
      <c r="B3192" s="107" t="s">
        <v>468</v>
      </c>
      <c r="C3192" s="108">
        <f t="shared" si="576"/>
        <v>2400</v>
      </c>
      <c r="D3192" s="107" t="s">
        <v>188</v>
      </c>
      <c r="E3192" s="109">
        <v>125</v>
      </c>
      <c r="F3192" s="109">
        <v>126</v>
      </c>
      <c r="G3192" s="109">
        <v>128</v>
      </c>
      <c r="H3192" s="110">
        <v>132</v>
      </c>
      <c r="I3192" s="109">
        <f t="shared" si="577"/>
        <v>2400</v>
      </c>
      <c r="J3192" s="109">
        <f t="shared" si="578"/>
        <v>4800</v>
      </c>
      <c r="K3192" s="109">
        <f t="shared" si="579"/>
        <v>9600</v>
      </c>
      <c r="L3192" s="43">
        <f t="shared" si="580"/>
        <v>16800</v>
      </c>
      <c r="M3192" s="25"/>
      <c r="N3192" s="25"/>
    </row>
    <row r="3193" spans="1:14" ht="15.75" customHeight="1">
      <c r="A3193" s="106">
        <v>42046</v>
      </c>
      <c r="B3193" s="107" t="s">
        <v>507</v>
      </c>
      <c r="C3193" s="108">
        <f t="shared" si="576"/>
        <v>486.22366288492708</v>
      </c>
      <c r="D3193" s="107" t="s">
        <v>188</v>
      </c>
      <c r="E3193" s="109">
        <v>617</v>
      </c>
      <c r="F3193" s="109">
        <v>622</v>
      </c>
      <c r="G3193" s="109">
        <v>630</v>
      </c>
      <c r="H3193" s="110">
        <v>639</v>
      </c>
      <c r="I3193" s="109">
        <f t="shared" si="577"/>
        <v>2431.1183144246352</v>
      </c>
      <c r="J3193" s="109">
        <f t="shared" si="578"/>
        <v>3889.7893030794166</v>
      </c>
      <c r="K3193" s="109">
        <f t="shared" si="579"/>
        <v>4376.0129659643435</v>
      </c>
      <c r="L3193" s="43">
        <f t="shared" si="580"/>
        <v>10696.920583468396</v>
      </c>
      <c r="M3193" s="25"/>
      <c r="N3193" s="25"/>
    </row>
    <row r="3194" spans="1:14" ht="15.75" customHeight="1">
      <c r="A3194" s="106">
        <v>42046</v>
      </c>
      <c r="B3194" s="107" t="s">
        <v>487</v>
      </c>
      <c r="C3194" s="108">
        <f t="shared" si="576"/>
        <v>268.33631484794273</v>
      </c>
      <c r="D3194" s="107" t="s">
        <v>188</v>
      </c>
      <c r="E3194" s="109">
        <v>1118</v>
      </c>
      <c r="F3194" s="109">
        <v>1127</v>
      </c>
      <c r="G3194" s="109">
        <v>1140</v>
      </c>
      <c r="H3194" s="110">
        <v>1149.5</v>
      </c>
      <c r="I3194" s="109">
        <f t="shared" si="577"/>
        <v>2415.0268336314848</v>
      </c>
      <c r="J3194" s="109">
        <f t="shared" si="578"/>
        <v>3488.3720930232557</v>
      </c>
      <c r="K3194" s="109">
        <f t="shared" si="579"/>
        <v>2549.1949910554558</v>
      </c>
      <c r="L3194" s="43">
        <f t="shared" si="580"/>
        <v>8452.5939177101973</v>
      </c>
      <c r="M3194" s="25"/>
      <c r="N3194" s="25"/>
    </row>
    <row r="3195" spans="1:14" ht="15.75" customHeight="1">
      <c r="A3195" s="106">
        <v>42046</v>
      </c>
      <c r="B3195" s="107" t="s">
        <v>508</v>
      </c>
      <c r="C3195" s="108">
        <f t="shared" si="576"/>
        <v>2608.695652173913</v>
      </c>
      <c r="D3195" s="107" t="s">
        <v>188</v>
      </c>
      <c r="E3195" s="109">
        <v>115</v>
      </c>
      <c r="F3195" s="109">
        <v>116</v>
      </c>
      <c r="G3195" s="109"/>
      <c r="H3195" s="110"/>
      <c r="I3195" s="109">
        <f t="shared" si="577"/>
        <v>2608.695652173913</v>
      </c>
      <c r="J3195" s="109">
        <f t="shared" si="578"/>
        <v>0</v>
      </c>
      <c r="K3195" s="109">
        <f t="shared" si="579"/>
        <v>0</v>
      </c>
      <c r="L3195" s="43">
        <f t="shared" si="580"/>
        <v>2608.695652173913</v>
      </c>
      <c r="M3195" s="25"/>
      <c r="N3195" s="25"/>
    </row>
    <row r="3196" spans="1:14" ht="15.75" customHeight="1">
      <c r="A3196" s="106">
        <v>42045</v>
      </c>
      <c r="B3196" s="107" t="s">
        <v>122</v>
      </c>
      <c r="C3196" s="108">
        <f t="shared" si="576"/>
        <v>1449.2753623188405</v>
      </c>
      <c r="D3196" s="107" t="s">
        <v>188</v>
      </c>
      <c r="E3196" s="109">
        <v>207</v>
      </c>
      <c r="F3196" s="109">
        <v>208</v>
      </c>
      <c r="G3196" s="109">
        <v>210</v>
      </c>
      <c r="H3196" s="110">
        <v>214</v>
      </c>
      <c r="I3196" s="109">
        <f t="shared" si="577"/>
        <v>1449.2753623188405</v>
      </c>
      <c r="J3196" s="109">
        <f t="shared" si="578"/>
        <v>2898.550724637681</v>
      </c>
      <c r="K3196" s="109">
        <f t="shared" si="579"/>
        <v>5797.101449275362</v>
      </c>
      <c r="L3196" s="43">
        <f t="shared" si="580"/>
        <v>10144.927536231884</v>
      </c>
      <c r="M3196" s="25"/>
      <c r="N3196" s="25"/>
    </row>
    <row r="3197" spans="1:14" ht="15.75" customHeight="1">
      <c r="A3197" s="106">
        <v>42045</v>
      </c>
      <c r="B3197" s="107" t="s">
        <v>509</v>
      </c>
      <c r="C3197" s="108">
        <f t="shared" si="576"/>
        <v>458.71559633027522</v>
      </c>
      <c r="D3197" s="107" t="s">
        <v>188</v>
      </c>
      <c r="E3197" s="109">
        <v>654</v>
      </c>
      <c r="F3197" s="109">
        <v>658</v>
      </c>
      <c r="G3197" s="109">
        <v>661.75</v>
      </c>
      <c r="H3197" s="110"/>
      <c r="I3197" s="109">
        <f t="shared" si="577"/>
        <v>1834.8623853211009</v>
      </c>
      <c r="J3197" s="109">
        <f t="shared" si="578"/>
        <v>1720.1834862385322</v>
      </c>
      <c r="K3197" s="109">
        <f t="shared" si="579"/>
        <v>0</v>
      </c>
      <c r="L3197" s="43">
        <f t="shared" si="580"/>
        <v>3555.0458715596333</v>
      </c>
      <c r="M3197" s="25"/>
      <c r="N3197" s="25"/>
    </row>
    <row r="3198" spans="1:14" ht="15.75" customHeight="1">
      <c r="A3198" s="106">
        <v>42045</v>
      </c>
      <c r="B3198" s="107" t="s">
        <v>32</v>
      </c>
      <c r="C3198" s="108">
        <f t="shared" si="576"/>
        <v>1639.344262295082</v>
      </c>
      <c r="D3198" s="107" t="s">
        <v>188</v>
      </c>
      <c r="E3198" s="109">
        <v>183</v>
      </c>
      <c r="F3198" s="109">
        <v>183.8</v>
      </c>
      <c r="G3198" s="109"/>
      <c r="H3198" s="110"/>
      <c r="I3198" s="109">
        <f t="shared" si="577"/>
        <v>1311.4754098360843</v>
      </c>
      <c r="J3198" s="109">
        <f t="shared" si="578"/>
        <v>0</v>
      </c>
      <c r="K3198" s="109">
        <f t="shared" si="579"/>
        <v>0</v>
      </c>
      <c r="L3198" s="43">
        <f t="shared" si="580"/>
        <v>1311.4754098360843</v>
      </c>
      <c r="M3198" s="25"/>
      <c r="N3198" s="25"/>
    </row>
    <row r="3199" spans="1:14" ht="15.75" customHeight="1">
      <c r="A3199" s="114">
        <v>42044</v>
      </c>
      <c r="B3199" s="102" t="s">
        <v>436</v>
      </c>
      <c r="C3199" s="29">
        <f t="shared" si="576"/>
        <v>472.44094488188978</v>
      </c>
      <c r="D3199" s="102" t="s">
        <v>203</v>
      </c>
      <c r="E3199" s="43">
        <v>635</v>
      </c>
      <c r="F3199" s="43">
        <v>630</v>
      </c>
      <c r="G3199" s="43">
        <v>625</v>
      </c>
      <c r="H3199" s="112">
        <v>618</v>
      </c>
      <c r="I3199" s="109">
        <f t="shared" si="577"/>
        <v>2362.2047244094488</v>
      </c>
      <c r="J3199" s="109">
        <f t="shared" si="578"/>
        <v>2362.2047244094488</v>
      </c>
      <c r="K3199" s="109">
        <f t="shared" si="579"/>
        <v>3307.0866141732286</v>
      </c>
      <c r="L3199" s="43">
        <f t="shared" si="580"/>
        <v>8031.4960629921261</v>
      </c>
      <c r="M3199" s="25"/>
      <c r="N3199" s="25"/>
    </row>
    <row r="3200" spans="1:14" ht="15.75" customHeight="1">
      <c r="A3200" s="106">
        <v>42044</v>
      </c>
      <c r="B3200" s="107" t="s">
        <v>510</v>
      </c>
      <c r="C3200" s="108">
        <f t="shared" si="576"/>
        <v>205.76131687242798</v>
      </c>
      <c r="D3200" s="107" t="s">
        <v>188</v>
      </c>
      <c r="E3200" s="109">
        <v>1458</v>
      </c>
      <c r="F3200" s="109">
        <v>1467</v>
      </c>
      <c r="G3200" s="109">
        <v>1479.6</v>
      </c>
      <c r="H3200" s="110"/>
      <c r="I3200" s="109">
        <f t="shared" si="577"/>
        <v>1851.8518518518517</v>
      </c>
      <c r="J3200" s="109">
        <f t="shared" si="578"/>
        <v>2592.592592592574</v>
      </c>
      <c r="K3200" s="109">
        <f t="shared" si="579"/>
        <v>0</v>
      </c>
      <c r="L3200" s="43">
        <f t="shared" si="580"/>
        <v>4444.4444444444252</v>
      </c>
      <c r="M3200" s="25"/>
      <c r="N3200" s="25"/>
    </row>
    <row r="3201" spans="1:14" ht="15.75" customHeight="1">
      <c r="A3201" s="106">
        <v>42044</v>
      </c>
      <c r="B3201" s="107" t="s">
        <v>379</v>
      </c>
      <c r="C3201" s="108">
        <f t="shared" si="576"/>
        <v>946.37223974763413</v>
      </c>
      <c r="D3201" s="107" t="s">
        <v>188</v>
      </c>
      <c r="E3201" s="109">
        <v>317</v>
      </c>
      <c r="F3201" s="109">
        <v>319</v>
      </c>
      <c r="G3201" s="109"/>
      <c r="H3201" s="110"/>
      <c r="I3201" s="109">
        <f t="shared" si="577"/>
        <v>1892.7444794952683</v>
      </c>
      <c r="J3201" s="109">
        <f t="shared" si="578"/>
        <v>0</v>
      </c>
      <c r="K3201" s="109">
        <f t="shared" si="579"/>
        <v>0</v>
      </c>
      <c r="L3201" s="43">
        <f t="shared" si="580"/>
        <v>1892.7444794952683</v>
      </c>
      <c r="M3201" s="25"/>
      <c r="N3201" s="25"/>
    </row>
    <row r="3202" spans="1:14" ht="15.75" customHeight="1">
      <c r="A3202" s="106">
        <v>42044</v>
      </c>
      <c r="B3202" s="111" t="s">
        <v>120</v>
      </c>
      <c r="C3202" s="108">
        <f t="shared" si="576"/>
        <v>649.35064935064941</v>
      </c>
      <c r="D3202" s="111" t="s">
        <v>203</v>
      </c>
      <c r="E3202" s="110">
        <v>462</v>
      </c>
      <c r="F3202" s="110">
        <v>460</v>
      </c>
      <c r="G3202" s="110"/>
      <c r="H3202" s="110"/>
      <c r="I3202" s="109">
        <f t="shared" si="577"/>
        <v>1298.7012987012988</v>
      </c>
      <c r="J3202" s="109">
        <f t="shared" si="578"/>
        <v>0</v>
      </c>
      <c r="K3202" s="109">
        <f t="shared" si="579"/>
        <v>0</v>
      </c>
      <c r="L3202" s="43">
        <f t="shared" si="580"/>
        <v>1298.7012987012988</v>
      </c>
      <c r="M3202" s="25"/>
      <c r="N3202" s="25"/>
    </row>
    <row r="3203" spans="1:14" ht="15.75" customHeight="1">
      <c r="A3203" s="114">
        <v>42010</v>
      </c>
      <c r="B3203" s="102" t="s">
        <v>129</v>
      </c>
      <c r="C3203" s="29">
        <f t="shared" si="576"/>
        <v>321.19914346895075</v>
      </c>
      <c r="D3203" s="102" t="s">
        <v>203</v>
      </c>
      <c r="E3203" s="43">
        <v>934</v>
      </c>
      <c r="F3203" s="43">
        <v>930</v>
      </c>
      <c r="G3203" s="43">
        <v>925</v>
      </c>
      <c r="H3203" s="112">
        <v>920.25</v>
      </c>
      <c r="I3203" s="109">
        <f t="shared" si="577"/>
        <v>1284.796573875803</v>
      </c>
      <c r="J3203" s="109">
        <f t="shared" si="578"/>
        <v>1605.9957173447538</v>
      </c>
      <c r="K3203" s="109">
        <f t="shared" si="579"/>
        <v>1525.6959314775161</v>
      </c>
      <c r="L3203" s="43">
        <f t="shared" si="580"/>
        <v>4416.4882226980726</v>
      </c>
      <c r="M3203" s="25"/>
      <c r="N3203" s="25"/>
    </row>
    <row r="3204" spans="1:14" ht="15.75" customHeight="1">
      <c r="A3204" s="106">
        <v>42041</v>
      </c>
      <c r="B3204" s="111" t="s">
        <v>121</v>
      </c>
      <c r="C3204" s="108">
        <f t="shared" si="576"/>
        <v>808.62533692722377</v>
      </c>
      <c r="D3204" s="111" t="s">
        <v>203</v>
      </c>
      <c r="E3204" s="110">
        <v>371</v>
      </c>
      <c r="F3204" s="110">
        <v>369</v>
      </c>
      <c r="G3204" s="110"/>
      <c r="H3204" s="110"/>
      <c r="I3204" s="109">
        <f t="shared" si="577"/>
        <v>1617.2506738544475</v>
      </c>
      <c r="J3204" s="109">
        <f t="shared" si="578"/>
        <v>0</v>
      </c>
      <c r="K3204" s="109">
        <f t="shared" si="579"/>
        <v>0</v>
      </c>
      <c r="L3204" s="43">
        <f t="shared" si="580"/>
        <v>1617.2506738544475</v>
      </c>
      <c r="M3204" s="25"/>
      <c r="N3204" s="25"/>
    </row>
    <row r="3205" spans="1:14" ht="15.75" customHeight="1">
      <c r="A3205" s="106">
        <v>42041</v>
      </c>
      <c r="B3205" s="111" t="s">
        <v>338</v>
      </c>
      <c r="C3205" s="108">
        <f t="shared" si="576"/>
        <v>1045.2961672473868</v>
      </c>
      <c r="D3205" s="111" t="s">
        <v>203</v>
      </c>
      <c r="E3205" s="110">
        <v>287</v>
      </c>
      <c r="F3205" s="110">
        <v>285.7</v>
      </c>
      <c r="G3205" s="110"/>
      <c r="H3205" s="110"/>
      <c r="I3205" s="109">
        <f t="shared" si="577"/>
        <v>1358.8850174216147</v>
      </c>
      <c r="J3205" s="109">
        <f t="shared" si="578"/>
        <v>0</v>
      </c>
      <c r="K3205" s="109">
        <f t="shared" si="579"/>
        <v>0</v>
      </c>
      <c r="L3205" s="43">
        <f t="shared" si="580"/>
        <v>1358.8850174216147</v>
      </c>
      <c r="M3205" s="25"/>
      <c r="N3205" s="25"/>
    </row>
    <row r="3206" spans="1:14" ht="15.75" customHeight="1">
      <c r="A3206" s="106">
        <v>42040</v>
      </c>
      <c r="B3206" s="107" t="s">
        <v>167</v>
      </c>
      <c r="C3206" s="108">
        <f t="shared" si="576"/>
        <v>1793.7219730941704</v>
      </c>
      <c r="D3206" s="107" t="s">
        <v>188</v>
      </c>
      <c r="E3206" s="109">
        <v>167.25</v>
      </c>
      <c r="F3206" s="109">
        <v>168.25</v>
      </c>
      <c r="G3206" s="109">
        <v>170</v>
      </c>
      <c r="H3206" s="110">
        <v>172</v>
      </c>
      <c r="I3206" s="109">
        <f t="shared" si="577"/>
        <v>1793.7219730941704</v>
      </c>
      <c r="J3206" s="109">
        <f t="shared" si="578"/>
        <v>3139.0134529147981</v>
      </c>
      <c r="K3206" s="109">
        <f t="shared" si="579"/>
        <v>3587.4439461883408</v>
      </c>
      <c r="L3206" s="43">
        <f t="shared" si="580"/>
        <v>8520.1793721973099</v>
      </c>
      <c r="M3206" s="25"/>
      <c r="N3206" s="25"/>
    </row>
    <row r="3207" spans="1:14" ht="15.75" customHeight="1">
      <c r="A3207" s="106">
        <v>42040</v>
      </c>
      <c r="B3207" s="107" t="s">
        <v>511</v>
      </c>
      <c r="C3207" s="108">
        <f t="shared" si="576"/>
        <v>2414.4869215291751</v>
      </c>
      <c r="D3207" s="107" t="s">
        <v>188</v>
      </c>
      <c r="E3207" s="109">
        <v>124.25</v>
      </c>
      <c r="F3207" s="109">
        <v>125</v>
      </c>
      <c r="G3207" s="109"/>
      <c r="H3207" s="110"/>
      <c r="I3207" s="109">
        <f t="shared" si="577"/>
        <v>1810.8651911468814</v>
      </c>
      <c r="J3207" s="109">
        <f t="shared" si="578"/>
        <v>0</v>
      </c>
      <c r="K3207" s="109">
        <f t="shared" si="579"/>
        <v>0</v>
      </c>
      <c r="L3207" s="43">
        <f t="shared" si="580"/>
        <v>1810.8651911468814</v>
      </c>
      <c r="M3207" s="25"/>
      <c r="N3207" s="25"/>
    </row>
    <row r="3208" spans="1:14" ht="15.75" customHeight="1">
      <c r="A3208" s="106">
        <v>42040</v>
      </c>
      <c r="B3208" s="107" t="s">
        <v>512</v>
      </c>
      <c r="C3208" s="108">
        <f t="shared" si="576"/>
        <v>2912.6213592233012</v>
      </c>
      <c r="D3208" s="107" t="s">
        <v>188</v>
      </c>
      <c r="E3208" s="109">
        <v>103</v>
      </c>
      <c r="F3208" s="109">
        <v>101</v>
      </c>
      <c r="G3208" s="109"/>
      <c r="H3208" s="110"/>
      <c r="I3208" s="109">
        <f t="shared" si="577"/>
        <v>-5825.2427184466023</v>
      </c>
      <c r="J3208" s="109">
        <f t="shared" si="578"/>
        <v>0</v>
      </c>
      <c r="K3208" s="109">
        <f t="shared" si="579"/>
        <v>0</v>
      </c>
      <c r="L3208" s="43">
        <f t="shared" si="580"/>
        <v>-5825.2427184466023</v>
      </c>
      <c r="M3208" s="25"/>
      <c r="N3208" s="25"/>
    </row>
    <row r="3209" spans="1:14" ht="15.75" customHeight="1">
      <c r="A3209" s="106">
        <v>42039</v>
      </c>
      <c r="B3209" s="107" t="s">
        <v>513</v>
      </c>
      <c r="C3209" s="108">
        <f t="shared" si="576"/>
        <v>669.64285714285711</v>
      </c>
      <c r="D3209" s="107" t="s">
        <v>188</v>
      </c>
      <c r="E3209" s="109">
        <v>448</v>
      </c>
      <c r="F3209" s="109">
        <v>451</v>
      </c>
      <c r="G3209" s="109">
        <v>455</v>
      </c>
      <c r="H3209" s="110">
        <v>459.4</v>
      </c>
      <c r="I3209" s="109">
        <f t="shared" si="577"/>
        <v>2008.9285714285713</v>
      </c>
      <c r="J3209" s="109">
        <f t="shared" si="578"/>
        <v>2678.5714285714284</v>
      </c>
      <c r="K3209" s="109">
        <f t="shared" si="579"/>
        <v>2946.4285714285561</v>
      </c>
      <c r="L3209" s="43">
        <f t="shared" si="580"/>
        <v>7633.9285714285561</v>
      </c>
      <c r="M3209" s="25"/>
      <c r="N3209" s="25"/>
    </row>
    <row r="3210" spans="1:14" ht="15.75" customHeight="1">
      <c r="A3210" s="106">
        <v>42039</v>
      </c>
      <c r="B3210" s="107" t="s">
        <v>18</v>
      </c>
      <c r="C3210" s="108">
        <f t="shared" si="576"/>
        <v>2531.6455696202534</v>
      </c>
      <c r="D3210" s="107" t="s">
        <v>188</v>
      </c>
      <c r="E3210" s="109">
        <v>118.5</v>
      </c>
      <c r="F3210" s="109">
        <v>119.5</v>
      </c>
      <c r="G3210" s="109"/>
      <c r="H3210" s="110"/>
      <c r="I3210" s="109">
        <f t="shared" si="577"/>
        <v>2531.6455696202534</v>
      </c>
      <c r="J3210" s="109">
        <f t="shared" si="578"/>
        <v>0</v>
      </c>
      <c r="K3210" s="109">
        <f t="shared" si="579"/>
        <v>0</v>
      </c>
      <c r="L3210" s="43">
        <f t="shared" si="580"/>
        <v>2531.6455696202534</v>
      </c>
      <c r="M3210" s="25"/>
      <c r="N3210" s="25"/>
    </row>
    <row r="3211" spans="1:14" ht="15.75" customHeight="1">
      <c r="A3211" s="106">
        <v>42039</v>
      </c>
      <c r="B3211" s="107" t="s">
        <v>94</v>
      </c>
      <c r="C3211" s="108">
        <f t="shared" si="576"/>
        <v>320.85561497326205</v>
      </c>
      <c r="D3211" s="107" t="s">
        <v>188</v>
      </c>
      <c r="E3211" s="109">
        <v>935</v>
      </c>
      <c r="F3211" s="109">
        <v>939</v>
      </c>
      <c r="G3211" s="109"/>
      <c r="H3211" s="110"/>
      <c r="I3211" s="109">
        <f t="shared" si="577"/>
        <v>1283.4224598930482</v>
      </c>
      <c r="J3211" s="109">
        <f t="shared" si="578"/>
        <v>0</v>
      </c>
      <c r="K3211" s="109">
        <f t="shared" si="579"/>
        <v>0</v>
      </c>
      <c r="L3211" s="43">
        <f t="shared" si="580"/>
        <v>1283.4224598930482</v>
      </c>
      <c r="M3211" s="25"/>
      <c r="N3211" s="25"/>
    </row>
    <row r="3212" spans="1:14" ht="15.75" customHeight="1">
      <c r="A3212" s="106">
        <v>42039</v>
      </c>
      <c r="B3212" s="107" t="s">
        <v>432</v>
      </c>
      <c r="C3212" s="108">
        <f t="shared" ref="C3212:C3275" si="581">300000/E3212</f>
        <v>452.48868778280541</v>
      </c>
      <c r="D3212" s="107" t="s">
        <v>188</v>
      </c>
      <c r="E3212" s="109">
        <v>663</v>
      </c>
      <c r="F3212" s="109">
        <v>656</v>
      </c>
      <c r="G3212" s="109"/>
      <c r="H3212" s="110"/>
      <c r="I3212" s="109">
        <f t="shared" ref="I3212:I3275" si="582">(IF(D3212="SHORT",E3212-F3212,IF(D3212="LONG",F3212-E3212)))*C3212</f>
        <v>-3167.420814479638</v>
      </c>
      <c r="J3212" s="109">
        <f t="shared" ref="J3212:J3275" si="583">(IF(D3212="SHORT",IF(G3212="",0,F3212-G3212),IF(D3212="LONG",IF(G3212="",0,G3212-F3212))))*C3212</f>
        <v>0</v>
      </c>
      <c r="K3212" s="109">
        <f t="shared" ref="K3212:K3275" si="584">(IF(D3212="SHORT",IF(H3212="",0,G3212-H3212),IF(D3212="LONG",IF(H3212="",0,(H3212-G3212)))))*C3212</f>
        <v>0</v>
      </c>
      <c r="L3212" s="43">
        <f t="shared" ref="L3212:L3275" si="585">SUM(I3212,J3212,K3212)</f>
        <v>-3167.420814479638</v>
      </c>
      <c r="M3212" s="25"/>
      <c r="N3212" s="25"/>
    </row>
    <row r="3213" spans="1:14" ht="15.75" customHeight="1">
      <c r="A3213" s="106">
        <v>42038</v>
      </c>
      <c r="B3213" s="107" t="s">
        <v>514</v>
      </c>
      <c r="C3213" s="108">
        <f t="shared" si="581"/>
        <v>2112.676056338028</v>
      </c>
      <c r="D3213" s="107" t="s">
        <v>188</v>
      </c>
      <c r="E3213" s="109">
        <v>142</v>
      </c>
      <c r="F3213" s="109">
        <v>143</v>
      </c>
      <c r="G3213" s="109">
        <v>145</v>
      </c>
      <c r="H3213" s="110"/>
      <c r="I3213" s="109">
        <f t="shared" si="582"/>
        <v>2112.676056338028</v>
      </c>
      <c r="J3213" s="109">
        <f t="shared" si="583"/>
        <v>4225.3521126760561</v>
      </c>
      <c r="K3213" s="109">
        <f t="shared" si="584"/>
        <v>0</v>
      </c>
      <c r="L3213" s="43">
        <f t="shared" si="585"/>
        <v>6338.0281690140837</v>
      </c>
      <c r="M3213" s="25"/>
      <c r="N3213" s="25"/>
    </row>
    <row r="3214" spans="1:14" ht="15.75" customHeight="1">
      <c r="A3214" s="106">
        <v>42038</v>
      </c>
      <c r="B3214" s="107" t="s">
        <v>94</v>
      </c>
      <c r="C3214" s="108">
        <f t="shared" si="581"/>
        <v>330.03300330033005</v>
      </c>
      <c r="D3214" s="107" t="s">
        <v>188</v>
      </c>
      <c r="E3214" s="109">
        <v>909</v>
      </c>
      <c r="F3214" s="109">
        <v>915</v>
      </c>
      <c r="G3214" s="109">
        <v>921.95</v>
      </c>
      <c r="H3214" s="110"/>
      <c r="I3214" s="109">
        <f t="shared" si="582"/>
        <v>1980.1980198019803</v>
      </c>
      <c r="J3214" s="109">
        <f t="shared" si="583"/>
        <v>2293.7293729373087</v>
      </c>
      <c r="K3214" s="109">
        <f t="shared" si="584"/>
        <v>0</v>
      </c>
      <c r="L3214" s="43">
        <f t="shared" si="585"/>
        <v>4273.9273927392887</v>
      </c>
      <c r="M3214" s="25"/>
      <c r="N3214" s="25"/>
    </row>
    <row r="3215" spans="1:14" ht="15.75" customHeight="1">
      <c r="A3215" s="106">
        <v>42038</v>
      </c>
      <c r="B3215" s="107" t="s">
        <v>201</v>
      </c>
      <c r="C3215" s="108">
        <f t="shared" si="581"/>
        <v>366.74816625916873</v>
      </c>
      <c r="D3215" s="107" t="s">
        <v>188</v>
      </c>
      <c r="E3215" s="109">
        <v>818</v>
      </c>
      <c r="F3215" s="109">
        <v>822.9</v>
      </c>
      <c r="G3215" s="109"/>
      <c r="H3215" s="110"/>
      <c r="I3215" s="109">
        <f t="shared" si="582"/>
        <v>1797.0660146699183</v>
      </c>
      <c r="J3215" s="109">
        <f t="shared" si="583"/>
        <v>0</v>
      </c>
      <c r="K3215" s="109">
        <f t="shared" si="584"/>
        <v>0</v>
      </c>
      <c r="L3215" s="43">
        <f t="shared" si="585"/>
        <v>1797.0660146699183</v>
      </c>
      <c r="M3215" s="25"/>
      <c r="N3215" s="25"/>
    </row>
    <row r="3216" spans="1:14" ht="15.75" customHeight="1">
      <c r="A3216" s="106">
        <v>42037</v>
      </c>
      <c r="B3216" s="107" t="s">
        <v>91</v>
      </c>
      <c r="C3216" s="108">
        <f t="shared" si="581"/>
        <v>1079.1366906474821</v>
      </c>
      <c r="D3216" s="107" t="s">
        <v>188</v>
      </c>
      <c r="E3216" s="109">
        <v>278</v>
      </c>
      <c r="F3216" s="109">
        <v>279.5</v>
      </c>
      <c r="G3216" s="109">
        <v>282</v>
      </c>
      <c r="H3216" s="110"/>
      <c r="I3216" s="109">
        <f t="shared" si="582"/>
        <v>1618.705035971223</v>
      </c>
      <c r="J3216" s="109">
        <f t="shared" si="583"/>
        <v>2697.8417266187053</v>
      </c>
      <c r="K3216" s="109">
        <f t="shared" si="584"/>
        <v>0</v>
      </c>
      <c r="L3216" s="43">
        <f t="shared" si="585"/>
        <v>4316.5467625899282</v>
      </c>
      <c r="M3216" s="25"/>
      <c r="N3216" s="25"/>
    </row>
    <row r="3217" spans="1:14" ht="15.75" customHeight="1">
      <c r="A3217" s="106">
        <v>42037</v>
      </c>
      <c r="B3217" s="111" t="s">
        <v>379</v>
      </c>
      <c r="C3217" s="108">
        <f t="shared" si="581"/>
        <v>1016.9491525423729</v>
      </c>
      <c r="D3217" s="111" t="s">
        <v>203</v>
      </c>
      <c r="E3217" s="110">
        <v>295</v>
      </c>
      <c r="F3217" s="110">
        <v>293</v>
      </c>
      <c r="G3217" s="110"/>
      <c r="H3217" s="110"/>
      <c r="I3217" s="109">
        <f t="shared" si="582"/>
        <v>2033.8983050847457</v>
      </c>
      <c r="J3217" s="109">
        <f t="shared" si="583"/>
        <v>0</v>
      </c>
      <c r="K3217" s="109">
        <f t="shared" si="584"/>
        <v>0</v>
      </c>
      <c r="L3217" s="43">
        <f t="shared" si="585"/>
        <v>2033.8983050847457</v>
      </c>
      <c r="M3217" s="25"/>
      <c r="N3217" s="25"/>
    </row>
    <row r="3218" spans="1:14" ht="15.75" customHeight="1">
      <c r="A3218" s="106">
        <v>42034</v>
      </c>
      <c r="B3218" s="107" t="s">
        <v>91</v>
      </c>
      <c r="C3218" s="108">
        <f t="shared" si="581"/>
        <v>1123.5955056179776</v>
      </c>
      <c r="D3218" s="107" t="s">
        <v>188</v>
      </c>
      <c r="E3218" s="109">
        <v>267</v>
      </c>
      <c r="F3218" s="109">
        <v>268.5</v>
      </c>
      <c r="G3218" s="109">
        <v>270.5</v>
      </c>
      <c r="H3218" s="110">
        <v>274</v>
      </c>
      <c r="I3218" s="109">
        <f t="shared" si="582"/>
        <v>1685.3932584269664</v>
      </c>
      <c r="J3218" s="109">
        <f t="shared" si="583"/>
        <v>2247.1910112359551</v>
      </c>
      <c r="K3218" s="109">
        <f t="shared" si="584"/>
        <v>3932.5842696629215</v>
      </c>
      <c r="L3218" s="43">
        <f t="shared" si="585"/>
        <v>7865.1685393258431</v>
      </c>
      <c r="M3218" s="25"/>
      <c r="N3218" s="25"/>
    </row>
    <row r="3219" spans="1:14" ht="15.75" customHeight="1">
      <c r="A3219" s="106">
        <v>42034</v>
      </c>
      <c r="B3219" s="107" t="s">
        <v>515</v>
      </c>
      <c r="C3219" s="108">
        <f t="shared" si="581"/>
        <v>1466.9926650366749</v>
      </c>
      <c r="D3219" s="107" t="s">
        <v>188</v>
      </c>
      <c r="E3219" s="109">
        <v>204.5</v>
      </c>
      <c r="F3219" s="109">
        <v>205.5</v>
      </c>
      <c r="G3219" s="109">
        <v>207</v>
      </c>
      <c r="H3219" s="110">
        <v>209</v>
      </c>
      <c r="I3219" s="109">
        <f t="shared" si="582"/>
        <v>1466.9926650366749</v>
      </c>
      <c r="J3219" s="109">
        <f t="shared" si="583"/>
        <v>2200.4889975550122</v>
      </c>
      <c r="K3219" s="109">
        <f t="shared" si="584"/>
        <v>2933.9853300733498</v>
      </c>
      <c r="L3219" s="43">
        <f t="shared" si="585"/>
        <v>6601.4669926650367</v>
      </c>
      <c r="M3219" s="25"/>
      <c r="N3219" s="25"/>
    </row>
    <row r="3220" spans="1:14" ht="15.75" customHeight="1">
      <c r="A3220" s="106">
        <v>42033</v>
      </c>
      <c r="B3220" s="107" t="s">
        <v>516</v>
      </c>
      <c r="C3220" s="108">
        <f t="shared" si="581"/>
        <v>684.93150684931504</v>
      </c>
      <c r="D3220" s="107" t="s">
        <v>188</v>
      </c>
      <c r="E3220" s="109">
        <v>438</v>
      </c>
      <c r="F3220" s="109">
        <v>441</v>
      </c>
      <c r="G3220" s="109">
        <v>443.7</v>
      </c>
      <c r="H3220" s="110"/>
      <c r="I3220" s="109">
        <f t="shared" si="582"/>
        <v>2054.794520547945</v>
      </c>
      <c r="J3220" s="109">
        <f t="shared" si="583"/>
        <v>1849.3150684931429</v>
      </c>
      <c r="K3220" s="109">
        <f t="shared" si="584"/>
        <v>0</v>
      </c>
      <c r="L3220" s="43">
        <f t="shared" si="585"/>
        <v>3904.1095890410879</v>
      </c>
      <c r="M3220" s="25"/>
      <c r="N3220" s="25"/>
    </row>
    <row r="3221" spans="1:14" ht="15.75" customHeight="1">
      <c r="A3221" s="106">
        <v>42033</v>
      </c>
      <c r="B3221" s="107" t="s">
        <v>384</v>
      </c>
      <c r="C3221" s="108">
        <f t="shared" si="581"/>
        <v>1652.8925619834711</v>
      </c>
      <c r="D3221" s="107" t="s">
        <v>188</v>
      </c>
      <c r="E3221" s="109">
        <v>181.5</v>
      </c>
      <c r="F3221" s="109">
        <v>182.5</v>
      </c>
      <c r="G3221" s="109">
        <v>184</v>
      </c>
      <c r="H3221" s="110"/>
      <c r="I3221" s="109">
        <f t="shared" si="582"/>
        <v>1652.8925619834711</v>
      </c>
      <c r="J3221" s="109">
        <f t="shared" si="583"/>
        <v>2479.3388429752067</v>
      </c>
      <c r="K3221" s="109">
        <f t="shared" si="584"/>
        <v>0</v>
      </c>
      <c r="L3221" s="43">
        <f t="shared" si="585"/>
        <v>4132.2314049586776</v>
      </c>
      <c r="M3221" s="25"/>
      <c r="N3221" s="25"/>
    </row>
    <row r="3222" spans="1:14" ht="15.75" customHeight="1">
      <c r="A3222" s="106">
        <v>42032</v>
      </c>
      <c r="B3222" s="111" t="s">
        <v>135</v>
      </c>
      <c r="C3222" s="108">
        <f t="shared" si="581"/>
        <v>505.90219224283305</v>
      </c>
      <c r="D3222" s="111" t="s">
        <v>203</v>
      </c>
      <c r="E3222" s="110">
        <v>593</v>
      </c>
      <c r="F3222" s="110">
        <v>590</v>
      </c>
      <c r="G3222" s="110"/>
      <c r="H3222" s="110"/>
      <c r="I3222" s="109">
        <f t="shared" si="582"/>
        <v>1517.7065767284992</v>
      </c>
      <c r="J3222" s="109">
        <f t="shared" si="583"/>
        <v>0</v>
      </c>
      <c r="K3222" s="109">
        <f t="shared" si="584"/>
        <v>0</v>
      </c>
      <c r="L3222" s="43">
        <f t="shared" si="585"/>
        <v>1517.7065767284992</v>
      </c>
      <c r="M3222" s="25"/>
      <c r="N3222" s="25"/>
    </row>
    <row r="3223" spans="1:14" ht="15.75" customHeight="1">
      <c r="A3223" s="106">
        <v>42032</v>
      </c>
      <c r="B3223" s="107" t="s">
        <v>517</v>
      </c>
      <c r="C3223" s="108">
        <f t="shared" si="581"/>
        <v>793.65079365079362</v>
      </c>
      <c r="D3223" s="107" t="s">
        <v>188</v>
      </c>
      <c r="E3223" s="109">
        <v>378</v>
      </c>
      <c r="F3223" s="109">
        <v>380</v>
      </c>
      <c r="G3223" s="109">
        <v>383</v>
      </c>
      <c r="H3223" s="110">
        <v>388</v>
      </c>
      <c r="I3223" s="109">
        <f t="shared" si="582"/>
        <v>1587.3015873015872</v>
      </c>
      <c r="J3223" s="109">
        <f t="shared" si="583"/>
        <v>2380.9523809523807</v>
      </c>
      <c r="K3223" s="109">
        <f t="shared" si="584"/>
        <v>3968.2539682539682</v>
      </c>
      <c r="L3223" s="43">
        <f t="shared" si="585"/>
        <v>7936.5079365079364</v>
      </c>
      <c r="M3223" s="25"/>
      <c r="N3223" s="25"/>
    </row>
    <row r="3224" spans="1:14" ht="15.75" customHeight="1">
      <c r="A3224" s="106">
        <v>42032</v>
      </c>
      <c r="B3224" s="107" t="s">
        <v>18</v>
      </c>
      <c r="C3224" s="108">
        <f t="shared" si="581"/>
        <v>2631.5789473684213</v>
      </c>
      <c r="D3224" s="107" t="s">
        <v>188</v>
      </c>
      <c r="E3224" s="109">
        <v>114</v>
      </c>
      <c r="F3224" s="109">
        <v>112</v>
      </c>
      <c r="G3224" s="109"/>
      <c r="H3224" s="110"/>
      <c r="I3224" s="109">
        <f t="shared" si="582"/>
        <v>-5263.1578947368425</v>
      </c>
      <c r="J3224" s="109">
        <f t="shared" si="583"/>
        <v>0</v>
      </c>
      <c r="K3224" s="109">
        <f t="shared" si="584"/>
        <v>0</v>
      </c>
      <c r="L3224" s="43">
        <f t="shared" si="585"/>
        <v>-5263.1578947368425</v>
      </c>
      <c r="M3224" s="25"/>
      <c r="N3224" s="25"/>
    </row>
    <row r="3225" spans="1:14" ht="15.75" customHeight="1">
      <c r="A3225" s="114">
        <v>42031</v>
      </c>
      <c r="B3225" s="102" t="s">
        <v>22</v>
      </c>
      <c r="C3225" s="29">
        <f t="shared" si="581"/>
        <v>879.76539589442814</v>
      </c>
      <c r="D3225" s="102" t="s">
        <v>203</v>
      </c>
      <c r="E3225" s="43">
        <v>341</v>
      </c>
      <c r="F3225" s="43">
        <v>339</v>
      </c>
      <c r="G3225" s="43">
        <v>336</v>
      </c>
      <c r="H3225" s="112">
        <v>331</v>
      </c>
      <c r="I3225" s="109">
        <f t="shared" si="582"/>
        <v>1759.5307917888563</v>
      </c>
      <c r="J3225" s="109">
        <f t="shared" si="583"/>
        <v>2639.2961876832842</v>
      </c>
      <c r="K3225" s="109">
        <f t="shared" si="584"/>
        <v>4398.8269794721409</v>
      </c>
      <c r="L3225" s="43">
        <f t="shared" si="585"/>
        <v>8797.65395894428</v>
      </c>
      <c r="M3225" s="25"/>
      <c r="N3225" s="25"/>
    </row>
    <row r="3226" spans="1:14" ht="15.75" customHeight="1">
      <c r="A3226" s="106">
        <v>42031</v>
      </c>
      <c r="B3226" s="107" t="s">
        <v>402</v>
      </c>
      <c r="C3226" s="108">
        <f t="shared" si="581"/>
        <v>1648.3516483516485</v>
      </c>
      <c r="D3226" s="107" t="s">
        <v>188</v>
      </c>
      <c r="E3226" s="109">
        <v>182</v>
      </c>
      <c r="F3226" s="109">
        <v>183</v>
      </c>
      <c r="G3226" s="109">
        <v>185</v>
      </c>
      <c r="H3226" s="110">
        <v>187</v>
      </c>
      <c r="I3226" s="109">
        <f t="shared" si="582"/>
        <v>1648.3516483516485</v>
      </c>
      <c r="J3226" s="109">
        <f t="shared" si="583"/>
        <v>3296.7032967032969</v>
      </c>
      <c r="K3226" s="109">
        <f t="shared" si="584"/>
        <v>3296.7032967032969</v>
      </c>
      <c r="L3226" s="43">
        <f t="shared" si="585"/>
        <v>8241.7582417582416</v>
      </c>
      <c r="M3226" s="25"/>
      <c r="N3226" s="25"/>
    </row>
    <row r="3227" spans="1:14" ht="15.75" customHeight="1">
      <c r="A3227" s="106">
        <v>42031</v>
      </c>
      <c r="B3227" s="107" t="s">
        <v>94</v>
      </c>
      <c r="C3227" s="108">
        <f t="shared" si="581"/>
        <v>343.64261168384877</v>
      </c>
      <c r="D3227" s="107" t="s">
        <v>188</v>
      </c>
      <c r="E3227" s="109">
        <v>873</v>
      </c>
      <c r="F3227" s="109">
        <v>878</v>
      </c>
      <c r="G3227" s="109">
        <v>884</v>
      </c>
      <c r="H3227" s="110">
        <v>892</v>
      </c>
      <c r="I3227" s="109">
        <f t="shared" si="582"/>
        <v>1718.2130584192439</v>
      </c>
      <c r="J3227" s="109">
        <f t="shared" si="583"/>
        <v>2061.8556701030925</v>
      </c>
      <c r="K3227" s="109">
        <f t="shared" si="584"/>
        <v>2749.1408934707902</v>
      </c>
      <c r="L3227" s="43">
        <f t="shared" si="585"/>
        <v>6529.2096219931263</v>
      </c>
      <c r="M3227" s="25"/>
      <c r="N3227" s="25"/>
    </row>
    <row r="3228" spans="1:14" ht="15.75" customHeight="1">
      <c r="A3228" s="106">
        <v>42031</v>
      </c>
      <c r="B3228" s="107" t="s">
        <v>470</v>
      </c>
      <c r="C3228" s="108">
        <f t="shared" si="581"/>
        <v>1127.8195488721803</v>
      </c>
      <c r="D3228" s="107" t="s">
        <v>188</v>
      </c>
      <c r="E3228" s="109">
        <v>266</v>
      </c>
      <c r="F3228" s="109">
        <v>268</v>
      </c>
      <c r="G3228" s="109">
        <v>270.8</v>
      </c>
      <c r="H3228" s="110"/>
      <c r="I3228" s="109">
        <f t="shared" si="582"/>
        <v>2255.6390977443607</v>
      </c>
      <c r="J3228" s="109">
        <f t="shared" si="583"/>
        <v>3157.8947368421177</v>
      </c>
      <c r="K3228" s="109">
        <f t="shared" si="584"/>
        <v>0</v>
      </c>
      <c r="L3228" s="43">
        <f t="shared" si="585"/>
        <v>5413.5338345864784</v>
      </c>
      <c r="M3228" s="25"/>
      <c r="N3228" s="25"/>
    </row>
    <row r="3229" spans="1:14" ht="15.75" customHeight="1">
      <c r="A3229" s="106">
        <v>42027</v>
      </c>
      <c r="B3229" s="107" t="s">
        <v>88</v>
      </c>
      <c r="C3229" s="108">
        <f t="shared" si="581"/>
        <v>677.20090293453723</v>
      </c>
      <c r="D3229" s="107" t="s">
        <v>188</v>
      </c>
      <c r="E3229" s="109">
        <v>443</v>
      </c>
      <c r="F3229" s="109">
        <v>446</v>
      </c>
      <c r="G3229" s="109">
        <v>450</v>
      </c>
      <c r="H3229" s="110">
        <v>456</v>
      </c>
      <c r="I3229" s="109">
        <f t="shared" si="582"/>
        <v>2031.6027088036117</v>
      </c>
      <c r="J3229" s="109">
        <f t="shared" si="583"/>
        <v>2708.8036117381489</v>
      </c>
      <c r="K3229" s="109">
        <f t="shared" si="584"/>
        <v>4063.2054176072234</v>
      </c>
      <c r="L3229" s="43">
        <f t="shared" si="585"/>
        <v>8803.6117381489839</v>
      </c>
      <c r="M3229" s="25"/>
      <c r="N3229" s="25"/>
    </row>
    <row r="3230" spans="1:14" ht="15.75" customHeight="1">
      <c r="A3230" s="106">
        <v>42027</v>
      </c>
      <c r="B3230" s="107" t="s">
        <v>470</v>
      </c>
      <c r="C3230" s="108">
        <f t="shared" si="581"/>
        <v>1239.6694214876034</v>
      </c>
      <c r="D3230" s="107" t="s">
        <v>188</v>
      </c>
      <c r="E3230" s="109">
        <v>242</v>
      </c>
      <c r="F3230" s="109">
        <v>243.5</v>
      </c>
      <c r="G3230" s="109">
        <v>245</v>
      </c>
      <c r="H3230" s="110">
        <v>247.7</v>
      </c>
      <c r="I3230" s="109">
        <f t="shared" si="582"/>
        <v>1859.504132231405</v>
      </c>
      <c r="J3230" s="109">
        <f t="shared" si="583"/>
        <v>1859.504132231405</v>
      </c>
      <c r="K3230" s="109">
        <f t="shared" si="584"/>
        <v>3347.1074380165151</v>
      </c>
      <c r="L3230" s="43">
        <f t="shared" si="585"/>
        <v>7066.1157024793247</v>
      </c>
      <c r="M3230" s="25"/>
      <c r="N3230" s="25"/>
    </row>
    <row r="3231" spans="1:14" ht="15.75" customHeight="1">
      <c r="A3231" s="106">
        <v>42027</v>
      </c>
      <c r="B3231" s="107" t="s">
        <v>474</v>
      </c>
      <c r="C3231" s="108">
        <f t="shared" si="581"/>
        <v>995.0248756218906</v>
      </c>
      <c r="D3231" s="107" t="s">
        <v>188</v>
      </c>
      <c r="E3231" s="109">
        <v>301.5</v>
      </c>
      <c r="F3231" s="109">
        <v>302.5</v>
      </c>
      <c r="G3231" s="109">
        <v>304</v>
      </c>
      <c r="H3231" s="110">
        <v>307</v>
      </c>
      <c r="I3231" s="109">
        <f t="shared" si="582"/>
        <v>995.0248756218906</v>
      </c>
      <c r="J3231" s="109">
        <f t="shared" si="583"/>
        <v>1492.5373134328358</v>
      </c>
      <c r="K3231" s="109">
        <f t="shared" si="584"/>
        <v>2985.0746268656717</v>
      </c>
      <c r="L3231" s="43">
        <f t="shared" si="585"/>
        <v>5472.6368159203976</v>
      </c>
      <c r="M3231" s="25"/>
      <c r="N3231" s="25"/>
    </row>
    <row r="3232" spans="1:14" ht="15.75" customHeight="1">
      <c r="A3232" s="106">
        <v>42027</v>
      </c>
      <c r="B3232" s="107" t="s">
        <v>129</v>
      </c>
      <c r="C3232" s="108">
        <f t="shared" si="581"/>
        <v>925.92592592592598</v>
      </c>
      <c r="D3232" s="107" t="s">
        <v>188</v>
      </c>
      <c r="E3232" s="109">
        <v>324</v>
      </c>
      <c r="F3232" s="109">
        <v>326</v>
      </c>
      <c r="G3232" s="109">
        <v>329</v>
      </c>
      <c r="H3232" s="110"/>
      <c r="I3232" s="109">
        <f t="shared" si="582"/>
        <v>1851.851851851852</v>
      </c>
      <c r="J3232" s="109">
        <f t="shared" si="583"/>
        <v>2777.7777777777778</v>
      </c>
      <c r="K3232" s="109">
        <f t="shared" si="584"/>
        <v>0</v>
      </c>
      <c r="L3232" s="43">
        <f t="shared" si="585"/>
        <v>4629.6296296296296</v>
      </c>
      <c r="M3232" s="25"/>
      <c r="N3232" s="25"/>
    </row>
    <row r="3233" spans="1:14" ht="15.75" customHeight="1">
      <c r="A3233" s="106">
        <v>42027</v>
      </c>
      <c r="B3233" s="107" t="s">
        <v>309</v>
      </c>
      <c r="C3233" s="108">
        <f t="shared" si="581"/>
        <v>219.78021978021977</v>
      </c>
      <c r="D3233" s="107" t="s">
        <v>188</v>
      </c>
      <c r="E3233" s="109">
        <v>1365</v>
      </c>
      <c r="F3233" s="109">
        <v>1375</v>
      </c>
      <c r="G3233" s="109"/>
      <c r="H3233" s="110"/>
      <c r="I3233" s="109">
        <f t="shared" si="582"/>
        <v>2197.8021978021975</v>
      </c>
      <c r="J3233" s="109">
        <f t="shared" si="583"/>
        <v>0</v>
      </c>
      <c r="K3233" s="109">
        <f t="shared" si="584"/>
        <v>0</v>
      </c>
      <c r="L3233" s="43">
        <f t="shared" si="585"/>
        <v>2197.8021978021975</v>
      </c>
      <c r="M3233" s="25"/>
      <c r="N3233" s="25"/>
    </row>
    <row r="3234" spans="1:14" ht="15.75" customHeight="1">
      <c r="A3234" s="106">
        <v>42026</v>
      </c>
      <c r="B3234" s="107" t="s">
        <v>518</v>
      </c>
      <c r="C3234" s="108">
        <f t="shared" si="581"/>
        <v>264.55026455026456</v>
      </c>
      <c r="D3234" s="107" t="s">
        <v>188</v>
      </c>
      <c r="E3234" s="109">
        <v>1134</v>
      </c>
      <c r="F3234" s="109">
        <v>1144</v>
      </c>
      <c r="G3234" s="109">
        <v>1155</v>
      </c>
      <c r="H3234" s="110">
        <v>1170</v>
      </c>
      <c r="I3234" s="109">
        <f t="shared" si="582"/>
        <v>2645.5026455026455</v>
      </c>
      <c r="J3234" s="109">
        <f t="shared" si="583"/>
        <v>2910.0529100529102</v>
      </c>
      <c r="K3234" s="109">
        <f t="shared" si="584"/>
        <v>3968.2539682539682</v>
      </c>
      <c r="L3234" s="43">
        <f t="shared" si="585"/>
        <v>9523.8095238095229</v>
      </c>
      <c r="M3234" s="25"/>
      <c r="N3234" s="25"/>
    </row>
    <row r="3235" spans="1:14" ht="15.75" customHeight="1">
      <c r="A3235" s="106">
        <v>42026</v>
      </c>
      <c r="B3235" s="107" t="s">
        <v>519</v>
      </c>
      <c r="C3235" s="108">
        <f t="shared" si="581"/>
        <v>2631.5789473684213</v>
      </c>
      <c r="D3235" s="107" t="s">
        <v>188</v>
      </c>
      <c r="E3235" s="109">
        <v>114</v>
      </c>
      <c r="F3235" s="109">
        <v>114</v>
      </c>
      <c r="G3235" s="109"/>
      <c r="H3235" s="110"/>
      <c r="I3235" s="109">
        <f t="shared" si="582"/>
        <v>0</v>
      </c>
      <c r="J3235" s="109">
        <f t="shared" si="583"/>
        <v>0</v>
      </c>
      <c r="K3235" s="109">
        <f t="shared" si="584"/>
        <v>0</v>
      </c>
      <c r="L3235" s="43">
        <f t="shared" si="585"/>
        <v>0</v>
      </c>
      <c r="M3235" s="25"/>
      <c r="N3235" s="25"/>
    </row>
    <row r="3236" spans="1:14" ht="15.75" customHeight="1">
      <c r="A3236" s="106">
        <v>42025</v>
      </c>
      <c r="B3236" s="107" t="s">
        <v>520</v>
      </c>
      <c r="C3236" s="108">
        <f t="shared" si="581"/>
        <v>1818.1818181818182</v>
      </c>
      <c r="D3236" s="107" t="s">
        <v>188</v>
      </c>
      <c r="E3236" s="109">
        <v>165</v>
      </c>
      <c r="F3236" s="109">
        <v>166</v>
      </c>
      <c r="G3236" s="109">
        <v>167.5</v>
      </c>
      <c r="H3236" s="110">
        <v>170</v>
      </c>
      <c r="I3236" s="109">
        <f t="shared" si="582"/>
        <v>1818.1818181818182</v>
      </c>
      <c r="J3236" s="109">
        <f t="shared" si="583"/>
        <v>2727.2727272727275</v>
      </c>
      <c r="K3236" s="109">
        <f t="shared" si="584"/>
        <v>4545.454545454546</v>
      </c>
      <c r="L3236" s="43">
        <f t="shared" si="585"/>
        <v>9090.9090909090919</v>
      </c>
      <c r="M3236" s="25"/>
      <c r="N3236" s="25"/>
    </row>
    <row r="3237" spans="1:14" ht="15.75" customHeight="1">
      <c r="A3237" s="106">
        <v>42025</v>
      </c>
      <c r="B3237" s="107" t="s">
        <v>277</v>
      </c>
      <c r="C3237" s="108">
        <f t="shared" si="581"/>
        <v>266.66666666666669</v>
      </c>
      <c r="D3237" s="107" t="s">
        <v>188</v>
      </c>
      <c r="E3237" s="109">
        <v>1125</v>
      </c>
      <c r="F3237" s="109">
        <v>1134</v>
      </c>
      <c r="G3237" s="109"/>
      <c r="H3237" s="110"/>
      <c r="I3237" s="109">
        <f t="shared" si="582"/>
        <v>2400</v>
      </c>
      <c r="J3237" s="109">
        <f t="shared" si="583"/>
        <v>0</v>
      </c>
      <c r="K3237" s="109">
        <f t="shared" si="584"/>
        <v>0</v>
      </c>
      <c r="L3237" s="43">
        <f t="shared" si="585"/>
        <v>2400</v>
      </c>
      <c r="M3237" s="25"/>
      <c r="N3237" s="25"/>
    </row>
    <row r="3238" spans="1:14" ht="15.75" customHeight="1">
      <c r="A3238" s="106">
        <v>42025</v>
      </c>
      <c r="B3238" s="107" t="s">
        <v>521</v>
      </c>
      <c r="C3238" s="108">
        <f t="shared" si="581"/>
        <v>1136.3636363636363</v>
      </c>
      <c r="D3238" s="107" t="s">
        <v>188</v>
      </c>
      <c r="E3238" s="109">
        <v>264</v>
      </c>
      <c r="F3238" s="109">
        <v>265.5</v>
      </c>
      <c r="G3238" s="109">
        <v>266</v>
      </c>
      <c r="H3238" s="110"/>
      <c r="I3238" s="109">
        <f t="shared" si="582"/>
        <v>1704.5454545454545</v>
      </c>
      <c r="J3238" s="109">
        <f t="shared" si="583"/>
        <v>568.18181818181813</v>
      </c>
      <c r="K3238" s="109">
        <f t="shared" si="584"/>
        <v>0</v>
      </c>
      <c r="L3238" s="43">
        <f t="shared" si="585"/>
        <v>2272.7272727272725</v>
      </c>
      <c r="M3238" s="25"/>
      <c r="N3238" s="25"/>
    </row>
    <row r="3239" spans="1:14" ht="15.75" customHeight="1">
      <c r="A3239" s="106">
        <v>42025</v>
      </c>
      <c r="B3239" s="107" t="s">
        <v>520</v>
      </c>
      <c r="C3239" s="108">
        <f t="shared" si="581"/>
        <v>1694.9152542372881</v>
      </c>
      <c r="D3239" s="107" t="s">
        <v>188</v>
      </c>
      <c r="E3239" s="109">
        <v>177</v>
      </c>
      <c r="F3239" s="109">
        <v>178</v>
      </c>
      <c r="G3239" s="109"/>
      <c r="H3239" s="110"/>
      <c r="I3239" s="109">
        <f t="shared" si="582"/>
        <v>1694.9152542372881</v>
      </c>
      <c r="J3239" s="109">
        <f t="shared" si="583"/>
        <v>0</v>
      </c>
      <c r="K3239" s="109">
        <f t="shared" si="584"/>
        <v>0</v>
      </c>
      <c r="L3239" s="43">
        <f t="shared" si="585"/>
        <v>1694.9152542372881</v>
      </c>
      <c r="M3239" s="25"/>
      <c r="N3239" s="25"/>
    </row>
    <row r="3240" spans="1:14" ht="15.75" customHeight="1">
      <c r="A3240" s="106">
        <v>42025</v>
      </c>
      <c r="B3240" s="107" t="s">
        <v>360</v>
      </c>
      <c r="C3240" s="108">
        <f t="shared" si="581"/>
        <v>444.44444444444446</v>
      </c>
      <c r="D3240" s="107" t="s">
        <v>188</v>
      </c>
      <c r="E3240" s="109">
        <v>675</v>
      </c>
      <c r="F3240" s="109">
        <v>680</v>
      </c>
      <c r="G3240" s="109"/>
      <c r="H3240" s="110"/>
      <c r="I3240" s="109">
        <f t="shared" si="582"/>
        <v>2222.2222222222222</v>
      </c>
      <c r="J3240" s="109">
        <f t="shared" si="583"/>
        <v>0</v>
      </c>
      <c r="K3240" s="109">
        <f t="shared" si="584"/>
        <v>0</v>
      </c>
      <c r="L3240" s="43">
        <f t="shared" si="585"/>
        <v>2222.2222222222222</v>
      </c>
      <c r="M3240" s="25"/>
      <c r="N3240" s="25"/>
    </row>
    <row r="3241" spans="1:14" ht="15.75" customHeight="1">
      <c r="A3241" s="106">
        <v>42024</v>
      </c>
      <c r="B3241" s="107" t="s">
        <v>522</v>
      </c>
      <c r="C3241" s="108">
        <f t="shared" si="581"/>
        <v>2264.1509433962265</v>
      </c>
      <c r="D3241" s="107" t="s">
        <v>188</v>
      </c>
      <c r="E3241" s="109">
        <v>132.5</v>
      </c>
      <c r="F3241" s="109">
        <v>133.5</v>
      </c>
      <c r="G3241" s="109">
        <v>135</v>
      </c>
      <c r="H3241" s="110">
        <v>137</v>
      </c>
      <c r="I3241" s="109">
        <f t="shared" si="582"/>
        <v>2264.1509433962265</v>
      </c>
      <c r="J3241" s="109">
        <f t="shared" si="583"/>
        <v>3396.2264150943397</v>
      </c>
      <c r="K3241" s="109">
        <f t="shared" si="584"/>
        <v>4528.3018867924529</v>
      </c>
      <c r="L3241" s="43">
        <f t="shared" si="585"/>
        <v>10188.67924528302</v>
      </c>
      <c r="M3241" s="25"/>
      <c r="N3241" s="25"/>
    </row>
    <row r="3242" spans="1:14" ht="15.75" customHeight="1">
      <c r="A3242" s="106">
        <v>42024</v>
      </c>
      <c r="B3242" s="107" t="s">
        <v>523</v>
      </c>
      <c r="C3242" s="108">
        <f t="shared" si="581"/>
        <v>1003.3444816053511</v>
      </c>
      <c r="D3242" s="107" t="s">
        <v>188</v>
      </c>
      <c r="E3242" s="109">
        <v>299</v>
      </c>
      <c r="F3242" s="109">
        <v>300</v>
      </c>
      <c r="G3242" s="109">
        <v>301.89999999999998</v>
      </c>
      <c r="H3242" s="110"/>
      <c r="I3242" s="109">
        <f t="shared" si="582"/>
        <v>1003.3444816053511</v>
      </c>
      <c r="J3242" s="109">
        <f t="shared" si="583"/>
        <v>1906.3545150501443</v>
      </c>
      <c r="K3242" s="109">
        <f t="shared" si="584"/>
        <v>0</v>
      </c>
      <c r="L3242" s="43">
        <f t="shared" si="585"/>
        <v>2909.6989966554956</v>
      </c>
      <c r="M3242" s="25"/>
      <c r="N3242" s="25"/>
    </row>
    <row r="3243" spans="1:14" ht="15.75" customHeight="1">
      <c r="A3243" s="106">
        <v>42024</v>
      </c>
      <c r="B3243" s="107" t="s">
        <v>372</v>
      </c>
      <c r="C3243" s="108">
        <f t="shared" si="581"/>
        <v>411.52263374485597</v>
      </c>
      <c r="D3243" s="107" t="s">
        <v>188</v>
      </c>
      <c r="E3243" s="109">
        <v>729</v>
      </c>
      <c r="F3243" s="109">
        <v>732.9</v>
      </c>
      <c r="G3243" s="109"/>
      <c r="H3243" s="110"/>
      <c r="I3243" s="109">
        <f t="shared" si="582"/>
        <v>1604.938271604929</v>
      </c>
      <c r="J3243" s="109">
        <f t="shared" si="583"/>
        <v>0</v>
      </c>
      <c r="K3243" s="109">
        <f t="shared" si="584"/>
        <v>0</v>
      </c>
      <c r="L3243" s="43">
        <f t="shared" si="585"/>
        <v>1604.938271604929</v>
      </c>
      <c r="M3243" s="25"/>
      <c r="N3243" s="25"/>
    </row>
    <row r="3244" spans="1:14" ht="15.75" customHeight="1">
      <c r="A3244" s="106">
        <v>42023</v>
      </c>
      <c r="B3244" s="107" t="s">
        <v>402</v>
      </c>
      <c r="C3244" s="108">
        <f t="shared" si="581"/>
        <v>1812.6888217522658</v>
      </c>
      <c r="D3244" s="107" t="s">
        <v>188</v>
      </c>
      <c r="E3244" s="109">
        <v>165.5</v>
      </c>
      <c r="F3244" s="109">
        <v>166.75</v>
      </c>
      <c r="G3244" s="109">
        <v>168</v>
      </c>
      <c r="H3244" s="110">
        <v>170</v>
      </c>
      <c r="I3244" s="109">
        <f t="shared" si="582"/>
        <v>2265.8610271903322</v>
      </c>
      <c r="J3244" s="109">
        <f t="shared" si="583"/>
        <v>2265.8610271903322</v>
      </c>
      <c r="K3244" s="109">
        <f t="shared" si="584"/>
        <v>3625.3776435045315</v>
      </c>
      <c r="L3244" s="43">
        <f t="shared" si="585"/>
        <v>8157.0996978851963</v>
      </c>
      <c r="M3244" s="25"/>
      <c r="N3244" s="25"/>
    </row>
    <row r="3245" spans="1:14" ht="15.75" customHeight="1">
      <c r="A3245" s="106">
        <v>42023</v>
      </c>
      <c r="B3245" s="107" t="s">
        <v>156</v>
      </c>
      <c r="C3245" s="108">
        <f>300000/E3245</f>
        <v>1197.6047904191616</v>
      </c>
      <c r="D3245" s="107" t="s">
        <v>188</v>
      </c>
      <c r="E3245" s="109">
        <v>250.5</v>
      </c>
      <c r="F3245" s="109">
        <v>252</v>
      </c>
      <c r="G3245" s="109">
        <v>254</v>
      </c>
      <c r="H3245" s="110">
        <v>256</v>
      </c>
      <c r="I3245" s="109">
        <f t="shared" si="582"/>
        <v>1796.4071856287424</v>
      </c>
      <c r="J3245" s="109">
        <f t="shared" si="583"/>
        <v>2395.2095808383233</v>
      </c>
      <c r="K3245" s="109">
        <f t="shared" si="584"/>
        <v>2395.2095808383233</v>
      </c>
      <c r="L3245" s="43">
        <f t="shared" si="585"/>
        <v>6586.8263473053885</v>
      </c>
      <c r="M3245" s="25"/>
      <c r="N3245" s="25"/>
    </row>
    <row r="3246" spans="1:14" ht="15.75" customHeight="1">
      <c r="A3246" s="106">
        <v>42023</v>
      </c>
      <c r="B3246" s="107" t="s">
        <v>524</v>
      </c>
      <c r="C3246" s="108">
        <f>300000/E3246</f>
        <v>423.72881355932202</v>
      </c>
      <c r="D3246" s="107" t="s">
        <v>188</v>
      </c>
      <c r="E3246" s="109">
        <v>708</v>
      </c>
      <c r="F3246" s="109">
        <v>712</v>
      </c>
      <c r="G3246" s="109">
        <v>717</v>
      </c>
      <c r="H3246" s="110"/>
      <c r="I3246" s="109">
        <f t="shared" si="582"/>
        <v>1694.9152542372881</v>
      </c>
      <c r="J3246" s="109">
        <f t="shared" si="583"/>
        <v>2118.6440677966102</v>
      </c>
      <c r="K3246" s="109">
        <f t="shared" si="584"/>
        <v>0</v>
      </c>
      <c r="L3246" s="43">
        <f t="shared" si="585"/>
        <v>3813.5593220338983</v>
      </c>
      <c r="M3246" s="25"/>
      <c r="N3246" s="25"/>
    </row>
    <row r="3247" spans="1:14" ht="15.75" customHeight="1">
      <c r="A3247" s="114">
        <v>42023</v>
      </c>
      <c r="B3247" s="107" t="s">
        <v>79</v>
      </c>
      <c r="C3247" s="108">
        <f>300000/E3247</f>
        <v>821.91780821917803</v>
      </c>
      <c r="D3247" s="107" t="s">
        <v>188</v>
      </c>
      <c r="E3247" s="109">
        <v>365</v>
      </c>
      <c r="F3247" s="109">
        <v>368</v>
      </c>
      <c r="G3247" s="109"/>
      <c r="H3247" s="110"/>
      <c r="I3247" s="109">
        <f t="shared" si="582"/>
        <v>2465.7534246575342</v>
      </c>
      <c r="J3247" s="109">
        <f t="shared" si="583"/>
        <v>0</v>
      </c>
      <c r="K3247" s="109">
        <f t="shared" si="584"/>
        <v>0</v>
      </c>
      <c r="L3247" s="43">
        <f t="shared" si="585"/>
        <v>2465.7534246575342</v>
      </c>
      <c r="M3247" s="25"/>
      <c r="N3247" s="25"/>
    </row>
    <row r="3248" spans="1:14" ht="15.75" customHeight="1">
      <c r="A3248" s="114">
        <v>42023</v>
      </c>
      <c r="B3248" s="107" t="s">
        <v>306</v>
      </c>
      <c r="C3248" s="108">
        <f t="shared" si="581"/>
        <v>211.86440677966101</v>
      </c>
      <c r="D3248" s="107" t="s">
        <v>188</v>
      </c>
      <c r="E3248" s="109">
        <v>1416</v>
      </c>
      <c r="F3248" s="109">
        <v>1416</v>
      </c>
      <c r="G3248" s="109"/>
      <c r="H3248" s="110"/>
      <c r="I3248" s="109">
        <f t="shared" si="582"/>
        <v>0</v>
      </c>
      <c r="J3248" s="109">
        <f t="shared" si="583"/>
        <v>0</v>
      </c>
      <c r="K3248" s="109">
        <f t="shared" si="584"/>
        <v>0</v>
      </c>
      <c r="L3248" s="43">
        <f t="shared" si="585"/>
        <v>0</v>
      </c>
      <c r="M3248" s="25"/>
      <c r="N3248" s="25"/>
    </row>
    <row r="3249" spans="1:14" ht="15.75" customHeight="1">
      <c r="A3249" s="106">
        <v>42020</v>
      </c>
      <c r="B3249" s="107" t="s">
        <v>525</v>
      </c>
      <c r="C3249" s="108">
        <f t="shared" si="581"/>
        <v>1111.1111111111111</v>
      </c>
      <c r="D3249" s="107" t="s">
        <v>188</v>
      </c>
      <c r="E3249" s="109">
        <v>270</v>
      </c>
      <c r="F3249" s="109">
        <v>271.5</v>
      </c>
      <c r="G3249" s="109">
        <v>273.5</v>
      </c>
      <c r="H3249" s="110">
        <v>276</v>
      </c>
      <c r="I3249" s="109">
        <f t="shared" si="582"/>
        <v>1666.6666666666665</v>
      </c>
      <c r="J3249" s="109">
        <f t="shared" si="583"/>
        <v>2222.2222222222222</v>
      </c>
      <c r="K3249" s="109">
        <f t="shared" si="584"/>
        <v>2777.7777777777778</v>
      </c>
      <c r="L3249" s="43">
        <f t="shared" si="585"/>
        <v>6666.6666666666661</v>
      </c>
      <c r="M3249" s="25"/>
      <c r="N3249" s="25"/>
    </row>
    <row r="3250" spans="1:14" ht="15.75" customHeight="1">
      <c r="A3250" s="114">
        <v>42020</v>
      </c>
      <c r="B3250" s="107" t="s">
        <v>526</v>
      </c>
      <c r="C3250" s="108">
        <f t="shared" si="581"/>
        <v>258.17555938037867</v>
      </c>
      <c r="D3250" s="107" t="s">
        <v>188</v>
      </c>
      <c r="E3250" s="109">
        <v>1162</v>
      </c>
      <c r="F3250" s="109">
        <v>1145</v>
      </c>
      <c r="G3250" s="109"/>
      <c r="H3250" s="110"/>
      <c r="I3250" s="109">
        <f t="shared" si="582"/>
        <v>-4388.9845094664379</v>
      </c>
      <c r="J3250" s="109">
        <f t="shared" si="583"/>
        <v>0</v>
      </c>
      <c r="K3250" s="109">
        <f t="shared" si="584"/>
        <v>0</v>
      </c>
      <c r="L3250" s="43">
        <f t="shared" si="585"/>
        <v>-4388.9845094664379</v>
      </c>
      <c r="M3250" s="25"/>
      <c r="N3250" s="25"/>
    </row>
    <row r="3251" spans="1:14" ht="15.75" customHeight="1">
      <c r="A3251" s="106">
        <v>42019</v>
      </c>
      <c r="B3251" s="107" t="s">
        <v>360</v>
      </c>
      <c r="C3251" s="108">
        <f t="shared" si="581"/>
        <v>463.32046332046332</v>
      </c>
      <c r="D3251" s="107" t="s">
        <v>188</v>
      </c>
      <c r="E3251" s="109">
        <v>647.5</v>
      </c>
      <c r="F3251" s="109">
        <v>652</v>
      </c>
      <c r="G3251" s="109">
        <v>658</v>
      </c>
      <c r="H3251" s="110">
        <v>665.85</v>
      </c>
      <c r="I3251" s="109">
        <f t="shared" si="582"/>
        <v>2084.9420849420849</v>
      </c>
      <c r="J3251" s="109">
        <f t="shared" si="583"/>
        <v>2779.9227799227801</v>
      </c>
      <c r="K3251" s="109">
        <f t="shared" si="584"/>
        <v>3637.0656370656475</v>
      </c>
      <c r="L3251" s="43">
        <f t="shared" si="585"/>
        <v>8501.930501930512</v>
      </c>
      <c r="M3251" s="25"/>
      <c r="N3251" s="25"/>
    </row>
    <row r="3252" spans="1:14" ht="15.75" customHeight="1">
      <c r="A3252" s="106">
        <v>42019</v>
      </c>
      <c r="B3252" s="107" t="s">
        <v>527</v>
      </c>
      <c r="C3252" s="108">
        <f t="shared" si="581"/>
        <v>602.40963855421683</v>
      </c>
      <c r="D3252" s="107" t="s">
        <v>188</v>
      </c>
      <c r="E3252" s="109">
        <v>498</v>
      </c>
      <c r="F3252" s="109">
        <v>501</v>
      </c>
      <c r="G3252" s="109">
        <v>505</v>
      </c>
      <c r="H3252" s="110">
        <v>509.75</v>
      </c>
      <c r="I3252" s="109">
        <f t="shared" si="582"/>
        <v>1807.2289156626505</v>
      </c>
      <c r="J3252" s="109">
        <f t="shared" si="583"/>
        <v>2409.6385542168673</v>
      </c>
      <c r="K3252" s="109">
        <f t="shared" si="584"/>
        <v>2861.4457831325299</v>
      </c>
      <c r="L3252" s="43">
        <f t="shared" si="585"/>
        <v>7078.3132530120474</v>
      </c>
      <c r="M3252" s="25"/>
      <c r="N3252" s="25"/>
    </row>
    <row r="3253" spans="1:14" ht="15.75" customHeight="1">
      <c r="A3253" s="114">
        <v>42019</v>
      </c>
      <c r="B3253" s="107" t="s">
        <v>395</v>
      </c>
      <c r="C3253" s="108">
        <f t="shared" si="581"/>
        <v>257.51072961373393</v>
      </c>
      <c r="D3253" s="107" t="s">
        <v>188</v>
      </c>
      <c r="E3253" s="109">
        <v>1165</v>
      </c>
      <c r="F3253" s="109">
        <v>1173</v>
      </c>
      <c r="G3253" s="109"/>
      <c r="H3253" s="110"/>
      <c r="I3253" s="109">
        <f t="shared" si="582"/>
        <v>2060.0858369098714</v>
      </c>
      <c r="J3253" s="109">
        <f t="shared" si="583"/>
        <v>0</v>
      </c>
      <c r="K3253" s="109">
        <f t="shared" si="584"/>
        <v>0</v>
      </c>
      <c r="L3253" s="43">
        <f t="shared" si="585"/>
        <v>2060.0858369098714</v>
      </c>
      <c r="M3253" s="25"/>
      <c r="N3253" s="25"/>
    </row>
    <row r="3254" spans="1:14" ht="15.75" customHeight="1">
      <c r="A3254" s="106">
        <v>42018</v>
      </c>
      <c r="B3254" s="107" t="s">
        <v>79</v>
      </c>
      <c r="C3254" s="108">
        <f t="shared" si="581"/>
        <v>859.59885386819485</v>
      </c>
      <c r="D3254" s="107" t="s">
        <v>188</v>
      </c>
      <c r="E3254" s="109">
        <v>349</v>
      </c>
      <c r="F3254" s="109">
        <v>351</v>
      </c>
      <c r="G3254" s="109">
        <v>354</v>
      </c>
      <c r="H3254" s="110">
        <v>359</v>
      </c>
      <c r="I3254" s="109">
        <f t="shared" si="582"/>
        <v>1719.1977077363897</v>
      </c>
      <c r="J3254" s="109">
        <f t="shared" si="583"/>
        <v>2578.7965616045844</v>
      </c>
      <c r="K3254" s="109">
        <f t="shared" si="584"/>
        <v>4297.9942693409739</v>
      </c>
      <c r="L3254" s="43">
        <f t="shared" si="585"/>
        <v>8595.9885386819478</v>
      </c>
      <c r="M3254" s="25"/>
      <c r="N3254" s="25"/>
    </row>
    <row r="3255" spans="1:14" ht="15.75" customHeight="1">
      <c r="A3255" s="106">
        <v>42018</v>
      </c>
      <c r="B3255" s="107" t="s">
        <v>306</v>
      </c>
      <c r="C3255" s="108">
        <f t="shared" si="581"/>
        <v>221.07590272660281</v>
      </c>
      <c r="D3255" s="107" t="s">
        <v>188</v>
      </c>
      <c r="E3255" s="109">
        <v>1357</v>
      </c>
      <c r="F3255" s="109">
        <v>1365</v>
      </c>
      <c r="G3255" s="109">
        <v>1375</v>
      </c>
      <c r="H3255" s="110">
        <v>1390</v>
      </c>
      <c r="I3255" s="109">
        <f t="shared" si="582"/>
        <v>1768.6072218128224</v>
      </c>
      <c r="J3255" s="109">
        <f t="shared" si="583"/>
        <v>2210.7590272660282</v>
      </c>
      <c r="K3255" s="109">
        <f t="shared" si="584"/>
        <v>3316.1385408990423</v>
      </c>
      <c r="L3255" s="43">
        <f t="shared" si="585"/>
        <v>7295.5047899778929</v>
      </c>
      <c r="M3255" s="25"/>
      <c r="N3255" s="25"/>
    </row>
    <row r="3256" spans="1:14" ht="15.75" customHeight="1">
      <c r="A3256" s="106">
        <v>42018</v>
      </c>
      <c r="B3256" s="107" t="s">
        <v>94</v>
      </c>
      <c r="C3256" s="108">
        <f t="shared" si="581"/>
        <v>357.14285714285717</v>
      </c>
      <c r="D3256" s="107" t="s">
        <v>188</v>
      </c>
      <c r="E3256" s="109">
        <v>840</v>
      </c>
      <c r="F3256" s="109">
        <v>846</v>
      </c>
      <c r="G3256" s="109">
        <v>854</v>
      </c>
      <c r="H3256" s="110"/>
      <c r="I3256" s="109">
        <f t="shared" si="582"/>
        <v>2142.8571428571431</v>
      </c>
      <c r="J3256" s="109">
        <f t="shared" si="583"/>
        <v>2857.1428571428573</v>
      </c>
      <c r="K3256" s="109">
        <f t="shared" si="584"/>
        <v>0</v>
      </c>
      <c r="L3256" s="43">
        <f t="shared" si="585"/>
        <v>5000</v>
      </c>
      <c r="M3256" s="25"/>
      <c r="N3256" s="25"/>
    </row>
    <row r="3257" spans="1:14" ht="15.75" customHeight="1">
      <c r="A3257" s="114">
        <v>42017</v>
      </c>
      <c r="B3257" s="54" t="s">
        <v>306</v>
      </c>
      <c r="C3257" s="29">
        <f t="shared" si="581"/>
        <v>226.928895612708</v>
      </c>
      <c r="D3257" s="54" t="s">
        <v>188</v>
      </c>
      <c r="E3257" s="112">
        <v>1322</v>
      </c>
      <c r="F3257" s="112">
        <v>1330</v>
      </c>
      <c r="G3257" s="112">
        <v>1340</v>
      </c>
      <c r="H3257" s="110"/>
      <c r="I3257" s="109">
        <f t="shared" si="582"/>
        <v>1815.431164901664</v>
      </c>
      <c r="J3257" s="109">
        <f t="shared" si="583"/>
        <v>2269.2889561270799</v>
      </c>
      <c r="K3257" s="109">
        <f t="shared" si="584"/>
        <v>0</v>
      </c>
      <c r="L3257" s="43">
        <f t="shared" si="585"/>
        <v>4084.720121028744</v>
      </c>
      <c r="M3257" s="25"/>
      <c r="N3257" s="25"/>
    </row>
    <row r="3258" spans="1:14" ht="15.75" customHeight="1">
      <c r="A3258" s="114">
        <v>42017</v>
      </c>
      <c r="B3258" s="107" t="s">
        <v>450</v>
      </c>
      <c r="C3258" s="108">
        <f t="shared" si="581"/>
        <v>1421.8009478672986</v>
      </c>
      <c r="D3258" s="107" t="s">
        <v>188</v>
      </c>
      <c r="E3258" s="109">
        <v>211</v>
      </c>
      <c r="F3258" s="109">
        <v>212.5</v>
      </c>
      <c r="G3258" s="109"/>
      <c r="H3258" s="110"/>
      <c r="I3258" s="109">
        <f t="shared" si="582"/>
        <v>2132.7014218009481</v>
      </c>
      <c r="J3258" s="109">
        <f t="shared" si="583"/>
        <v>0</v>
      </c>
      <c r="K3258" s="109">
        <f t="shared" si="584"/>
        <v>0</v>
      </c>
      <c r="L3258" s="43">
        <f t="shared" si="585"/>
        <v>2132.7014218009481</v>
      </c>
      <c r="M3258" s="25"/>
      <c r="N3258" s="25"/>
    </row>
    <row r="3259" spans="1:14" ht="15.75" customHeight="1">
      <c r="A3259" s="114">
        <v>42017</v>
      </c>
      <c r="B3259" s="107" t="s">
        <v>153</v>
      </c>
      <c r="C3259" s="108">
        <f t="shared" si="581"/>
        <v>434.78260869565219</v>
      </c>
      <c r="D3259" s="107" t="s">
        <v>188</v>
      </c>
      <c r="E3259" s="109">
        <v>690</v>
      </c>
      <c r="F3259" s="109">
        <v>682</v>
      </c>
      <c r="G3259" s="109"/>
      <c r="H3259" s="110"/>
      <c r="I3259" s="109">
        <f t="shared" si="582"/>
        <v>-3478.2608695652175</v>
      </c>
      <c r="J3259" s="109">
        <f t="shared" si="583"/>
        <v>0</v>
      </c>
      <c r="K3259" s="109">
        <f t="shared" si="584"/>
        <v>0</v>
      </c>
      <c r="L3259" s="43">
        <f t="shared" si="585"/>
        <v>-3478.2608695652175</v>
      </c>
      <c r="M3259" s="25"/>
      <c r="N3259" s="25"/>
    </row>
    <row r="3260" spans="1:14" ht="15.75" customHeight="1">
      <c r="A3260" s="114">
        <v>42016</v>
      </c>
      <c r="B3260" s="54" t="s">
        <v>356</v>
      </c>
      <c r="C3260" s="29">
        <f t="shared" si="581"/>
        <v>206.61157024793388</v>
      </c>
      <c r="D3260" s="54" t="s">
        <v>188</v>
      </c>
      <c r="E3260" s="112">
        <v>1452</v>
      </c>
      <c r="F3260" s="112">
        <v>1461</v>
      </c>
      <c r="G3260" s="112">
        <v>1472</v>
      </c>
      <c r="H3260" s="110">
        <v>1485</v>
      </c>
      <c r="I3260" s="109">
        <f t="shared" si="582"/>
        <v>1859.504132231405</v>
      </c>
      <c r="J3260" s="109">
        <f t="shared" si="583"/>
        <v>2272.7272727272725</v>
      </c>
      <c r="K3260" s="109">
        <f t="shared" si="584"/>
        <v>2685.9504132231405</v>
      </c>
      <c r="L3260" s="43">
        <f t="shared" si="585"/>
        <v>6818.181818181818</v>
      </c>
      <c r="M3260" s="25"/>
      <c r="N3260" s="25"/>
    </row>
    <row r="3261" spans="1:14" ht="15.75" customHeight="1">
      <c r="A3261" s="114">
        <v>42016</v>
      </c>
      <c r="B3261" s="54" t="s">
        <v>201</v>
      </c>
      <c r="C3261" s="29">
        <f t="shared" si="581"/>
        <v>434.15340086830679</v>
      </c>
      <c r="D3261" s="54" t="s">
        <v>188</v>
      </c>
      <c r="E3261" s="112">
        <v>691</v>
      </c>
      <c r="F3261" s="112">
        <v>695</v>
      </c>
      <c r="G3261" s="112">
        <v>700</v>
      </c>
      <c r="H3261" s="110">
        <v>705</v>
      </c>
      <c r="I3261" s="109">
        <f t="shared" si="582"/>
        <v>1736.6136034732272</v>
      </c>
      <c r="J3261" s="109">
        <f t="shared" si="583"/>
        <v>2170.7670043415337</v>
      </c>
      <c r="K3261" s="109">
        <f t="shared" si="584"/>
        <v>2170.7670043415337</v>
      </c>
      <c r="L3261" s="43">
        <f t="shared" si="585"/>
        <v>6078.1476121562946</v>
      </c>
      <c r="M3261" s="25"/>
      <c r="N3261" s="25"/>
    </row>
    <row r="3262" spans="1:14" ht="15.75" customHeight="1">
      <c r="A3262" s="114">
        <v>42016</v>
      </c>
      <c r="B3262" s="54" t="s">
        <v>416</v>
      </c>
      <c r="C3262" s="29">
        <f t="shared" si="581"/>
        <v>363.63636363636363</v>
      </c>
      <c r="D3262" s="54" t="s">
        <v>188</v>
      </c>
      <c r="E3262" s="112">
        <v>825</v>
      </c>
      <c r="F3262" s="112">
        <v>830</v>
      </c>
      <c r="G3262" s="112">
        <v>837</v>
      </c>
      <c r="H3262" s="110"/>
      <c r="I3262" s="109">
        <f t="shared" si="582"/>
        <v>1818.181818181818</v>
      </c>
      <c r="J3262" s="109">
        <f t="shared" si="583"/>
        <v>2545.4545454545455</v>
      </c>
      <c r="K3262" s="109">
        <f t="shared" si="584"/>
        <v>0</v>
      </c>
      <c r="L3262" s="43">
        <f t="shared" si="585"/>
        <v>4363.636363636364</v>
      </c>
      <c r="M3262" s="25"/>
      <c r="N3262" s="25"/>
    </row>
    <row r="3263" spans="1:14" ht="15.75" customHeight="1">
      <c r="A3263" s="114">
        <v>42016</v>
      </c>
      <c r="B3263" s="107" t="s">
        <v>239</v>
      </c>
      <c r="C3263" s="108">
        <f t="shared" si="581"/>
        <v>202.70270270270271</v>
      </c>
      <c r="D3263" s="107" t="s">
        <v>188</v>
      </c>
      <c r="E3263" s="109">
        <v>1480</v>
      </c>
      <c r="F3263" s="109">
        <v>1489.4</v>
      </c>
      <c r="G3263" s="109"/>
      <c r="H3263" s="110"/>
      <c r="I3263" s="109">
        <f t="shared" si="582"/>
        <v>1905.4054054054238</v>
      </c>
      <c r="J3263" s="109">
        <f t="shared" si="583"/>
        <v>0</v>
      </c>
      <c r="K3263" s="109">
        <f t="shared" si="584"/>
        <v>0</v>
      </c>
      <c r="L3263" s="43">
        <f t="shared" si="585"/>
        <v>1905.4054054054238</v>
      </c>
      <c r="M3263" s="25"/>
      <c r="N3263" s="25"/>
    </row>
    <row r="3264" spans="1:14" ht="15.75" customHeight="1">
      <c r="A3264" s="114">
        <v>42013</v>
      </c>
      <c r="B3264" s="54" t="s">
        <v>239</v>
      </c>
      <c r="C3264" s="29">
        <f t="shared" si="581"/>
        <v>206.32737276478679</v>
      </c>
      <c r="D3264" s="54" t="s">
        <v>188</v>
      </c>
      <c r="E3264" s="112">
        <v>1454</v>
      </c>
      <c r="F3264" s="112">
        <v>1464</v>
      </c>
      <c r="G3264" s="112">
        <v>1473.9</v>
      </c>
      <c r="H3264" s="110"/>
      <c r="I3264" s="109">
        <f t="shared" si="582"/>
        <v>2063.2737276478679</v>
      </c>
      <c r="J3264" s="109">
        <f t="shared" si="583"/>
        <v>2042.640990371408</v>
      </c>
      <c r="K3264" s="109">
        <f t="shared" si="584"/>
        <v>0</v>
      </c>
      <c r="L3264" s="43">
        <f t="shared" si="585"/>
        <v>4105.9147180192758</v>
      </c>
      <c r="M3264" s="25"/>
      <c r="N3264" s="25"/>
    </row>
    <row r="3265" spans="1:14" ht="15.75" customHeight="1">
      <c r="A3265" s="114">
        <v>42013</v>
      </c>
      <c r="B3265" s="54" t="s">
        <v>528</v>
      </c>
      <c r="C3265" s="29">
        <f t="shared" si="581"/>
        <v>616.01642710472277</v>
      </c>
      <c r="D3265" s="54" t="s">
        <v>188</v>
      </c>
      <c r="E3265" s="112">
        <v>487</v>
      </c>
      <c r="F3265" s="112">
        <v>490</v>
      </c>
      <c r="G3265" s="112">
        <v>493</v>
      </c>
      <c r="H3265" s="110"/>
      <c r="I3265" s="109">
        <f t="shared" si="582"/>
        <v>1848.0492813141682</v>
      </c>
      <c r="J3265" s="109">
        <f t="shared" si="583"/>
        <v>1848.0492813141682</v>
      </c>
      <c r="K3265" s="109">
        <f t="shared" si="584"/>
        <v>0</v>
      </c>
      <c r="L3265" s="43">
        <f t="shared" si="585"/>
        <v>3696.0985626283364</v>
      </c>
      <c r="M3265" s="25"/>
      <c r="N3265" s="25"/>
    </row>
    <row r="3266" spans="1:14" ht="15.75" customHeight="1">
      <c r="A3266" s="114">
        <v>42013</v>
      </c>
      <c r="B3266" s="54" t="s">
        <v>379</v>
      </c>
      <c r="C3266" s="29">
        <f t="shared" si="581"/>
        <v>944.88188976377955</v>
      </c>
      <c r="D3266" s="54" t="s">
        <v>188</v>
      </c>
      <c r="E3266" s="112">
        <v>317.5</v>
      </c>
      <c r="F3266" s="112">
        <v>319.5</v>
      </c>
      <c r="G3266" s="112">
        <v>321</v>
      </c>
      <c r="H3266" s="110"/>
      <c r="I3266" s="109">
        <f t="shared" si="582"/>
        <v>1889.7637795275591</v>
      </c>
      <c r="J3266" s="109">
        <f t="shared" si="583"/>
        <v>1417.3228346456694</v>
      </c>
      <c r="K3266" s="109">
        <f t="shared" si="584"/>
        <v>0</v>
      </c>
      <c r="L3266" s="43">
        <f t="shared" si="585"/>
        <v>3307.0866141732286</v>
      </c>
      <c r="M3266" s="25"/>
      <c r="N3266" s="25"/>
    </row>
    <row r="3267" spans="1:14" ht="15.75" customHeight="1">
      <c r="A3267" s="114">
        <v>42013</v>
      </c>
      <c r="B3267" s="107" t="s">
        <v>529</v>
      </c>
      <c r="C3267" s="108">
        <f t="shared" si="581"/>
        <v>307.21966205837174</v>
      </c>
      <c r="D3267" s="107" t="s">
        <v>188</v>
      </c>
      <c r="E3267" s="109">
        <v>976.5</v>
      </c>
      <c r="F3267" s="109">
        <v>980</v>
      </c>
      <c r="G3267" s="109"/>
      <c r="H3267" s="110"/>
      <c r="I3267" s="109">
        <f t="shared" si="582"/>
        <v>1075.2688172043011</v>
      </c>
      <c r="J3267" s="109">
        <f t="shared" si="583"/>
        <v>0</v>
      </c>
      <c r="K3267" s="109">
        <f t="shared" si="584"/>
        <v>0</v>
      </c>
      <c r="L3267" s="43">
        <f t="shared" si="585"/>
        <v>1075.2688172043011</v>
      </c>
      <c r="M3267" s="25"/>
      <c r="N3267" s="25"/>
    </row>
    <row r="3268" spans="1:14" ht="15.75" customHeight="1">
      <c r="A3268" s="114">
        <v>42012</v>
      </c>
      <c r="B3268" s="54" t="s">
        <v>463</v>
      </c>
      <c r="C3268" s="29">
        <f t="shared" si="581"/>
        <v>227.79043280182233</v>
      </c>
      <c r="D3268" s="54" t="s">
        <v>188</v>
      </c>
      <c r="E3268" s="112">
        <v>1317</v>
      </c>
      <c r="F3268" s="112">
        <v>1326</v>
      </c>
      <c r="G3268" s="112">
        <v>1336</v>
      </c>
      <c r="H3268" s="110">
        <v>1348</v>
      </c>
      <c r="I3268" s="109">
        <f t="shared" si="582"/>
        <v>2050.113895216401</v>
      </c>
      <c r="J3268" s="109">
        <f t="shared" si="583"/>
        <v>2277.9043280182232</v>
      </c>
      <c r="K3268" s="109">
        <f t="shared" si="584"/>
        <v>2733.4851936218679</v>
      </c>
      <c r="L3268" s="43">
        <f t="shared" si="585"/>
        <v>7061.5034168564925</v>
      </c>
      <c r="M3268" s="25"/>
      <c r="N3268" s="25"/>
    </row>
    <row r="3269" spans="1:14" ht="15.75" customHeight="1">
      <c r="A3269" s="114">
        <v>42012</v>
      </c>
      <c r="B3269" s="54" t="s">
        <v>448</v>
      </c>
      <c r="C3269" s="29">
        <f t="shared" si="581"/>
        <v>1054.481546572935</v>
      </c>
      <c r="D3269" s="54" t="s">
        <v>188</v>
      </c>
      <c r="E3269" s="112">
        <v>284.5</v>
      </c>
      <c r="F3269" s="112">
        <v>286</v>
      </c>
      <c r="G3269" s="112">
        <v>288</v>
      </c>
      <c r="H3269" s="110">
        <v>291</v>
      </c>
      <c r="I3269" s="109">
        <f t="shared" si="582"/>
        <v>1581.7223198594024</v>
      </c>
      <c r="J3269" s="109">
        <f t="shared" si="583"/>
        <v>2108.9630931458701</v>
      </c>
      <c r="K3269" s="109">
        <f t="shared" si="584"/>
        <v>3163.4446397188049</v>
      </c>
      <c r="L3269" s="43">
        <f t="shared" si="585"/>
        <v>6854.1300527240774</v>
      </c>
      <c r="M3269" s="25"/>
      <c r="N3269" s="25"/>
    </row>
    <row r="3270" spans="1:14" ht="15.75" customHeight="1">
      <c r="A3270" s="114">
        <v>42012</v>
      </c>
      <c r="B3270" s="54" t="s">
        <v>530</v>
      </c>
      <c r="C3270" s="29">
        <f t="shared" si="581"/>
        <v>379.26675094816687</v>
      </c>
      <c r="D3270" s="54" t="s">
        <v>188</v>
      </c>
      <c r="E3270" s="112">
        <v>791</v>
      </c>
      <c r="F3270" s="112">
        <v>796</v>
      </c>
      <c r="G3270" s="112">
        <v>802</v>
      </c>
      <c r="H3270" s="110">
        <v>808</v>
      </c>
      <c r="I3270" s="109">
        <f t="shared" si="582"/>
        <v>1896.3337547408344</v>
      </c>
      <c r="J3270" s="109">
        <f t="shared" si="583"/>
        <v>2275.6005056890012</v>
      </c>
      <c r="K3270" s="109">
        <f t="shared" si="584"/>
        <v>2275.6005056890012</v>
      </c>
      <c r="L3270" s="43">
        <f t="shared" si="585"/>
        <v>6447.5347661188371</v>
      </c>
      <c r="M3270" s="25"/>
      <c r="N3270" s="25"/>
    </row>
    <row r="3271" spans="1:14" ht="15.75" customHeight="1">
      <c r="A3271" s="114">
        <v>42012</v>
      </c>
      <c r="B3271" s="107" t="s">
        <v>127</v>
      </c>
      <c r="C3271" s="108">
        <f t="shared" si="581"/>
        <v>589.39096267190575</v>
      </c>
      <c r="D3271" s="107" t="s">
        <v>188</v>
      </c>
      <c r="E3271" s="109">
        <v>509</v>
      </c>
      <c r="F3271" s="109">
        <v>513</v>
      </c>
      <c r="G3271" s="109"/>
      <c r="H3271" s="110"/>
      <c r="I3271" s="109">
        <f t="shared" si="582"/>
        <v>2357.563850687623</v>
      </c>
      <c r="J3271" s="109">
        <f t="shared" si="583"/>
        <v>0</v>
      </c>
      <c r="K3271" s="109">
        <f t="shared" si="584"/>
        <v>0</v>
      </c>
      <c r="L3271" s="43">
        <f t="shared" si="585"/>
        <v>2357.563850687623</v>
      </c>
      <c r="M3271" s="25"/>
      <c r="N3271" s="25"/>
    </row>
    <row r="3272" spans="1:14" ht="15.75" customHeight="1">
      <c r="A3272" s="114">
        <v>42012</v>
      </c>
      <c r="B3272" s="107" t="s">
        <v>84</v>
      </c>
      <c r="C3272" s="108">
        <f t="shared" si="581"/>
        <v>655.02183406113534</v>
      </c>
      <c r="D3272" s="107" t="s">
        <v>188</v>
      </c>
      <c r="E3272" s="109">
        <v>458</v>
      </c>
      <c r="F3272" s="109">
        <v>451</v>
      </c>
      <c r="G3272" s="109"/>
      <c r="H3272" s="110"/>
      <c r="I3272" s="109">
        <f t="shared" si="582"/>
        <v>-4585.1528384279472</v>
      </c>
      <c r="J3272" s="109">
        <f t="shared" si="583"/>
        <v>0</v>
      </c>
      <c r="K3272" s="109">
        <f t="shared" si="584"/>
        <v>0</v>
      </c>
      <c r="L3272" s="43">
        <f t="shared" si="585"/>
        <v>-4585.1528384279472</v>
      </c>
      <c r="M3272" s="25"/>
      <c r="N3272" s="25"/>
    </row>
    <row r="3273" spans="1:14" ht="15.75" customHeight="1">
      <c r="A3273" s="114">
        <v>42011</v>
      </c>
      <c r="B3273" s="54" t="s">
        <v>520</v>
      </c>
      <c r="C3273" s="29">
        <f t="shared" si="581"/>
        <v>1935.483870967742</v>
      </c>
      <c r="D3273" s="54" t="s">
        <v>188</v>
      </c>
      <c r="E3273" s="112">
        <v>155</v>
      </c>
      <c r="F3273" s="112">
        <v>156</v>
      </c>
      <c r="G3273" s="112">
        <v>157.5</v>
      </c>
      <c r="H3273" s="110">
        <v>159</v>
      </c>
      <c r="I3273" s="109">
        <f t="shared" si="582"/>
        <v>1935.483870967742</v>
      </c>
      <c r="J3273" s="109">
        <f t="shared" si="583"/>
        <v>2903.2258064516127</v>
      </c>
      <c r="K3273" s="109">
        <f t="shared" si="584"/>
        <v>2903.2258064516127</v>
      </c>
      <c r="L3273" s="43">
        <f t="shared" si="585"/>
        <v>7741.9354838709669</v>
      </c>
      <c r="M3273" s="25"/>
      <c r="N3273" s="25"/>
    </row>
    <row r="3274" spans="1:14" ht="15.75" customHeight="1">
      <c r="A3274" s="114">
        <v>42011</v>
      </c>
      <c r="B3274" s="54" t="s">
        <v>415</v>
      </c>
      <c r="C3274" s="29">
        <f t="shared" si="581"/>
        <v>570.34220532319387</v>
      </c>
      <c r="D3274" s="54" t="s">
        <v>188</v>
      </c>
      <c r="E3274" s="112">
        <v>526</v>
      </c>
      <c r="F3274" s="112">
        <v>530</v>
      </c>
      <c r="G3274" s="112">
        <v>534</v>
      </c>
      <c r="H3274" s="110"/>
      <c r="I3274" s="109">
        <f t="shared" si="582"/>
        <v>2281.3688212927755</v>
      </c>
      <c r="J3274" s="109">
        <f t="shared" si="583"/>
        <v>2281.3688212927755</v>
      </c>
      <c r="K3274" s="109">
        <f t="shared" si="584"/>
        <v>0</v>
      </c>
      <c r="L3274" s="43">
        <f t="shared" si="585"/>
        <v>4562.7376425855509</v>
      </c>
      <c r="M3274" s="25"/>
      <c r="N3274" s="25"/>
    </row>
    <row r="3275" spans="1:14" ht="15.75" customHeight="1">
      <c r="A3275" s="114">
        <v>42011</v>
      </c>
      <c r="B3275" s="107" t="s">
        <v>361</v>
      </c>
      <c r="C3275" s="108">
        <f t="shared" si="581"/>
        <v>153.84615384615384</v>
      </c>
      <c r="D3275" s="107" t="s">
        <v>188</v>
      </c>
      <c r="E3275" s="109">
        <v>1950</v>
      </c>
      <c r="F3275" s="109">
        <v>1960</v>
      </c>
      <c r="G3275" s="109"/>
      <c r="H3275" s="110"/>
      <c r="I3275" s="109">
        <f t="shared" si="582"/>
        <v>1538.4615384615383</v>
      </c>
      <c r="J3275" s="109">
        <f t="shared" si="583"/>
        <v>0</v>
      </c>
      <c r="K3275" s="109">
        <f t="shared" si="584"/>
        <v>0</v>
      </c>
      <c r="L3275" s="43">
        <f t="shared" si="585"/>
        <v>1538.4615384615383</v>
      </c>
      <c r="M3275" s="25"/>
      <c r="N3275" s="25"/>
    </row>
    <row r="3276" spans="1:14" ht="15.75" customHeight="1">
      <c r="A3276" s="106">
        <v>42011</v>
      </c>
      <c r="B3276" s="111" t="s">
        <v>121</v>
      </c>
      <c r="C3276" s="108">
        <f t="shared" ref="C3276:C3339" si="586">300000/E3276</f>
        <v>785.3403141361257</v>
      </c>
      <c r="D3276" s="111" t="s">
        <v>203</v>
      </c>
      <c r="E3276" s="110">
        <v>382</v>
      </c>
      <c r="F3276" s="110">
        <v>380</v>
      </c>
      <c r="G3276" s="110"/>
      <c r="H3276" s="110"/>
      <c r="I3276" s="109">
        <f t="shared" ref="I3276:I3339" si="587">(IF(D3276="SHORT",E3276-F3276,IF(D3276="LONG",F3276-E3276)))*C3276</f>
        <v>1570.6806282722514</v>
      </c>
      <c r="J3276" s="109">
        <f t="shared" ref="J3276:J3339" si="588">(IF(D3276="SHORT",IF(G3276="",0,F3276-G3276),IF(D3276="LONG",IF(G3276="",0,G3276-F3276))))*C3276</f>
        <v>0</v>
      </c>
      <c r="K3276" s="109">
        <f t="shared" ref="K3276:K3339" si="589">(IF(D3276="SHORT",IF(H3276="",0,G3276-H3276),IF(D3276="LONG",IF(H3276="",0,(H3276-G3276)))))*C3276</f>
        <v>0</v>
      </c>
      <c r="L3276" s="43">
        <f t="shared" ref="L3276:L3339" si="590">SUM(I3276,J3276,K3276)</f>
        <v>1570.6806282722514</v>
      </c>
      <c r="M3276" s="25"/>
      <c r="N3276" s="25"/>
    </row>
    <row r="3277" spans="1:14" ht="15.75" customHeight="1">
      <c r="A3277" s="114">
        <v>42011</v>
      </c>
      <c r="B3277" s="107" t="s">
        <v>531</v>
      </c>
      <c r="C3277" s="108">
        <f t="shared" si="586"/>
        <v>116.64074650077761</v>
      </c>
      <c r="D3277" s="107" t="s">
        <v>188</v>
      </c>
      <c r="E3277" s="109">
        <v>2572</v>
      </c>
      <c r="F3277" s="109">
        <v>2552</v>
      </c>
      <c r="G3277" s="109"/>
      <c r="H3277" s="110"/>
      <c r="I3277" s="109">
        <f t="shared" si="587"/>
        <v>-2332.8149300155524</v>
      </c>
      <c r="J3277" s="109">
        <f t="shared" si="588"/>
        <v>0</v>
      </c>
      <c r="K3277" s="109">
        <f t="shared" si="589"/>
        <v>0</v>
      </c>
      <c r="L3277" s="43">
        <f t="shared" si="590"/>
        <v>-2332.8149300155524</v>
      </c>
      <c r="M3277" s="25"/>
      <c r="N3277" s="25"/>
    </row>
    <row r="3278" spans="1:14" ht="15.75" customHeight="1">
      <c r="A3278" s="106">
        <v>42010</v>
      </c>
      <c r="B3278" s="111" t="s">
        <v>442</v>
      </c>
      <c r="C3278" s="108">
        <f t="shared" si="586"/>
        <v>655.02183406113534</v>
      </c>
      <c r="D3278" s="111" t="s">
        <v>203</v>
      </c>
      <c r="E3278" s="110">
        <v>458</v>
      </c>
      <c r="F3278" s="110">
        <v>455</v>
      </c>
      <c r="G3278" s="110">
        <v>451</v>
      </c>
      <c r="H3278" s="109">
        <v>446</v>
      </c>
      <c r="I3278" s="109">
        <f t="shared" si="587"/>
        <v>1965.0655021834059</v>
      </c>
      <c r="J3278" s="109">
        <f t="shared" si="588"/>
        <v>2620.0873362445413</v>
      </c>
      <c r="K3278" s="109">
        <f t="shared" si="589"/>
        <v>3275.1091703056768</v>
      </c>
      <c r="L3278" s="43">
        <f t="shared" si="590"/>
        <v>7860.2620087336236</v>
      </c>
      <c r="M3278" s="25"/>
      <c r="N3278" s="25"/>
    </row>
    <row r="3279" spans="1:14" ht="15.75" customHeight="1">
      <c r="A3279" s="106">
        <v>42010</v>
      </c>
      <c r="B3279" s="111" t="s">
        <v>84</v>
      </c>
      <c r="C3279" s="108">
        <f t="shared" si="586"/>
        <v>710.90047393364932</v>
      </c>
      <c r="D3279" s="111" t="s">
        <v>203</v>
      </c>
      <c r="E3279" s="110">
        <v>422</v>
      </c>
      <c r="F3279" s="110">
        <v>419</v>
      </c>
      <c r="G3279" s="110"/>
      <c r="H3279" s="110"/>
      <c r="I3279" s="109">
        <f t="shared" si="587"/>
        <v>2132.7014218009481</v>
      </c>
      <c r="J3279" s="109">
        <f t="shared" si="588"/>
        <v>0</v>
      </c>
      <c r="K3279" s="109">
        <f t="shared" si="589"/>
        <v>0</v>
      </c>
      <c r="L3279" s="43">
        <f t="shared" si="590"/>
        <v>2132.7014218009481</v>
      </c>
      <c r="M3279" s="25"/>
      <c r="N3279" s="25"/>
    </row>
    <row r="3280" spans="1:14" ht="15.75" customHeight="1">
      <c r="A3280" s="106">
        <v>42010</v>
      </c>
      <c r="B3280" s="107" t="s">
        <v>444</v>
      </c>
      <c r="C3280" s="108">
        <f t="shared" si="586"/>
        <v>1574.8031496062993</v>
      </c>
      <c r="D3280" s="107" t="s">
        <v>188</v>
      </c>
      <c r="E3280" s="109">
        <v>190.5</v>
      </c>
      <c r="F3280" s="109">
        <v>191.5</v>
      </c>
      <c r="G3280" s="109"/>
      <c r="H3280" s="110"/>
      <c r="I3280" s="109">
        <f t="shared" si="587"/>
        <v>1574.8031496062993</v>
      </c>
      <c r="J3280" s="109">
        <f t="shared" si="588"/>
        <v>0</v>
      </c>
      <c r="K3280" s="109">
        <f t="shared" si="589"/>
        <v>0</v>
      </c>
      <c r="L3280" s="43">
        <f t="shared" si="590"/>
        <v>1574.8031496062993</v>
      </c>
      <c r="M3280" s="25"/>
      <c r="N3280" s="25"/>
    </row>
    <row r="3281" spans="1:14" ht="15.75" customHeight="1">
      <c r="A3281" s="106">
        <v>42010</v>
      </c>
      <c r="B3281" s="107" t="s">
        <v>331</v>
      </c>
      <c r="C3281" s="108">
        <f t="shared" si="586"/>
        <v>909.09090909090912</v>
      </c>
      <c r="D3281" s="107" t="s">
        <v>188</v>
      </c>
      <c r="E3281" s="109">
        <v>330</v>
      </c>
      <c r="F3281" s="109">
        <v>325</v>
      </c>
      <c r="G3281" s="109"/>
      <c r="H3281" s="110"/>
      <c r="I3281" s="109">
        <f t="shared" si="587"/>
        <v>-4545.454545454546</v>
      </c>
      <c r="J3281" s="109">
        <f t="shared" si="588"/>
        <v>0</v>
      </c>
      <c r="K3281" s="109">
        <f t="shared" si="589"/>
        <v>0</v>
      </c>
      <c r="L3281" s="43">
        <f t="shared" si="590"/>
        <v>-4545.454545454546</v>
      </c>
      <c r="M3281" s="25"/>
      <c r="N3281" s="25"/>
    </row>
    <row r="3282" spans="1:14" ht="15.75" customHeight="1">
      <c r="A3282" s="106">
        <v>42010</v>
      </c>
      <c r="B3282" s="111" t="s">
        <v>416</v>
      </c>
      <c r="C3282" s="108">
        <f t="shared" si="586"/>
        <v>399.46737683089214</v>
      </c>
      <c r="D3282" s="111" t="s">
        <v>203</v>
      </c>
      <c r="E3282" s="110">
        <v>751</v>
      </c>
      <c r="F3282" s="110">
        <v>762</v>
      </c>
      <c r="G3282" s="110"/>
      <c r="H3282" s="110"/>
      <c r="I3282" s="109">
        <f t="shared" si="587"/>
        <v>-4394.1411451398135</v>
      </c>
      <c r="J3282" s="109">
        <f t="shared" si="588"/>
        <v>0</v>
      </c>
      <c r="K3282" s="109">
        <f t="shared" si="589"/>
        <v>0</v>
      </c>
      <c r="L3282" s="43">
        <f t="shared" si="590"/>
        <v>-4394.1411451398135</v>
      </c>
      <c r="M3282" s="25"/>
      <c r="N3282" s="25"/>
    </row>
    <row r="3283" spans="1:14" ht="15.75" customHeight="1">
      <c r="A3283" s="114">
        <v>42009</v>
      </c>
      <c r="B3283" s="107" t="s">
        <v>532</v>
      </c>
      <c r="C3283" s="108">
        <f t="shared" si="586"/>
        <v>3389.8305084745762</v>
      </c>
      <c r="D3283" s="107" t="s">
        <v>188</v>
      </c>
      <c r="E3283" s="109">
        <v>88.5</v>
      </c>
      <c r="F3283" s="109">
        <v>89.1</v>
      </c>
      <c r="G3283" s="109"/>
      <c r="H3283" s="110"/>
      <c r="I3283" s="109">
        <f t="shared" si="587"/>
        <v>2033.8983050847264</v>
      </c>
      <c r="J3283" s="109">
        <f t="shared" si="588"/>
        <v>0</v>
      </c>
      <c r="K3283" s="109">
        <f t="shared" si="589"/>
        <v>0</v>
      </c>
      <c r="L3283" s="43">
        <f t="shared" si="590"/>
        <v>2033.8983050847264</v>
      </c>
      <c r="M3283" s="25"/>
      <c r="N3283" s="25"/>
    </row>
    <row r="3284" spans="1:14" ht="15.75" customHeight="1">
      <c r="A3284" s="114">
        <v>42009</v>
      </c>
      <c r="B3284" s="102" t="s">
        <v>84</v>
      </c>
      <c r="C3284" s="29">
        <f t="shared" si="586"/>
        <v>704.22535211267609</v>
      </c>
      <c r="D3284" s="102" t="s">
        <v>203</v>
      </c>
      <c r="E3284" s="43">
        <v>426</v>
      </c>
      <c r="F3284" s="43">
        <v>423.15</v>
      </c>
      <c r="G3284" s="43"/>
      <c r="H3284" s="110"/>
      <c r="I3284" s="109">
        <f t="shared" si="587"/>
        <v>2007.0422535211428</v>
      </c>
      <c r="J3284" s="109">
        <f t="shared" si="588"/>
        <v>0</v>
      </c>
      <c r="K3284" s="109">
        <f t="shared" si="589"/>
        <v>0</v>
      </c>
      <c r="L3284" s="43">
        <f t="shared" si="590"/>
        <v>2007.0422535211428</v>
      </c>
      <c r="M3284" s="25"/>
      <c r="N3284" s="25"/>
    </row>
    <row r="3285" spans="1:14" ht="15.75" customHeight="1">
      <c r="A3285" s="114">
        <v>42009</v>
      </c>
      <c r="B3285" s="107" t="s">
        <v>533</v>
      </c>
      <c r="C3285" s="108">
        <f t="shared" si="586"/>
        <v>769.23076923076928</v>
      </c>
      <c r="D3285" s="107" t="s">
        <v>188</v>
      </c>
      <c r="E3285" s="109">
        <v>390</v>
      </c>
      <c r="F3285" s="109">
        <v>385</v>
      </c>
      <c r="G3285" s="109"/>
      <c r="H3285" s="110"/>
      <c r="I3285" s="109">
        <f t="shared" si="587"/>
        <v>-3846.1538461538466</v>
      </c>
      <c r="J3285" s="109">
        <f t="shared" si="588"/>
        <v>0</v>
      </c>
      <c r="K3285" s="109">
        <f t="shared" si="589"/>
        <v>0</v>
      </c>
      <c r="L3285" s="43">
        <f t="shared" si="590"/>
        <v>-3846.1538461538466</v>
      </c>
      <c r="M3285" s="25"/>
      <c r="N3285" s="25"/>
    </row>
    <row r="3286" spans="1:14" ht="15.75" customHeight="1">
      <c r="A3286" s="114">
        <v>42006</v>
      </c>
      <c r="B3286" s="54" t="s">
        <v>442</v>
      </c>
      <c r="C3286" s="29">
        <f t="shared" si="586"/>
        <v>665.1884700665189</v>
      </c>
      <c r="D3286" s="54" t="s">
        <v>188</v>
      </c>
      <c r="E3286" s="112">
        <v>451</v>
      </c>
      <c r="F3286" s="112">
        <v>454</v>
      </c>
      <c r="G3286" s="112">
        <v>458</v>
      </c>
      <c r="H3286" s="110">
        <v>463</v>
      </c>
      <c r="I3286" s="109">
        <f t="shared" si="587"/>
        <v>1995.5654101995567</v>
      </c>
      <c r="J3286" s="109">
        <f t="shared" si="588"/>
        <v>2660.7538802660756</v>
      </c>
      <c r="K3286" s="109">
        <f t="shared" si="589"/>
        <v>3325.9423503325943</v>
      </c>
      <c r="L3286" s="43">
        <f t="shared" si="590"/>
        <v>7982.2616407982268</v>
      </c>
      <c r="M3286" s="25"/>
      <c r="N3286" s="25"/>
    </row>
    <row r="3287" spans="1:14" ht="15.75" customHeight="1">
      <c r="A3287" s="114">
        <v>42006</v>
      </c>
      <c r="B3287" s="54" t="s">
        <v>214</v>
      </c>
      <c r="C3287" s="29">
        <f t="shared" si="586"/>
        <v>382.65306122448982</v>
      </c>
      <c r="D3287" s="54" t="s">
        <v>188</v>
      </c>
      <c r="E3287" s="112">
        <v>784</v>
      </c>
      <c r="F3287" s="112">
        <v>789</v>
      </c>
      <c r="G3287" s="112">
        <v>795</v>
      </c>
      <c r="H3287" s="110"/>
      <c r="I3287" s="109">
        <f t="shared" si="587"/>
        <v>1913.2653061224491</v>
      </c>
      <c r="J3287" s="109">
        <f t="shared" si="588"/>
        <v>2295.9183673469388</v>
      </c>
      <c r="K3287" s="109">
        <f t="shared" si="589"/>
        <v>0</v>
      </c>
      <c r="L3287" s="43">
        <f t="shared" si="590"/>
        <v>4209.1836734693879</v>
      </c>
      <c r="M3287" s="25"/>
      <c r="N3287" s="25"/>
    </row>
    <row r="3288" spans="1:14" ht="15.75" customHeight="1">
      <c r="A3288" s="114">
        <v>42006</v>
      </c>
      <c r="B3288" s="54" t="s">
        <v>465</v>
      </c>
      <c r="C3288" s="29">
        <f>300000/E3288</f>
        <v>713.43638525564802</v>
      </c>
      <c r="D3288" s="54" t="s">
        <v>188</v>
      </c>
      <c r="E3288" s="112">
        <v>420.5</v>
      </c>
      <c r="F3288" s="112">
        <v>423.5</v>
      </c>
      <c r="G3288" s="112">
        <v>427</v>
      </c>
      <c r="H3288" s="110"/>
      <c r="I3288" s="109">
        <f t="shared" si="587"/>
        <v>2140.3091557669441</v>
      </c>
      <c r="J3288" s="109">
        <f t="shared" si="588"/>
        <v>2497.0273483947681</v>
      </c>
      <c r="K3288" s="109">
        <f t="shared" si="589"/>
        <v>0</v>
      </c>
      <c r="L3288" s="43">
        <f t="shared" si="590"/>
        <v>4637.3365041617126</v>
      </c>
      <c r="M3288" s="25"/>
      <c r="N3288" s="25"/>
    </row>
    <row r="3289" spans="1:14" ht="15.75" customHeight="1">
      <c r="A3289" s="106">
        <v>42006</v>
      </c>
      <c r="B3289" s="107" t="s">
        <v>451</v>
      </c>
      <c r="C3289" s="108">
        <f t="shared" si="586"/>
        <v>439.88269794721407</v>
      </c>
      <c r="D3289" s="107" t="s">
        <v>188</v>
      </c>
      <c r="E3289" s="109">
        <v>682</v>
      </c>
      <c r="F3289" s="109">
        <v>686.5</v>
      </c>
      <c r="G3289" s="109"/>
      <c r="H3289" s="110"/>
      <c r="I3289" s="109">
        <f t="shared" si="587"/>
        <v>1979.4721407624634</v>
      </c>
      <c r="J3289" s="109">
        <f t="shared" si="588"/>
        <v>0</v>
      </c>
      <c r="K3289" s="109">
        <f t="shared" si="589"/>
        <v>0</v>
      </c>
      <c r="L3289" s="43">
        <f t="shared" si="590"/>
        <v>1979.4721407624634</v>
      </c>
      <c r="M3289" s="25"/>
      <c r="N3289" s="25"/>
    </row>
    <row r="3290" spans="1:14" ht="15.75" customHeight="1">
      <c r="A3290" s="106">
        <v>42006</v>
      </c>
      <c r="B3290" s="107" t="s">
        <v>362</v>
      </c>
      <c r="C3290" s="108">
        <f t="shared" si="586"/>
        <v>697.67441860465112</v>
      </c>
      <c r="D3290" s="107" t="s">
        <v>188</v>
      </c>
      <c r="E3290" s="109">
        <v>430</v>
      </c>
      <c r="F3290" s="109">
        <v>432.8</v>
      </c>
      <c r="G3290" s="109"/>
      <c r="H3290" s="110"/>
      <c r="I3290" s="109">
        <f t="shared" si="587"/>
        <v>1953.4883720930311</v>
      </c>
      <c r="J3290" s="109">
        <f t="shared" si="588"/>
        <v>0</v>
      </c>
      <c r="K3290" s="109">
        <f t="shared" si="589"/>
        <v>0</v>
      </c>
      <c r="L3290" s="43">
        <f t="shared" si="590"/>
        <v>1953.4883720930311</v>
      </c>
      <c r="M3290" s="25"/>
      <c r="N3290" s="25"/>
    </row>
    <row r="3291" spans="1:14" ht="15.75" customHeight="1">
      <c r="A3291" s="106">
        <v>42006</v>
      </c>
      <c r="B3291" s="107" t="s">
        <v>432</v>
      </c>
      <c r="C3291" s="108">
        <f t="shared" si="586"/>
        <v>607.28744939271257</v>
      </c>
      <c r="D3291" s="107" t="s">
        <v>188</v>
      </c>
      <c r="E3291" s="109">
        <v>494</v>
      </c>
      <c r="F3291" s="109">
        <v>497</v>
      </c>
      <c r="G3291" s="109"/>
      <c r="H3291" s="110"/>
      <c r="I3291" s="109">
        <f t="shared" si="587"/>
        <v>1821.8623481781378</v>
      </c>
      <c r="J3291" s="109">
        <f t="shared" si="588"/>
        <v>0</v>
      </c>
      <c r="K3291" s="109">
        <f t="shared" si="589"/>
        <v>0</v>
      </c>
      <c r="L3291" s="43">
        <f t="shared" si="590"/>
        <v>1821.8623481781378</v>
      </c>
      <c r="M3291" s="25"/>
      <c r="N3291" s="25"/>
    </row>
    <row r="3292" spans="1:14" ht="15.75" customHeight="1">
      <c r="A3292" s="114">
        <v>42005</v>
      </c>
      <c r="B3292" s="54" t="s">
        <v>84</v>
      </c>
      <c r="C3292" s="29">
        <f t="shared" si="586"/>
        <v>731.70731707317077</v>
      </c>
      <c r="D3292" s="54" t="s">
        <v>188</v>
      </c>
      <c r="E3292" s="112">
        <v>410</v>
      </c>
      <c r="F3292" s="112">
        <v>413</v>
      </c>
      <c r="G3292" s="112">
        <v>417</v>
      </c>
      <c r="H3292" s="110">
        <v>422</v>
      </c>
      <c r="I3292" s="109">
        <f t="shared" si="587"/>
        <v>2195.1219512195121</v>
      </c>
      <c r="J3292" s="109">
        <f t="shared" si="588"/>
        <v>2926.8292682926831</v>
      </c>
      <c r="K3292" s="109">
        <f t="shared" si="589"/>
        <v>3658.5365853658541</v>
      </c>
      <c r="L3292" s="43">
        <f t="shared" si="590"/>
        <v>8780.4878048780483</v>
      </c>
      <c r="M3292" s="25"/>
      <c r="N3292" s="25"/>
    </row>
    <row r="3293" spans="1:14" ht="15.75" customHeight="1">
      <c r="A3293" s="106">
        <v>42004</v>
      </c>
      <c r="B3293" s="107" t="s">
        <v>524</v>
      </c>
      <c r="C3293" s="108">
        <f t="shared" si="586"/>
        <v>441.1764705882353</v>
      </c>
      <c r="D3293" s="107" t="s">
        <v>188</v>
      </c>
      <c r="E3293" s="109">
        <v>680</v>
      </c>
      <c r="F3293" s="109">
        <v>684.6</v>
      </c>
      <c r="G3293" s="109"/>
      <c r="H3293" s="110"/>
      <c r="I3293" s="109">
        <f t="shared" si="587"/>
        <v>2029.4117647058924</v>
      </c>
      <c r="J3293" s="109">
        <f t="shared" si="588"/>
        <v>0</v>
      </c>
      <c r="K3293" s="109">
        <f t="shared" si="589"/>
        <v>0</v>
      </c>
      <c r="L3293" s="43">
        <f t="shared" si="590"/>
        <v>2029.4117647058924</v>
      </c>
      <c r="M3293" s="25"/>
      <c r="N3293" s="25"/>
    </row>
    <row r="3294" spans="1:14" ht="15.75" customHeight="1">
      <c r="A3294" s="106">
        <v>42004</v>
      </c>
      <c r="B3294" s="107" t="s">
        <v>496</v>
      </c>
      <c r="C3294" s="108">
        <f t="shared" si="586"/>
        <v>216.76300578034682</v>
      </c>
      <c r="D3294" s="107" t="s">
        <v>188</v>
      </c>
      <c r="E3294" s="109">
        <v>1384</v>
      </c>
      <c r="F3294" s="109">
        <v>1384</v>
      </c>
      <c r="G3294" s="109"/>
      <c r="H3294" s="110"/>
      <c r="I3294" s="109">
        <f t="shared" si="587"/>
        <v>0</v>
      </c>
      <c r="J3294" s="109">
        <f t="shared" si="588"/>
        <v>0</v>
      </c>
      <c r="K3294" s="109">
        <f t="shared" si="589"/>
        <v>0</v>
      </c>
      <c r="L3294" s="43">
        <f t="shared" si="590"/>
        <v>0</v>
      </c>
      <c r="M3294" s="25"/>
      <c r="N3294" s="25"/>
    </row>
    <row r="3295" spans="1:14" ht="15.75" customHeight="1">
      <c r="A3295" s="114">
        <v>42003</v>
      </c>
      <c r="B3295" s="54" t="s">
        <v>120</v>
      </c>
      <c r="C3295" s="29">
        <f t="shared" si="586"/>
        <v>596.42147117296224</v>
      </c>
      <c r="D3295" s="54" t="s">
        <v>188</v>
      </c>
      <c r="E3295" s="112">
        <v>503</v>
      </c>
      <c r="F3295" s="112">
        <v>507</v>
      </c>
      <c r="G3295" s="112">
        <v>512</v>
      </c>
      <c r="H3295" s="110">
        <v>518.9</v>
      </c>
      <c r="I3295" s="109">
        <f t="shared" si="587"/>
        <v>2385.685884691849</v>
      </c>
      <c r="J3295" s="109">
        <f t="shared" si="588"/>
        <v>2982.1073558648113</v>
      </c>
      <c r="K3295" s="109">
        <f t="shared" si="589"/>
        <v>4115.3081510934262</v>
      </c>
      <c r="L3295" s="43">
        <f t="shared" si="590"/>
        <v>9483.101391650087</v>
      </c>
      <c r="M3295" s="25"/>
      <c r="N3295" s="25"/>
    </row>
    <row r="3296" spans="1:14" ht="15.75" customHeight="1">
      <c r="A3296" s="114">
        <v>42003</v>
      </c>
      <c r="B3296" s="54" t="s">
        <v>517</v>
      </c>
      <c r="C3296" s="29">
        <f t="shared" si="586"/>
        <v>821.91780821917803</v>
      </c>
      <c r="D3296" s="54" t="s">
        <v>188</v>
      </c>
      <c r="E3296" s="112">
        <v>365</v>
      </c>
      <c r="F3296" s="112">
        <v>367</v>
      </c>
      <c r="G3296" s="112">
        <v>370</v>
      </c>
      <c r="H3296" s="110">
        <v>375</v>
      </c>
      <c r="I3296" s="109">
        <f t="shared" si="587"/>
        <v>1643.8356164383561</v>
      </c>
      <c r="J3296" s="109">
        <f t="shared" si="588"/>
        <v>2465.7534246575342</v>
      </c>
      <c r="K3296" s="109">
        <f t="shared" si="589"/>
        <v>4109.58904109589</v>
      </c>
      <c r="L3296" s="43">
        <f t="shared" si="590"/>
        <v>8219.17808219178</v>
      </c>
      <c r="M3296" s="25"/>
      <c r="N3296" s="25"/>
    </row>
    <row r="3297" spans="1:14" ht="15.75" customHeight="1">
      <c r="A3297" s="114">
        <v>42003</v>
      </c>
      <c r="B3297" s="54" t="s">
        <v>214</v>
      </c>
      <c r="C3297" s="29">
        <f t="shared" si="586"/>
        <v>398.93617021276594</v>
      </c>
      <c r="D3297" s="54" t="s">
        <v>188</v>
      </c>
      <c r="E3297" s="112">
        <v>752</v>
      </c>
      <c r="F3297" s="112">
        <v>757</v>
      </c>
      <c r="G3297" s="112">
        <v>763</v>
      </c>
      <c r="H3297" s="110">
        <v>769</v>
      </c>
      <c r="I3297" s="109">
        <f t="shared" si="587"/>
        <v>1994.6808510638298</v>
      </c>
      <c r="J3297" s="109">
        <f t="shared" si="588"/>
        <v>2393.6170212765956</v>
      </c>
      <c r="K3297" s="109">
        <f t="shared" si="589"/>
        <v>2393.6170212765956</v>
      </c>
      <c r="L3297" s="43">
        <f t="shared" si="590"/>
        <v>6781.9148936170204</v>
      </c>
      <c r="M3297" s="25"/>
      <c r="N3297" s="25"/>
    </row>
    <row r="3298" spans="1:14" ht="15.75" customHeight="1">
      <c r="A3298" s="106">
        <v>42003</v>
      </c>
      <c r="B3298" s="107" t="s">
        <v>534</v>
      </c>
      <c r="C3298" s="108">
        <f t="shared" si="586"/>
        <v>1485.1485148514851</v>
      </c>
      <c r="D3298" s="107" t="s">
        <v>188</v>
      </c>
      <c r="E3298" s="109">
        <v>202</v>
      </c>
      <c r="F3298" s="109">
        <v>203.5</v>
      </c>
      <c r="G3298" s="109"/>
      <c r="H3298" s="110"/>
      <c r="I3298" s="109">
        <f t="shared" si="587"/>
        <v>2227.7227722772277</v>
      </c>
      <c r="J3298" s="109">
        <f t="shared" si="588"/>
        <v>0</v>
      </c>
      <c r="K3298" s="109">
        <f t="shared" si="589"/>
        <v>0</v>
      </c>
      <c r="L3298" s="43">
        <f t="shared" si="590"/>
        <v>2227.7227722772277</v>
      </c>
      <c r="M3298" s="25"/>
      <c r="N3298" s="25"/>
    </row>
    <row r="3299" spans="1:14" ht="15.75" customHeight="1">
      <c r="A3299" s="106">
        <v>42003</v>
      </c>
      <c r="B3299" s="107" t="s">
        <v>535</v>
      </c>
      <c r="C3299" s="108">
        <f t="shared" si="586"/>
        <v>1079.1366906474821</v>
      </c>
      <c r="D3299" s="107" t="s">
        <v>188</v>
      </c>
      <c r="E3299" s="109">
        <v>278</v>
      </c>
      <c r="F3299" s="109">
        <v>274.5</v>
      </c>
      <c r="G3299" s="109"/>
      <c r="H3299" s="110"/>
      <c r="I3299" s="109">
        <f t="shared" si="587"/>
        <v>-3776.9784172661871</v>
      </c>
      <c r="J3299" s="109">
        <f t="shared" si="588"/>
        <v>0</v>
      </c>
      <c r="K3299" s="109">
        <f t="shared" si="589"/>
        <v>0</v>
      </c>
      <c r="L3299" s="43">
        <f t="shared" si="590"/>
        <v>-3776.9784172661871</v>
      </c>
      <c r="M3299" s="25"/>
      <c r="N3299" s="25"/>
    </row>
    <row r="3300" spans="1:14" ht="15.75" customHeight="1">
      <c r="A3300" s="106">
        <v>42002</v>
      </c>
      <c r="B3300" s="107" t="s">
        <v>120</v>
      </c>
      <c r="C3300" s="108">
        <f t="shared" si="586"/>
        <v>632.91139240506334</v>
      </c>
      <c r="D3300" s="107" t="s">
        <v>188</v>
      </c>
      <c r="E3300" s="109">
        <v>474</v>
      </c>
      <c r="F3300" s="109">
        <v>477</v>
      </c>
      <c r="G3300" s="109">
        <v>481</v>
      </c>
      <c r="H3300" s="110">
        <v>487</v>
      </c>
      <c r="I3300" s="109">
        <f t="shared" si="587"/>
        <v>1898.7341772151899</v>
      </c>
      <c r="J3300" s="109">
        <f t="shared" si="588"/>
        <v>2531.6455696202534</v>
      </c>
      <c r="K3300" s="109">
        <f t="shared" si="589"/>
        <v>3797.4683544303798</v>
      </c>
      <c r="L3300" s="43">
        <f t="shared" si="590"/>
        <v>8227.8481012658231</v>
      </c>
      <c r="M3300" s="25"/>
      <c r="N3300" s="25"/>
    </row>
    <row r="3301" spans="1:14" ht="15.75" customHeight="1">
      <c r="A3301" s="106">
        <v>42002</v>
      </c>
      <c r="B3301" s="111" t="s">
        <v>379</v>
      </c>
      <c r="C3301" s="108">
        <f t="shared" si="586"/>
        <v>1043.4782608695652</v>
      </c>
      <c r="D3301" s="111" t="s">
        <v>203</v>
      </c>
      <c r="E3301" s="110">
        <v>287.5</v>
      </c>
      <c r="F3301" s="110">
        <v>286</v>
      </c>
      <c r="G3301" s="110">
        <v>284.2</v>
      </c>
      <c r="H3301" s="110"/>
      <c r="I3301" s="109">
        <f t="shared" si="587"/>
        <v>1565.217391304348</v>
      </c>
      <c r="J3301" s="109">
        <f t="shared" si="588"/>
        <v>1878.2608695652293</v>
      </c>
      <c r="K3301" s="109">
        <f t="shared" si="589"/>
        <v>0</v>
      </c>
      <c r="L3301" s="43">
        <f t="shared" si="590"/>
        <v>3443.4782608695773</v>
      </c>
      <c r="M3301" s="25"/>
      <c r="N3301" s="25"/>
    </row>
    <row r="3302" spans="1:14" ht="15.75" customHeight="1">
      <c r="A3302" s="106">
        <v>42002</v>
      </c>
      <c r="B3302" s="107" t="s">
        <v>368</v>
      </c>
      <c r="C3302" s="108">
        <f t="shared" si="586"/>
        <v>573.61376673040149</v>
      </c>
      <c r="D3302" s="107" t="s">
        <v>188</v>
      </c>
      <c r="E3302" s="109">
        <v>523</v>
      </c>
      <c r="F3302" s="109">
        <v>527</v>
      </c>
      <c r="G3302" s="109"/>
      <c r="H3302" s="110"/>
      <c r="I3302" s="109">
        <f t="shared" si="587"/>
        <v>2294.455066921606</v>
      </c>
      <c r="J3302" s="109">
        <f t="shared" si="588"/>
        <v>0</v>
      </c>
      <c r="K3302" s="109">
        <f t="shared" si="589"/>
        <v>0</v>
      </c>
      <c r="L3302" s="43">
        <f t="shared" si="590"/>
        <v>2294.455066921606</v>
      </c>
      <c r="M3302" s="25"/>
      <c r="N3302" s="25"/>
    </row>
    <row r="3303" spans="1:14" ht="15.75" customHeight="1">
      <c r="A3303" s="114">
        <v>41999</v>
      </c>
      <c r="B3303" s="54" t="s">
        <v>513</v>
      </c>
      <c r="C3303" s="29">
        <f t="shared" si="586"/>
        <v>672.64573991031386</v>
      </c>
      <c r="D3303" s="54" t="s">
        <v>188</v>
      </c>
      <c r="E3303" s="112">
        <v>446</v>
      </c>
      <c r="F3303" s="112">
        <v>448.4</v>
      </c>
      <c r="G3303" s="112"/>
      <c r="H3303" s="110"/>
      <c r="I3303" s="109">
        <f t="shared" si="587"/>
        <v>1614.3497757847381</v>
      </c>
      <c r="J3303" s="109">
        <f t="shared" si="588"/>
        <v>0</v>
      </c>
      <c r="K3303" s="109">
        <f t="shared" si="589"/>
        <v>0</v>
      </c>
      <c r="L3303" s="43">
        <f t="shared" si="590"/>
        <v>1614.3497757847381</v>
      </c>
      <c r="M3303" s="25"/>
      <c r="N3303" s="25"/>
    </row>
    <row r="3304" spans="1:14" ht="15.75" customHeight="1">
      <c r="A3304" s="114">
        <v>41999</v>
      </c>
      <c r="B3304" s="54" t="s">
        <v>536</v>
      </c>
      <c r="C3304" s="29">
        <f t="shared" si="586"/>
        <v>213.52313167259786</v>
      </c>
      <c r="D3304" s="54" t="s">
        <v>188</v>
      </c>
      <c r="E3304" s="112">
        <v>1405</v>
      </c>
      <c r="F3304" s="112">
        <v>1411</v>
      </c>
      <c r="G3304" s="112"/>
      <c r="H3304" s="110"/>
      <c r="I3304" s="109">
        <f t="shared" si="587"/>
        <v>1281.1387900355871</v>
      </c>
      <c r="J3304" s="109">
        <f t="shared" si="588"/>
        <v>0</v>
      </c>
      <c r="K3304" s="109">
        <f t="shared" si="589"/>
        <v>0</v>
      </c>
      <c r="L3304" s="43">
        <f t="shared" si="590"/>
        <v>1281.1387900355871</v>
      </c>
      <c r="M3304" s="25"/>
      <c r="N3304" s="25"/>
    </row>
    <row r="3305" spans="1:14" ht="15.75" customHeight="1">
      <c r="A3305" s="114">
        <v>41997</v>
      </c>
      <c r="B3305" s="54" t="s">
        <v>496</v>
      </c>
      <c r="C3305" s="29">
        <f t="shared" si="586"/>
        <v>217.70682148040638</v>
      </c>
      <c r="D3305" s="54" t="s">
        <v>188</v>
      </c>
      <c r="E3305" s="112">
        <v>1378</v>
      </c>
      <c r="F3305" s="112">
        <v>1362</v>
      </c>
      <c r="G3305" s="112"/>
      <c r="H3305" s="110"/>
      <c r="I3305" s="109">
        <f t="shared" si="587"/>
        <v>-3483.309143686502</v>
      </c>
      <c r="J3305" s="109">
        <f t="shared" si="588"/>
        <v>0</v>
      </c>
      <c r="K3305" s="109">
        <f t="shared" si="589"/>
        <v>0</v>
      </c>
      <c r="L3305" s="43">
        <f t="shared" si="590"/>
        <v>-3483.309143686502</v>
      </c>
      <c r="M3305" s="25"/>
      <c r="N3305" s="25"/>
    </row>
    <row r="3306" spans="1:14" ht="15.75" customHeight="1">
      <c r="A3306" s="114">
        <v>41996</v>
      </c>
      <c r="B3306" s="102" t="s">
        <v>94</v>
      </c>
      <c r="C3306" s="29">
        <f t="shared" si="586"/>
        <v>375</v>
      </c>
      <c r="D3306" s="102" t="s">
        <v>203</v>
      </c>
      <c r="E3306" s="43">
        <v>800</v>
      </c>
      <c r="F3306" s="43">
        <v>793</v>
      </c>
      <c r="G3306" s="43"/>
      <c r="H3306" s="110"/>
      <c r="I3306" s="109">
        <f t="shared" si="587"/>
        <v>2625</v>
      </c>
      <c r="J3306" s="109">
        <f t="shared" si="588"/>
        <v>0</v>
      </c>
      <c r="K3306" s="109">
        <f t="shared" si="589"/>
        <v>0</v>
      </c>
      <c r="L3306" s="43">
        <f t="shared" si="590"/>
        <v>2625</v>
      </c>
      <c r="M3306" s="25"/>
      <c r="N3306" s="25"/>
    </row>
    <row r="3307" spans="1:14" ht="15.75" customHeight="1">
      <c r="A3307" s="114">
        <v>41996</v>
      </c>
      <c r="B3307" s="54" t="s">
        <v>10</v>
      </c>
      <c r="C3307" s="29">
        <f t="shared" si="586"/>
        <v>310.23784901758012</v>
      </c>
      <c r="D3307" s="54" t="s">
        <v>188</v>
      </c>
      <c r="E3307" s="112">
        <v>967</v>
      </c>
      <c r="F3307" s="112">
        <v>975</v>
      </c>
      <c r="G3307" s="112"/>
      <c r="H3307" s="110"/>
      <c r="I3307" s="109">
        <f t="shared" si="587"/>
        <v>2481.9027921406409</v>
      </c>
      <c r="J3307" s="109">
        <f t="shared" si="588"/>
        <v>0</v>
      </c>
      <c r="K3307" s="109">
        <f t="shared" si="589"/>
        <v>0</v>
      </c>
      <c r="L3307" s="43">
        <f t="shared" si="590"/>
        <v>2481.9027921406409</v>
      </c>
      <c r="M3307" s="25"/>
      <c r="N3307" s="25"/>
    </row>
    <row r="3308" spans="1:14" ht="15.75" customHeight="1">
      <c r="A3308" s="114">
        <v>41996</v>
      </c>
      <c r="B3308" s="54" t="s">
        <v>537</v>
      </c>
      <c r="C3308" s="29">
        <f t="shared" si="586"/>
        <v>675.67567567567562</v>
      </c>
      <c r="D3308" s="54" t="s">
        <v>188</v>
      </c>
      <c r="E3308" s="112">
        <v>444</v>
      </c>
      <c r="F3308" s="112">
        <v>446.5</v>
      </c>
      <c r="G3308" s="112"/>
      <c r="H3308" s="110"/>
      <c r="I3308" s="109">
        <f t="shared" si="587"/>
        <v>1689.1891891891892</v>
      </c>
      <c r="J3308" s="109">
        <f t="shared" si="588"/>
        <v>0</v>
      </c>
      <c r="K3308" s="109">
        <f t="shared" si="589"/>
        <v>0</v>
      </c>
      <c r="L3308" s="43">
        <f t="shared" si="590"/>
        <v>1689.1891891891892</v>
      </c>
      <c r="M3308" s="25"/>
      <c r="N3308" s="25"/>
    </row>
    <row r="3309" spans="1:14" ht="15.75" customHeight="1">
      <c r="A3309" s="114">
        <v>41996</v>
      </c>
      <c r="B3309" s="54" t="s">
        <v>538</v>
      </c>
      <c r="C3309" s="29">
        <f t="shared" si="586"/>
        <v>405.95399188092017</v>
      </c>
      <c r="D3309" s="54" t="s">
        <v>188</v>
      </c>
      <c r="E3309" s="112">
        <v>739</v>
      </c>
      <c r="F3309" s="112">
        <v>739</v>
      </c>
      <c r="G3309" s="112"/>
      <c r="H3309" s="110"/>
      <c r="I3309" s="109">
        <f t="shared" si="587"/>
        <v>0</v>
      </c>
      <c r="J3309" s="109">
        <f t="shared" si="588"/>
        <v>0</v>
      </c>
      <c r="K3309" s="109">
        <f t="shared" si="589"/>
        <v>0</v>
      </c>
      <c r="L3309" s="43">
        <f t="shared" si="590"/>
        <v>0</v>
      </c>
      <c r="M3309" s="25"/>
      <c r="N3309" s="25"/>
    </row>
    <row r="3310" spans="1:14" ht="15.75" customHeight="1">
      <c r="A3310" s="114">
        <v>41995</v>
      </c>
      <c r="B3310" s="54" t="s">
        <v>539</v>
      </c>
      <c r="C3310" s="29">
        <f t="shared" si="586"/>
        <v>677.96610169491521</v>
      </c>
      <c r="D3310" s="54" t="s">
        <v>188</v>
      </c>
      <c r="E3310" s="112">
        <v>442.5</v>
      </c>
      <c r="F3310" s="112">
        <v>446</v>
      </c>
      <c r="G3310" s="112">
        <v>451</v>
      </c>
      <c r="H3310" s="110"/>
      <c r="I3310" s="109">
        <f t="shared" si="587"/>
        <v>2372.8813559322034</v>
      </c>
      <c r="J3310" s="109">
        <f t="shared" si="588"/>
        <v>3389.8305084745762</v>
      </c>
      <c r="K3310" s="109">
        <f t="shared" si="589"/>
        <v>0</v>
      </c>
      <c r="L3310" s="43">
        <f t="shared" si="590"/>
        <v>5762.7118644067796</v>
      </c>
      <c r="M3310" s="25"/>
      <c r="N3310" s="25"/>
    </row>
    <row r="3311" spans="1:14" ht="15.75" customHeight="1">
      <c r="A3311" s="114">
        <v>41995</v>
      </c>
      <c r="B3311" s="54" t="s">
        <v>540</v>
      </c>
      <c r="C3311" s="29">
        <f t="shared" si="586"/>
        <v>265.25198938992042</v>
      </c>
      <c r="D3311" s="54" t="s">
        <v>188</v>
      </c>
      <c r="E3311" s="112">
        <v>1131</v>
      </c>
      <c r="F3311" s="112">
        <v>1139</v>
      </c>
      <c r="G3311" s="112">
        <v>1150.5</v>
      </c>
      <c r="H3311" s="110"/>
      <c r="I3311" s="109">
        <f t="shared" si="587"/>
        <v>2122.0159151193634</v>
      </c>
      <c r="J3311" s="109">
        <f t="shared" si="588"/>
        <v>3050.397877984085</v>
      </c>
      <c r="K3311" s="109">
        <f t="shared" si="589"/>
        <v>0</v>
      </c>
      <c r="L3311" s="43">
        <f t="shared" si="590"/>
        <v>5172.4137931034484</v>
      </c>
      <c r="M3311" s="25"/>
      <c r="N3311" s="25"/>
    </row>
    <row r="3312" spans="1:14" ht="15.75" customHeight="1">
      <c r="A3312" s="114">
        <v>41995</v>
      </c>
      <c r="B3312" s="54" t="s">
        <v>541</v>
      </c>
      <c r="C3312" s="29">
        <f t="shared" si="586"/>
        <v>795.75596816976122</v>
      </c>
      <c r="D3312" s="54" t="s">
        <v>188</v>
      </c>
      <c r="E3312" s="112">
        <v>377</v>
      </c>
      <c r="F3312" s="112">
        <v>372</v>
      </c>
      <c r="G3312" s="112"/>
      <c r="H3312" s="110"/>
      <c r="I3312" s="109">
        <f t="shared" si="587"/>
        <v>-3978.7798408488061</v>
      </c>
      <c r="J3312" s="109">
        <f t="shared" si="588"/>
        <v>0</v>
      </c>
      <c r="K3312" s="109">
        <f t="shared" si="589"/>
        <v>0</v>
      </c>
      <c r="L3312" s="43">
        <f t="shared" si="590"/>
        <v>-3978.7798408488061</v>
      </c>
      <c r="M3312" s="25"/>
      <c r="N3312" s="25"/>
    </row>
    <row r="3313" spans="1:14" ht="15.75" customHeight="1">
      <c r="A3313" s="114">
        <v>41992</v>
      </c>
      <c r="B3313" s="54" t="s">
        <v>239</v>
      </c>
      <c r="C3313" s="29">
        <f t="shared" si="586"/>
        <v>225.73363431151242</v>
      </c>
      <c r="D3313" s="54" t="s">
        <v>188</v>
      </c>
      <c r="E3313" s="112">
        <v>1329</v>
      </c>
      <c r="F3313" s="112">
        <v>1337</v>
      </c>
      <c r="G3313" s="112">
        <v>1353</v>
      </c>
      <c r="H3313" s="110">
        <v>1373</v>
      </c>
      <c r="I3313" s="109">
        <f t="shared" si="587"/>
        <v>1805.8690744920993</v>
      </c>
      <c r="J3313" s="109">
        <f t="shared" si="588"/>
        <v>3611.7381489841987</v>
      </c>
      <c r="K3313" s="109">
        <f t="shared" si="589"/>
        <v>4514.6726862302485</v>
      </c>
      <c r="L3313" s="43">
        <f t="shared" si="590"/>
        <v>9932.2799097065472</v>
      </c>
      <c r="M3313" s="25"/>
      <c r="N3313" s="25"/>
    </row>
    <row r="3314" spans="1:14" ht="15.75" customHeight="1">
      <c r="A3314" s="114">
        <v>41992</v>
      </c>
      <c r="B3314" s="54" t="s">
        <v>542</v>
      </c>
      <c r="C3314" s="29">
        <f t="shared" si="586"/>
        <v>588.23529411764707</v>
      </c>
      <c r="D3314" s="54" t="s">
        <v>188</v>
      </c>
      <c r="E3314" s="112">
        <v>510</v>
      </c>
      <c r="F3314" s="112">
        <v>514</v>
      </c>
      <c r="G3314" s="112">
        <v>519</v>
      </c>
      <c r="H3314" s="110"/>
      <c r="I3314" s="109">
        <f t="shared" si="587"/>
        <v>2352.9411764705883</v>
      </c>
      <c r="J3314" s="109">
        <f t="shared" si="588"/>
        <v>2941.1764705882351</v>
      </c>
      <c r="K3314" s="109">
        <f t="shared" si="589"/>
        <v>0</v>
      </c>
      <c r="L3314" s="43">
        <f t="shared" si="590"/>
        <v>5294.1176470588234</v>
      </c>
      <c r="M3314" s="25"/>
      <c r="N3314" s="25"/>
    </row>
    <row r="3315" spans="1:14" ht="15.75" customHeight="1">
      <c r="A3315" s="114">
        <v>41992</v>
      </c>
      <c r="B3315" s="54" t="s">
        <v>432</v>
      </c>
      <c r="C3315" s="29">
        <f t="shared" si="586"/>
        <v>659.77567627006817</v>
      </c>
      <c r="D3315" s="54" t="s">
        <v>188</v>
      </c>
      <c r="E3315" s="112">
        <v>454.7</v>
      </c>
      <c r="F3315" s="112">
        <v>458.5</v>
      </c>
      <c r="G3315" s="112"/>
      <c r="H3315" s="110"/>
      <c r="I3315" s="109">
        <f t="shared" si="587"/>
        <v>2507.1475698262666</v>
      </c>
      <c r="J3315" s="109">
        <f t="shared" si="588"/>
        <v>0</v>
      </c>
      <c r="K3315" s="109">
        <f t="shared" si="589"/>
        <v>0</v>
      </c>
      <c r="L3315" s="43">
        <f t="shared" si="590"/>
        <v>2507.1475698262666</v>
      </c>
      <c r="M3315" s="25"/>
      <c r="N3315" s="25"/>
    </row>
    <row r="3316" spans="1:14" ht="15.75" customHeight="1">
      <c r="A3316" s="114">
        <v>41991</v>
      </c>
      <c r="B3316" s="54" t="s">
        <v>543</v>
      </c>
      <c r="C3316" s="29">
        <f t="shared" si="586"/>
        <v>536.67262969588546</v>
      </c>
      <c r="D3316" s="54" t="s">
        <v>188</v>
      </c>
      <c r="E3316" s="112">
        <v>559</v>
      </c>
      <c r="F3316" s="112">
        <v>563</v>
      </c>
      <c r="G3316" s="112">
        <v>567.9</v>
      </c>
      <c r="H3316" s="110"/>
      <c r="I3316" s="109">
        <f t="shared" si="587"/>
        <v>2146.6905187835418</v>
      </c>
      <c r="J3316" s="109">
        <f t="shared" si="588"/>
        <v>2629.6958855098264</v>
      </c>
      <c r="K3316" s="109">
        <f t="shared" si="589"/>
        <v>0</v>
      </c>
      <c r="L3316" s="43">
        <f t="shared" si="590"/>
        <v>4776.3864042933683</v>
      </c>
      <c r="M3316" s="25"/>
      <c r="N3316" s="25"/>
    </row>
    <row r="3317" spans="1:14" ht="15.75" customHeight="1">
      <c r="A3317" s="114">
        <v>41991</v>
      </c>
      <c r="B3317" s="54" t="s">
        <v>121</v>
      </c>
      <c r="C3317" s="29">
        <f t="shared" si="586"/>
        <v>795.75596816976122</v>
      </c>
      <c r="D3317" s="54" t="s">
        <v>188</v>
      </c>
      <c r="E3317" s="112">
        <v>377</v>
      </c>
      <c r="F3317" s="112">
        <v>379</v>
      </c>
      <c r="G3317" s="112">
        <v>382</v>
      </c>
      <c r="H3317" s="110"/>
      <c r="I3317" s="109">
        <f t="shared" si="587"/>
        <v>1591.5119363395224</v>
      </c>
      <c r="J3317" s="109">
        <f t="shared" si="588"/>
        <v>2387.2679045092837</v>
      </c>
      <c r="K3317" s="109">
        <f t="shared" si="589"/>
        <v>0</v>
      </c>
      <c r="L3317" s="43">
        <f t="shared" si="590"/>
        <v>3978.7798408488061</v>
      </c>
      <c r="M3317" s="25"/>
      <c r="N3317" s="25"/>
    </row>
    <row r="3318" spans="1:14" ht="15.75" customHeight="1">
      <c r="A3318" s="114">
        <v>41991</v>
      </c>
      <c r="B3318" s="54" t="s">
        <v>544</v>
      </c>
      <c r="C3318" s="29">
        <f t="shared" si="586"/>
        <v>692.84064665127016</v>
      </c>
      <c r="D3318" s="54" t="s">
        <v>188</v>
      </c>
      <c r="E3318" s="112">
        <v>433</v>
      </c>
      <c r="F3318" s="112">
        <v>437</v>
      </c>
      <c r="G3318" s="112"/>
      <c r="H3318" s="110"/>
      <c r="I3318" s="109">
        <f t="shared" si="587"/>
        <v>2771.3625866050807</v>
      </c>
      <c r="J3318" s="109">
        <f t="shared" si="588"/>
        <v>0</v>
      </c>
      <c r="K3318" s="109">
        <f t="shared" si="589"/>
        <v>0</v>
      </c>
      <c r="L3318" s="43">
        <f t="shared" si="590"/>
        <v>2771.3625866050807</v>
      </c>
      <c r="M3318" s="25"/>
      <c r="N3318" s="25"/>
    </row>
    <row r="3319" spans="1:14" ht="15.75" customHeight="1">
      <c r="A3319" s="114">
        <v>41991</v>
      </c>
      <c r="B3319" s="54" t="s">
        <v>418</v>
      </c>
      <c r="C3319" s="29">
        <f t="shared" si="586"/>
        <v>837.98882681564248</v>
      </c>
      <c r="D3319" s="54" t="s">
        <v>188</v>
      </c>
      <c r="E3319" s="112">
        <v>358</v>
      </c>
      <c r="F3319" s="112">
        <v>360</v>
      </c>
      <c r="G3319" s="112"/>
      <c r="H3319" s="110"/>
      <c r="I3319" s="109">
        <f t="shared" si="587"/>
        <v>1675.977653631285</v>
      </c>
      <c r="J3319" s="109">
        <f t="shared" si="588"/>
        <v>0</v>
      </c>
      <c r="K3319" s="109">
        <f t="shared" si="589"/>
        <v>0</v>
      </c>
      <c r="L3319" s="43">
        <f t="shared" si="590"/>
        <v>1675.977653631285</v>
      </c>
      <c r="M3319" s="25"/>
      <c r="N3319" s="25"/>
    </row>
    <row r="3320" spans="1:14" ht="15.75" customHeight="1">
      <c r="A3320" s="114">
        <v>41990</v>
      </c>
      <c r="B3320" s="54" t="s">
        <v>545</v>
      </c>
      <c r="C3320" s="29">
        <f t="shared" si="586"/>
        <v>800</v>
      </c>
      <c r="D3320" s="54" t="s">
        <v>188</v>
      </c>
      <c r="E3320" s="112">
        <v>375</v>
      </c>
      <c r="F3320" s="112">
        <v>377</v>
      </c>
      <c r="G3320" s="112">
        <v>380</v>
      </c>
      <c r="H3320" s="110"/>
      <c r="I3320" s="109">
        <f t="shared" si="587"/>
        <v>1600</v>
      </c>
      <c r="J3320" s="109">
        <f t="shared" si="588"/>
        <v>2400</v>
      </c>
      <c r="K3320" s="109">
        <f t="shared" si="589"/>
        <v>0</v>
      </c>
      <c r="L3320" s="43">
        <f t="shared" si="590"/>
        <v>4000</v>
      </c>
      <c r="M3320" s="25"/>
      <c r="N3320" s="25"/>
    </row>
    <row r="3321" spans="1:14" ht="15.75" customHeight="1">
      <c r="A3321" s="114">
        <v>41990</v>
      </c>
      <c r="B3321" s="54" t="s">
        <v>312</v>
      </c>
      <c r="C3321" s="29">
        <f t="shared" si="586"/>
        <v>892.85714285714289</v>
      </c>
      <c r="D3321" s="54" t="s">
        <v>188</v>
      </c>
      <c r="E3321" s="112">
        <v>336</v>
      </c>
      <c r="F3321" s="112">
        <v>338.35</v>
      </c>
      <c r="G3321" s="112"/>
      <c r="H3321" s="110"/>
      <c r="I3321" s="109">
        <f t="shared" si="587"/>
        <v>2098.2142857143062</v>
      </c>
      <c r="J3321" s="109">
        <f t="shared" si="588"/>
        <v>0</v>
      </c>
      <c r="K3321" s="109">
        <f t="shared" si="589"/>
        <v>0</v>
      </c>
      <c r="L3321" s="43">
        <f t="shared" si="590"/>
        <v>2098.2142857143062</v>
      </c>
      <c r="M3321" s="25"/>
      <c r="N3321" s="25"/>
    </row>
    <row r="3322" spans="1:14" ht="15.75" customHeight="1">
      <c r="A3322" s="114">
        <v>41990</v>
      </c>
      <c r="B3322" s="54" t="s">
        <v>545</v>
      </c>
      <c r="C3322" s="29">
        <f t="shared" si="586"/>
        <v>785.3403141361257</v>
      </c>
      <c r="D3322" s="54" t="s">
        <v>188</v>
      </c>
      <c r="E3322" s="112">
        <v>382</v>
      </c>
      <c r="F3322" s="112">
        <v>378</v>
      </c>
      <c r="G3322" s="112"/>
      <c r="H3322" s="110"/>
      <c r="I3322" s="109">
        <f t="shared" si="587"/>
        <v>-3141.3612565445028</v>
      </c>
      <c r="J3322" s="109">
        <f t="shared" si="588"/>
        <v>0</v>
      </c>
      <c r="K3322" s="109">
        <f t="shared" si="589"/>
        <v>0</v>
      </c>
      <c r="L3322" s="43">
        <f t="shared" si="590"/>
        <v>-3141.3612565445028</v>
      </c>
      <c r="M3322" s="25"/>
      <c r="N3322" s="25"/>
    </row>
    <row r="3323" spans="1:14" ht="15.75" customHeight="1">
      <c r="A3323" s="114">
        <v>41990</v>
      </c>
      <c r="B3323" s="54" t="s">
        <v>338</v>
      </c>
      <c r="C3323" s="29">
        <f t="shared" si="586"/>
        <v>995.0248756218906</v>
      </c>
      <c r="D3323" s="54" t="s">
        <v>188</v>
      </c>
      <c r="E3323" s="112">
        <v>301.5</v>
      </c>
      <c r="F3323" s="112">
        <v>301.5</v>
      </c>
      <c r="G3323" s="112"/>
      <c r="H3323" s="110"/>
      <c r="I3323" s="109">
        <f t="shared" si="587"/>
        <v>0</v>
      </c>
      <c r="J3323" s="109">
        <f t="shared" si="588"/>
        <v>0</v>
      </c>
      <c r="K3323" s="109">
        <f t="shared" si="589"/>
        <v>0</v>
      </c>
      <c r="L3323" s="43">
        <f t="shared" si="590"/>
        <v>0</v>
      </c>
      <c r="M3323" s="25"/>
      <c r="N3323" s="25"/>
    </row>
    <row r="3324" spans="1:14" ht="15.75" customHeight="1">
      <c r="A3324" s="114">
        <v>41989</v>
      </c>
      <c r="B3324" s="102" t="s">
        <v>10</v>
      </c>
      <c r="C3324" s="29">
        <f t="shared" si="586"/>
        <v>305.81039755351679</v>
      </c>
      <c r="D3324" s="102" t="s">
        <v>203</v>
      </c>
      <c r="E3324" s="43">
        <v>981</v>
      </c>
      <c r="F3324" s="43">
        <v>975</v>
      </c>
      <c r="G3324" s="43">
        <v>969</v>
      </c>
      <c r="H3324" s="112">
        <v>961</v>
      </c>
      <c r="I3324" s="109">
        <f t="shared" si="587"/>
        <v>1834.8623853211006</v>
      </c>
      <c r="J3324" s="109">
        <f t="shared" si="588"/>
        <v>1834.8623853211006</v>
      </c>
      <c r="K3324" s="109">
        <f t="shared" si="589"/>
        <v>2446.4831804281343</v>
      </c>
      <c r="L3324" s="43">
        <f t="shared" si="590"/>
        <v>6116.2079510703352</v>
      </c>
      <c r="M3324" s="25"/>
      <c r="N3324" s="25"/>
    </row>
    <row r="3325" spans="1:14" ht="15.75" customHeight="1">
      <c r="A3325" s="114">
        <v>41989</v>
      </c>
      <c r="B3325" s="102" t="s">
        <v>121</v>
      </c>
      <c r="C3325" s="29">
        <f t="shared" si="586"/>
        <v>898.20359281437129</v>
      </c>
      <c r="D3325" s="102" t="s">
        <v>203</v>
      </c>
      <c r="E3325" s="43">
        <v>334</v>
      </c>
      <c r="F3325" s="43">
        <v>331</v>
      </c>
      <c r="G3325" s="43">
        <v>327</v>
      </c>
      <c r="H3325" s="110"/>
      <c r="I3325" s="109">
        <f t="shared" si="587"/>
        <v>2694.6107784431138</v>
      </c>
      <c r="J3325" s="109">
        <f t="shared" si="588"/>
        <v>3592.8143712574852</v>
      </c>
      <c r="K3325" s="109">
        <f t="shared" si="589"/>
        <v>0</v>
      </c>
      <c r="L3325" s="43">
        <f t="shared" si="590"/>
        <v>6287.4251497005989</v>
      </c>
      <c r="M3325" s="25"/>
      <c r="N3325" s="25"/>
    </row>
    <row r="3326" spans="1:14" ht="15.75" customHeight="1">
      <c r="A3326" s="114">
        <v>41989</v>
      </c>
      <c r="B3326" s="102" t="s">
        <v>47</v>
      </c>
      <c r="C3326" s="29">
        <f t="shared" si="586"/>
        <v>818.55388813096863</v>
      </c>
      <c r="D3326" s="102" t="s">
        <v>203</v>
      </c>
      <c r="E3326" s="43">
        <v>366.5</v>
      </c>
      <c r="F3326" s="43">
        <v>364</v>
      </c>
      <c r="G3326" s="43"/>
      <c r="H3326" s="110"/>
      <c r="I3326" s="109">
        <f t="shared" si="587"/>
        <v>2046.3847203274215</v>
      </c>
      <c r="J3326" s="109">
        <f t="shared" si="588"/>
        <v>0</v>
      </c>
      <c r="K3326" s="109">
        <f t="shared" si="589"/>
        <v>0</v>
      </c>
      <c r="L3326" s="43">
        <f t="shared" si="590"/>
        <v>2046.3847203274215</v>
      </c>
      <c r="M3326" s="25"/>
      <c r="N3326" s="25"/>
    </row>
    <row r="3327" spans="1:14" ht="15.75" customHeight="1">
      <c r="A3327" s="114">
        <v>41989</v>
      </c>
      <c r="B3327" s="102" t="s">
        <v>442</v>
      </c>
      <c r="C3327" s="29">
        <f t="shared" si="586"/>
        <v>759.49367088607596</v>
      </c>
      <c r="D3327" s="102" t="s">
        <v>203</v>
      </c>
      <c r="E3327" s="43">
        <v>395</v>
      </c>
      <c r="F3327" s="43">
        <v>392.7</v>
      </c>
      <c r="G3327" s="43"/>
      <c r="H3327" s="110"/>
      <c r="I3327" s="109">
        <f t="shared" si="587"/>
        <v>1746.8354430379834</v>
      </c>
      <c r="J3327" s="109">
        <f t="shared" si="588"/>
        <v>0</v>
      </c>
      <c r="K3327" s="109">
        <f t="shared" si="589"/>
        <v>0</v>
      </c>
      <c r="L3327" s="43">
        <f t="shared" si="590"/>
        <v>1746.8354430379834</v>
      </c>
      <c r="M3327" s="25"/>
      <c r="N3327" s="25"/>
    </row>
    <row r="3328" spans="1:14" ht="15.75" customHeight="1">
      <c r="A3328" s="114">
        <v>41988</v>
      </c>
      <c r="B3328" s="54" t="s">
        <v>121</v>
      </c>
      <c r="C3328" s="29">
        <f t="shared" si="586"/>
        <v>1029.1595197255574</v>
      </c>
      <c r="D3328" s="54" t="s">
        <v>188</v>
      </c>
      <c r="E3328" s="112">
        <v>291.5</v>
      </c>
      <c r="F3328" s="112">
        <v>293.5</v>
      </c>
      <c r="G3328" s="112">
        <v>296.5</v>
      </c>
      <c r="H3328" s="110">
        <v>299.5</v>
      </c>
      <c r="I3328" s="109">
        <f t="shared" si="587"/>
        <v>2058.3190394511148</v>
      </c>
      <c r="J3328" s="109">
        <f t="shared" si="588"/>
        <v>3087.4785591766722</v>
      </c>
      <c r="K3328" s="109">
        <f t="shared" si="589"/>
        <v>3087.4785591766722</v>
      </c>
      <c r="L3328" s="43">
        <f t="shared" si="590"/>
        <v>8233.2761578044592</v>
      </c>
      <c r="M3328" s="25"/>
      <c r="N3328" s="25"/>
    </row>
    <row r="3329" spans="1:14" ht="15.75" customHeight="1">
      <c r="A3329" s="114">
        <v>41988</v>
      </c>
      <c r="B3329" s="54" t="s">
        <v>121</v>
      </c>
      <c r="C3329" s="29">
        <f t="shared" si="586"/>
        <v>946.37223974763413</v>
      </c>
      <c r="D3329" s="54" t="s">
        <v>188</v>
      </c>
      <c r="E3329" s="112">
        <v>317</v>
      </c>
      <c r="F3329" s="112">
        <v>319</v>
      </c>
      <c r="G3329" s="112">
        <v>322</v>
      </c>
      <c r="H3329" s="110">
        <v>325</v>
      </c>
      <c r="I3329" s="109">
        <f t="shared" si="587"/>
        <v>1892.7444794952683</v>
      </c>
      <c r="J3329" s="109">
        <f t="shared" si="588"/>
        <v>2839.1167192429025</v>
      </c>
      <c r="K3329" s="109">
        <f t="shared" si="589"/>
        <v>2839.1167192429025</v>
      </c>
      <c r="L3329" s="43">
        <f t="shared" si="590"/>
        <v>7570.9779179810739</v>
      </c>
      <c r="M3329" s="25"/>
      <c r="N3329" s="25"/>
    </row>
    <row r="3330" spans="1:14" ht="15.75" customHeight="1">
      <c r="A3330" s="114">
        <v>41988</v>
      </c>
      <c r="B3330" s="54" t="s">
        <v>546</v>
      </c>
      <c r="C3330" s="29">
        <f t="shared" si="586"/>
        <v>256.41025641025641</v>
      </c>
      <c r="D3330" s="54" t="s">
        <v>188</v>
      </c>
      <c r="E3330" s="112">
        <v>1170</v>
      </c>
      <c r="F3330" s="112">
        <v>1155</v>
      </c>
      <c r="G3330" s="112"/>
      <c r="H3330" s="110"/>
      <c r="I3330" s="109">
        <f t="shared" si="587"/>
        <v>-3846.1538461538462</v>
      </c>
      <c r="J3330" s="109">
        <f t="shared" si="588"/>
        <v>0</v>
      </c>
      <c r="K3330" s="109">
        <f t="shared" si="589"/>
        <v>0</v>
      </c>
      <c r="L3330" s="43">
        <f t="shared" si="590"/>
        <v>-3846.1538461538462</v>
      </c>
      <c r="M3330" s="25"/>
      <c r="N3330" s="25"/>
    </row>
    <row r="3331" spans="1:14" ht="15.75" customHeight="1">
      <c r="A3331" s="114">
        <v>41985</v>
      </c>
      <c r="B3331" s="102" t="s">
        <v>239</v>
      </c>
      <c r="C3331" s="29">
        <f t="shared" si="586"/>
        <v>222.22222222222223</v>
      </c>
      <c r="D3331" s="102" t="s">
        <v>203</v>
      </c>
      <c r="E3331" s="43">
        <v>1350</v>
      </c>
      <c r="F3331" s="43">
        <v>1340</v>
      </c>
      <c r="G3331" s="43">
        <v>1328</v>
      </c>
      <c r="H3331" s="112">
        <v>1315</v>
      </c>
      <c r="I3331" s="109">
        <f t="shared" si="587"/>
        <v>2222.2222222222222</v>
      </c>
      <c r="J3331" s="109">
        <f t="shared" si="588"/>
        <v>2666.666666666667</v>
      </c>
      <c r="K3331" s="109">
        <f t="shared" si="589"/>
        <v>2888.8888888888891</v>
      </c>
      <c r="L3331" s="43">
        <f t="shared" si="590"/>
        <v>7777.7777777777774</v>
      </c>
      <c r="M3331" s="25"/>
      <c r="N3331" s="25"/>
    </row>
    <row r="3332" spans="1:14" ht="15.75" customHeight="1">
      <c r="A3332" s="114">
        <v>41985</v>
      </c>
      <c r="B3332" s="54" t="s">
        <v>94</v>
      </c>
      <c r="C3332" s="29">
        <f t="shared" si="586"/>
        <v>397.35099337748346</v>
      </c>
      <c r="D3332" s="54" t="s">
        <v>188</v>
      </c>
      <c r="E3332" s="112">
        <v>755</v>
      </c>
      <c r="F3332" s="112">
        <v>760</v>
      </c>
      <c r="G3332" s="112">
        <v>765</v>
      </c>
      <c r="H3332" s="110"/>
      <c r="I3332" s="109">
        <f t="shared" si="587"/>
        <v>1986.7549668874174</v>
      </c>
      <c r="J3332" s="109">
        <f t="shared" si="588"/>
        <v>1986.7549668874174</v>
      </c>
      <c r="K3332" s="109">
        <f t="shared" si="589"/>
        <v>0</v>
      </c>
      <c r="L3332" s="43">
        <f t="shared" si="590"/>
        <v>3973.5099337748347</v>
      </c>
      <c r="M3332" s="25"/>
      <c r="N3332" s="25"/>
    </row>
    <row r="3333" spans="1:14" ht="15.75" customHeight="1">
      <c r="A3333" s="114">
        <v>41985</v>
      </c>
      <c r="B3333" s="54" t="s">
        <v>373</v>
      </c>
      <c r="C3333" s="29">
        <f t="shared" si="586"/>
        <v>2678.5714285714284</v>
      </c>
      <c r="D3333" s="54" t="s">
        <v>188</v>
      </c>
      <c r="E3333" s="112">
        <v>112</v>
      </c>
      <c r="F3333" s="112">
        <v>113</v>
      </c>
      <c r="G3333" s="112"/>
      <c r="H3333" s="110"/>
      <c r="I3333" s="109">
        <f t="shared" si="587"/>
        <v>2678.5714285714284</v>
      </c>
      <c r="J3333" s="109">
        <f t="shared" si="588"/>
        <v>0</v>
      </c>
      <c r="K3333" s="109">
        <f t="shared" si="589"/>
        <v>0</v>
      </c>
      <c r="L3333" s="43">
        <f t="shared" si="590"/>
        <v>2678.5714285714284</v>
      </c>
      <c r="M3333" s="25"/>
      <c r="N3333" s="25"/>
    </row>
    <row r="3334" spans="1:14" ht="15.75" customHeight="1">
      <c r="A3334" s="114">
        <v>41985</v>
      </c>
      <c r="B3334" s="54" t="s">
        <v>465</v>
      </c>
      <c r="C3334" s="29">
        <f t="shared" si="586"/>
        <v>750</v>
      </c>
      <c r="D3334" s="54" t="s">
        <v>188</v>
      </c>
      <c r="E3334" s="112">
        <v>400</v>
      </c>
      <c r="F3334" s="112">
        <v>403.8</v>
      </c>
      <c r="G3334" s="112"/>
      <c r="H3334" s="110"/>
      <c r="I3334" s="109">
        <f t="shared" si="587"/>
        <v>2850.0000000000086</v>
      </c>
      <c r="J3334" s="109">
        <f t="shared" si="588"/>
        <v>0</v>
      </c>
      <c r="K3334" s="109">
        <f t="shared" si="589"/>
        <v>0</v>
      </c>
      <c r="L3334" s="43">
        <f t="shared" si="590"/>
        <v>2850.0000000000086</v>
      </c>
      <c r="M3334" s="25"/>
      <c r="N3334" s="25"/>
    </row>
    <row r="3335" spans="1:14" ht="15.75" customHeight="1">
      <c r="A3335" s="114">
        <v>41985</v>
      </c>
      <c r="B3335" s="54" t="s">
        <v>547</v>
      </c>
      <c r="C3335" s="29">
        <f t="shared" si="586"/>
        <v>721.15384615384619</v>
      </c>
      <c r="D3335" s="54" t="s">
        <v>188</v>
      </c>
      <c r="E3335" s="112">
        <v>416</v>
      </c>
      <c r="F3335" s="112">
        <v>410</v>
      </c>
      <c r="G3335" s="112"/>
      <c r="H3335" s="110"/>
      <c r="I3335" s="109">
        <f t="shared" si="587"/>
        <v>-4326.9230769230771</v>
      </c>
      <c r="J3335" s="109">
        <f t="shared" si="588"/>
        <v>0</v>
      </c>
      <c r="K3335" s="109">
        <f t="shared" si="589"/>
        <v>0</v>
      </c>
      <c r="L3335" s="43">
        <f t="shared" si="590"/>
        <v>-4326.9230769230771</v>
      </c>
      <c r="M3335" s="25"/>
      <c r="N3335" s="25"/>
    </row>
    <row r="3336" spans="1:14" ht="15.75" customHeight="1">
      <c r="A3336" s="114">
        <v>41984</v>
      </c>
      <c r="B3336" s="54" t="s">
        <v>548</v>
      </c>
      <c r="C3336" s="29">
        <f t="shared" si="586"/>
        <v>288.46153846153845</v>
      </c>
      <c r="D3336" s="54" t="s">
        <v>188</v>
      </c>
      <c r="E3336" s="112">
        <v>1040</v>
      </c>
      <c r="F3336" s="112">
        <v>1048</v>
      </c>
      <c r="G3336" s="112">
        <v>1057</v>
      </c>
      <c r="H3336" s="110"/>
      <c r="I3336" s="109">
        <f t="shared" si="587"/>
        <v>2307.6923076923076</v>
      </c>
      <c r="J3336" s="109">
        <f t="shared" si="588"/>
        <v>2596.1538461538462</v>
      </c>
      <c r="K3336" s="109">
        <f t="shared" si="589"/>
        <v>0</v>
      </c>
      <c r="L3336" s="43">
        <f t="shared" si="590"/>
        <v>4903.8461538461543</v>
      </c>
      <c r="M3336" s="25"/>
      <c r="N3336" s="25"/>
    </row>
    <row r="3337" spans="1:14" ht="15.75" customHeight="1">
      <c r="A3337" s="114">
        <v>41984</v>
      </c>
      <c r="B3337" s="54" t="s">
        <v>84</v>
      </c>
      <c r="C3337" s="29">
        <f t="shared" si="586"/>
        <v>660.79295154185024</v>
      </c>
      <c r="D3337" s="54" t="s">
        <v>188</v>
      </c>
      <c r="E3337" s="112">
        <v>454</v>
      </c>
      <c r="F3337" s="112">
        <v>458</v>
      </c>
      <c r="G3337" s="112"/>
      <c r="H3337" s="110"/>
      <c r="I3337" s="109">
        <f t="shared" si="587"/>
        <v>2643.171806167401</v>
      </c>
      <c r="J3337" s="109">
        <f t="shared" si="588"/>
        <v>0</v>
      </c>
      <c r="K3337" s="109">
        <f t="shared" si="589"/>
        <v>0</v>
      </c>
      <c r="L3337" s="43">
        <f t="shared" si="590"/>
        <v>2643.171806167401</v>
      </c>
      <c r="M3337" s="25"/>
      <c r="N3337" s="25"/>
    </row>
    <row r="3338" spans="1:14" ht="15.75" customHeight="1">
      <c r="A3338" s="114">
        <v>41984</v>
      </c>
      <c r="B3338" s="54" t="s">
        <v>231</v>
      </c>
      <c r="C3338" s="29">
        <f t="shared" si="586"/>
        <v>1090.909090909091</v>
      </c>
      <c r="D3338" s="54" t="s">
        <v>188</v>
      </c>
      <c r="E3338" s="112">
        <v>275</v>
      </c>
      <c r="F3338" s="112">
        <v>277</v>
      </c>
      <c r="G3338" s="112"/>
      <c r="H3338" s="110"/>
      <c r="I3338" s="109">
        <f t="shared" si="587"/>
        <v>2181.818181818182</v>
      </c>
      <c r="J3338" s="109">
        <f t="shared" si="588"/>
        <v>0</v>
      </c>
      <c r="K3338" s="109">
        <f t="shared" si="589"/>
        <v>0</v>
      </c>
      <c r="L3338" s="43">
        <f t="shared" si="590"/>
        <v>2181.818181818182</v>
      </c>
      <c r="M3338" s="25"/>
      <c r="N3338" s="25"/>
    </row>
    <row r="3339" spans="1:14" ht="15.75" customHeight="1">
      <c r="A3339" s="114">
        <v>41983</v>
      </c>
      <c r="B3339" s="54" t="s">
        <v>88</v>
      </c>
      <c r="C3339" s="29">
        <f t="shared" si="586"/>
        <v>735.29411764705878</v>
      </c>
      <c r="D3339" s="54" t="s">
        <v>188</v>
      </c>
      <c r="E3339" s="112">
        <v>408</v>
      </c>
      <c r="F3339" s="112">
        <v>411</v>
      </c>
      <c r="G3339" s="112">
        <v>415</v>
      </c>
      <c r="H3339" s="110">
        <v>421</v>
      </c>
      <c r="I3339" s="109">
        <f t="shared" si="587"/>
        <v>2205.8823529411766</v>
      </c>
      <c r="J3339" s="109">
        <f t="shared" si="588"/>
        <v>2941.1764705882351</v>
      </c>
      <c r="K3339" s="109">
        <f t="shared" si="589"/>
        <v>4411.7647058823532</v>
      </c>
      <c r="L3339" s="43">
        <f t="shared" si="590"/>
        <v>9558.8235294117658</v>
      </c>
      <c r="M3339" s="25"/>
      <c r="N3339" s="25"/>
    </row>
    <row r="3340" spans="1:14" ht="15.75" customHeight="1">
      <c r="A3340" s="114">
        <v>41983</v>
      </c>
      <c r="B3340" s="54" t="s">
        <v>549</v>
      </c>
      <c r="C3340" s="29">
        <f t="shared" ref="C3340:C3402" si="591">300000/E3340</f>
        <v>114.94252873563218</v>
      </c>
      <c r="D3340" s="54" t="s">
        <v>188</v>
      </c>
      <c r="E3340" s="112">
        <v>2610</v>
      </c>
      <c r="F3340" s="112">
        <v>2625</v>
      </c>
      <c r="G3340" s="112">
        <v>2645</v>
      </c>
      <c r="H3340" s="110">
        <v>2666</v>
      </c>
      <c r="I3340" s="109">
        <f t="shared" ref="I3340:I3403" si="592">(IF(D3340="SHORT",E3340-F3340,IF(D3340="LONG",F3340-E3340)))*C3340</f>
        <v>1724.1379310344828</v>
      </c>
      <c r="J3340" s="109">
        <f t="shared" ref="J3340:J3403" si="593">(IF(D3340="SHORT",IF(G3340="",0,F3340-G3340),IF(D3340="LONG",IF(G3340="",0,G3340-F3340))))*C3340</f>
        <v>2298.8505747126437</v>
      </c>
      <c r="K3340" s="109">
        <f t="shared" ref="K3340:K3403" si="594">(IF(D3340="SHORT",IF(H3340="",0,G3340-H3340),IF(D3340="LONG",IF(H3340="",0,(H3340-G3340)))))*C3340</f>
        <v>2413.7931034482758</v>
      </c>
      <c r="L3340" s="43">
        <f t="shared" ref="L3340:L3403" si="595">SUM(I3340,J3340,K3340)</f>
        <v>6436.7816091954028</v>
      </c>
      <c r="M3340" s="25"/>
      <c r="N3340" s="25"/>
    </row>
    <row r="3341" spans="1:14" ht="15.75" customHeight="1">
      <c r="A3341" s="114">
        <v>41983</v>
      </c>
      <c r="B3341" s="54" t="s">
        <v>465</v>
      </c>
      <c r="C3341" s="29">
        <f t="shared" si="591"/>
        <v>793.65079365079362</v>
      </c>
      <c r="D3341" s="54" t="s">
        <v>188</v>
      </c>
      <c r="E3341" s="112">
        <v>378</v>
      </c>
      <c r="F3341" s="112">
        <v>374</v>
      </c>
      <c r="G3341" s="112"/>
      <c r="H3341" s="110"/>
      <c r="I3341" s="109">
        <f t="shared" si="592"/>
        <v>-3174.6031746031745</v>
      </c>
      <c r="J3341" s="109">
        <f t="shared" si="593"/>
        <v>0</v>
      </c>
      <c r="K3341" s="109">
        <f t="shared" si="594"/>
        <v>0</v>
      </c>
      <c r="L3341" s="43">
        <f t="shared" si="595"/>
        <v>-3174.6031746031745</v>
      </c>
      <c r="M3341" s="25"/>
      <c r="N3341" s="25"/>
    </row>
    <row r="3342" spans="1:14" ht="15.75" customHeight="1">
      <c r="A3342" s="114">
        <v>41983</v>
      </c>
      <c r="B3342" s="54" t="s">
        <v>418</v>
      </c>
      <c r="C3342" s="29">
        <f t="shared" si="591"/>
        <v>775.19379844961236</v>
      </c>
      <c r="D3342" s="54" t="s">
        <v>188</v>
      </c>
      <c r="E3342" s="112">
        <v>387</v>
      </c>
      <c r="F3342" s="112">
        <v>384</v>
      </c>
      <c r="G3342" s="112"/>
      <c r="H3342" s="110"/>
      <c r="I3342" s="109">
        <f t="shared" si="592"/>
        <v>-2325.5813953488368</v>
      </c>
      <c r="J3342" s="109">
        <f t="shared" si="593"/>
        <v>0</v>
      </c>
      <c r="K3342" s="109">
        <f t="shared" si="594"/>
        <v>0</v>
      </c>
      <c r="L3342" s="43">
        <f t="shared" si="595"/>
        <v>-2325.5813953488368</v>
      </c>
      <c r="M3342" s="25"/>
      <c r="N3342" s="25"/>
    </row>
    <row r="3343" spans="1:14" ht="15.75" customHeight="1">
      <c r="A3343" s="114">
        <v>41982</v>
      </c>
      <c r="B3343" s="102" t="s">
        <v>532</v>
      </c>
      <c r="C3343" s="29">
        <f t="shared" si="591"/>
        <v>3333.3333333333335</v>
      </c>
      <c r="D3343" s="102" t="s">
        <v>203</v>
      </c>
      <c r="E3343" s="43">
        <v>90</v>
      </c>
      <c r="F3343" s="43">
        <v>89.4</v>
      </c>
      <c r="G3343" s="43">
        <v>88.5</v>
      </c>
      <c r="H3343" s="112">
        <v>87.5</v>
      </c>
      <c r="I3343" s="109">
        <f t="shared" si="592"/>
        <v>1999.9999999999811</v>
      </c>
      <c r="J3343" s="109">
        <f t="shared" si="593"/>
        <v>3000.0000000000191</v>
      </c>
      <c r="K3343" s="109">
        <f t="shared" si="594"/>
        <v>3333.3333333333335</v>
      </c>
      <c r="L3343" s="43">
        <f t="shared" si="595"/>
        <v>8333.3333333333339</v>
      </c>
      <c r="M3343" s="25"/>
      <c r="N3343" s="25"/>
    </row>
    <row r="3344" spans="1:14" ht="15.75" customHeight="1">
      <c r="A3344" s="114">
        <v>41982</v>
      </c>
      <c r="B3344" s="102" t="s">
        <v>277</v>
      </c>
      <c r="C3344" s="29">
        <f t="shared" si="591"/>
        <v>283.55387523629491</v>
      </c>
      <c r="D3344" s="102" t="s">
        <v>203</v>
      </c>
      <c r="E3344" s="43">
        <v>1058</v>
      </c>
      <c r="F3344" s="43">
        <v>1050</v>
      </c>
      <c r="G3344" s="43">
        <v>1044</v>
      </c>
      <c r="H3344" s="110"/>
      <c r="I3344" s="109">
        <f t="shared" si="592"/>
        <v>2268.4310018903593</v>
      </c>
      <c r="J3344" s="109">
        <f t="shared" si="593"/>
        <v>1701.3232514177694</v>
      </c>
      <c r="K3344" s="109">
        <f t="shared" si="594"/>
        <v>0</v>
      </c>
      <c r="L3344" s="43">
        <f t="shared" si="595"/>
        <v>3969.7542533081287</v>
      </c>
      <c r="M3344" s="25"/>
      <c r="N3344" s="25"/>
    </row>
    <row r="3345" spans="1:14" ht="15.75" customHeight="1">
      <c r="A3345" s="114">
        <v>41982</v>
      </c>
      <c r="B3345" s="54" t="s">
        <v>84</v>
      </c>
      <c r="C3345" s="29">
        <f t="shared" si="591"/>
        <v>691.24423963133643</v>
      </c>
      <c r="D3345" s="54" t="s">
        <v>188</v>
      </c>
      <c r="E3345" s="112">
        <v>434</v>
      </c>
      <c r="F3345" s="112">
        <v>438</v>
      </c>
      <c r="G3345" s="112"/>
      <c r="H3345" s="110"/>
      <c r="I3345" s="109">
        <f t="shared" si="592"/>
        <v>2764.9769585253457</v>
      </c>
      <c r="J3345" s="109">
        <f t="shared" si="593"/>
        <v>0</v>
      </c>
      <c r="K3345" s="109">
        <f t="shared" si="594"/>
        <v>0</v>
      </c>
      <c r="L3345" s="43">
        <f t="shared" si="595"/>
        <v>2764.9769585253457</v>
      </c>
      <c r="M3345" s="25"/>
      <c r="N3345" s="25"/>
    </row>
    <row r="3346" spans="1:14" ht="15.75" customHeight="1">
      <c r="A3346" s="114">
        <v>41982</v>
      </c>
      <c r="B3346" s="102" t="s">
        <v>348</v>
      </c>
      <c r="C3346" s="29">
        <f t="shared" si="591"/>
        <v>694.44444444444446</v>
      </c>
      <c r="D3346" s="102" t="s">
        <v>203</v>
      </c>
      <c r="E3346" s="43">
        <v>432</v>
      </c>
      <c r="F3346" s="43">
        <v>429</v>
      </c>
      <c r="G3346" s="43"/>
      <c r="H3346" s="110"/>
      <c r="I3346" s="109">
        <f t="shared" si="592"/>
        <v>2083.3333333333335</v>
      </c>
      <c r="J3346" s="109">
        <f t="shared" si="593"/>
        <v>0</v>
      </c>
      <c r="K3346" s="109">
        <f t="shared" si="594"/>
        <v>0</v>
      </c>
      <c r="L3346" s="43">
        <f t="shared" si="595"/>
        <v>2083.3333333333335</v>
      </c>
      <c r="M3346" s="25"/>
      <c r="N3346" s="25"/>
    </row>
    <row r="3347" spans="1:14" ht="15.75" customHeight="1">
      <c r="A3347" s="114">
        <v>41982</v>
      </c>
      <c r="B3347" s="102" t="s">
        <v>546</v>
      </c>
      <c r="C3347" s="29">
        <f t="shared" si="591"/>
        <v>262.69702276707528</v>
      </c>
      <c r="D3347" s="102" t="s">
        <v>203</v>
      </c>
      <c r="E3347" s="43">
        <v>1142</v>
      </c>
      <c r="F3347" s="43">
        <v>1145</v>
      </c>
      <c r="G3347" s="43"/>
      <c r="H3347" s="110"/>
      <c r="I3347" s="109">
        <f t="shared" si="592"/>
        <v>-788.09106830122585</v>
      </c>
      <c r="J3347" s="109">
        <f t="shared" si="593"/>
        <v>0</v>
      </c>
      <c r="K3347" s="109">
        <f t="shared" si="594"/>
        <v>0</v>
      </c>
      <c r="L3347" s="43">
        <f t="shared" si="595"/>
        <v>-788.09106830122585</v>
      </c>
      <c r="M3347" s="25"/>
      <c r="N3347" s="25"/>
    </row>
    <row r="3348" spans="1:14" ht="15.75" customHeight="1">
      <c r="A3348" s="114">
        <v>41981</v>
      </c>
      <c r="B3348" s="54" t="s">
        <v>387</v>
      </c>
      <c r="C3348" s="29">
        <f t="shared" si="591"/>
        <v>821.91780821917803</v>
      </c>
      <c r="D3348" s="54" t="s">
        <v>188</v>
      </c>
      <c r="E3348" s="112">
        <v>365</v>
      </c>
      <c r="F3348" s="112">
        <v>367.95</v>
      </c>
      <c r="G3348" s="112"/>
      <c r="H3348" s="110"/>
      <c r="I3348" s="109">
        <f t="shared" si="592"/>
        <v>2424.6575342465658</v>
      </c>
      <c r="J3348" s="109">
        <f t="shared" si="593"/>
        <v>0</v>
      </c>
      <c r="K3348" s="109">
        <f t="shared" si="594"/>
        <v>0</v>
      </c>
      <c r="L3348" s="43">
        <f t="shared" si="595"/>
        <v>2424.6575342465658</v>
      </c>
      <c r="M3348" s="25"/>
      <c r="N3348" s="25"/>
    </row>
    <row r="3349" spans="1:14" ht="15.75" customHeight="1">
      <c r="A3349" s="114">
        <v>41978</v>
      </c>
      <c r="B3349" s="54" t="s">
        <v>100</v>
      </c>
      <c r="C3349" s="29">
        <f t="shared" si="591"/>
        <v>2564.102564102564</v>
      </c>
      <c r="D3349" s="54" t="s">
        <v>188</v>
      </c>
      <c r="E3349" s="112">
        <v>117</v>
      </c>
      <c r="F3349" s="112">
        <v>118</v>
      </c>
      <c r="G3349" s="112">
        <v>119.4</v>
      </c>
      <c r="H3349" s="110"/>
      <c r="I3349" s="109">
        <f t="shared" si="592"/>
        <v>2564.102564102564</v>
      </c>
      <c r="J3349" s="109">
        <f t="shared" si="593"/>
        <v>3589.7435897436039</v>
      </c>
      <c r="K3349" s="109">
        <f t="shared" si="594"/>
        <v>0</v>
      </c>
      <c r="L3349" s="43">
        <f t="shared" si="595"/>
        <v>6153.8461538461679</v>
      </c>
      <c r="M3349" s="25"/>
      <c r="N3349" s="25"/>
    </row>
    <row r="3350" spans="1:14" ht="15.75" customHeight="1">
      <c r="A3350" s="114">
        <v>41978</v>
      </c>
      <c r="B3350" s="54" t="s">
        <v>65</v>
      </c>
      <c r="C3350" s="29">
        <f t="shared" si="591"/>
        <v>3030.3030303030305</v>
      </c>
      <c r="D3350" s="54" t="s">
        <v>188</v>
      </c>
      <c r="E3350" s="112">
        <v>99</v>
      </c>
      <c r="F3350" s="112">
        <v>100</v>
      </c>
      <c r="G3350" s="112">
        <v>101</v>
      </c>
      <c r="H3350" s="110"/>
      <c r="I3350" s="109">
        <f t="shared" si="592"/>
        <v>3030.3030303030305</v>
      </c>
      <c r="J3350" s="109">
        <f t="shared" si="593"/>
        <v>3030.3030303030305</v>
      </c>
      <c r="K3350" s="109">
        <f t="shared" si="594"/>
        <v>0</v>
      </c>
      <c r="L3350" s="43">
        <f t="shared" si="595"/>
        <v>6060.606060606061</v>
      </c>
      <c r="M3350" s="25"/>
      <c r="N3350" s="25"/>
    </row>
    <row r="3351" spans="1:14" ht="15.75" customHeight="1">
      <c r="A3351" s="114">
        <v>41978</v>
      </c>
      <c r="B3351" s="54" t="s">
        <v>10</v>
      </c>
      <c r="C3351" s="29">
        <f t="shared" si="591"/>
        <v>289.85507246376812</v>
      </c>
      <c r="D3351" s="54" t="s">
        <v>188</v>
      </c>
      <c r="E3351" s="112">
        <v>1035</v>
      </c>
      <c r="F3351" s="112">
        <v>1020</v>
      </c>
      <c r="G3351" s="112"/>
      <c r="H3351" s="110"/>
      <c r="I3351" s="109">
        <f t="shared" si="592"/>
        <v>-4347.826086956522</v>
      </c>
      <c r="J3351" s="109">
        <f t="shared" si="593"/>
        <v>0</v>
      </c>
      <c r="K3351" s="109">
        <f t="shared" si="594"/>
        <v>0</v>
      </c>
      <c r="L3351" s="43">
        <f t="shared" si="595"/>
        <v>-4347.826086956522</v>
      </c>
      <c r="M3351" s="25"/>
      <c r="N3351" s="25"/>
    </row>
    <row r="3352" spans="1:14" ht="15.75" customHeight="1">
      <c r="A3352" s="114">
        <v>41977</v>
      </c>
      <c r="B3352" s="54" t="s">
        <v>117</v>
      </c>
      <c r="C3352" s="29">
        <f t="shared" si="591"/>
        <v>311.85031185031187</v>
      </c>
      <c r="D3352" s="54" t="s">
        <v>188</v>
      </c>
      <c r="E3352" s="112">
        <v>962</v>
      </c>
      <c r="F3352" s="112">
        <v>968</v>
      </c>
      <c r="G3352" s="112">
        <v>976</v>
      </c>
      <c r="H3352" s="110">
        <v>985</v>
      </c>
      <c r="I3352" s="109">
        <f t="shared" si="592"/>
        <v>1871.1018711018712</v>
      </c>
      <c r="J3352" s="109">
        <f t="shared" si="593"/>
        <v>2494.8024948024949</v>
      </c>
      <c r="K3352" s="109">
        <f t="shared" si="594"/>
        <v>2806.6528066528067</v>
      </c>
      <c r="L3352" s="43">
        <f t="shared" si="595"/>
        <v>7172.5571725571735</v>
      </c>
      <c r="M3352" s="25"/>
      <c r="N3352" s="25"/>
    </row>
    <row r="3353" spans="1:14" ht="15.75" customHeight="1">
      <c r="A3353" s="114">
        <v>41977</v>
      </c>
      <c r="B3353" s="54" t="s">
        <v>135</v>
      </c>
      <c r="C3353" s="29">
        <f t="shared" si="591"/>
        <v>464.39628482972137</v>
      </c>
      <c r="D3353" s="54" t="s">
        <v>188</v>
      </c>
      <c r="E3353" s="112">
        <v>646</v>
      </c>
      <c r="F3353" s="112">
        <v>650</v>
      </c>
      <c r="G3353" s="112">
        <v>655</v>
      </c>
      <c r="H3353" s="110">
        <v>660.9</v>
      </c>
      <c r="I3353" s="109">
        <f t="shared" si="592"/>
        <v>1857.5851393188855</v>
      </c>
      <c r="J3353" s="109">
        <f t="shared" si="593"/>
        <v>2321.9814241486069</v>
      </c>
      <c r="K3353" s="109">
        <f t="shared" si="594"/>
        <v>2739.9380804953457</v>
      </c>
      <c r="L3353" s="43">
        <f t="shared" si="595"/>
        <v>6919.5046439628386</v>
      </c>
      <c r="M3353" s="25"/>
      <c r="N3353" s="25"/>
    </row>
    <row r="3354" spans="1:14" ht="15.75" customHeight="1">
      <c r="A3354" s="114">
        <v>41977</v>
      </c>
      <c r="B3354" s="54" t="s">
        <v>10</v>
      </c>
      <c r="C3354" s="29">
        <f t="shared" si="591"/>
        <v>302.41935483870969</v>
      </c>
      <c r="D3354" s="54" t="s">
        <v>188</v>
      </c>
      <c r="E3354" s="112">
        <v>992</v>
      </c>
      <c r="F3354" s="112">
        <v>1000</v>
      </c>
      <c r="G3354" s="112">
        <v>1008</v>
      </c>
      <c r="H3354" s="110">
        <v>1014</v>
      </c>
      <c r="I3354" s="109">
        <f t="shared" si="592"/>
        <v>2419.3548387096776</v>
      </c>
      <c r="J3354" s="109">
        <f t="shared" si="593"/>
        <v>2419.3548387096776</v>
      </c>
      <c r="K3354" s="109">
        <f t="shared" si="594"/>
        <v>1814.516129032258</v>
      </c>
      <c r="L3354" s="43">
        <f t="shared" si="595"/>
        <v>6653.2258064516136</v>
      </c>
      <c r="M3354" s="25"/>
      <c r="N3354" s="25"/>
    </row>
    <row r="3355" spans="1:14" ht="15.75" customHeight="1">
      <c r="A3355" s="114">
        <v>41976</v>
      </c>
      <c r="B3355" s="54" t="s">
        <v>75</v>
      </c>
      <c r="C3355" s="29">
        <f t="shared" si="591"/>
        <v>207.61245674740485</v>
      </c>
      <c r="D3355" s="54" t="s">
        <v>188</v>
      </c>
      <c r="E3355" s="112">
        <v>1445</v>
      </c>
      <c r="F3355" s="112">
        <v>1457</v>
      </c>
      <c r="G3355" s="112">
        <v>1470</v>
      </c>
      <c r="H3355" s="110">
        <v>1485</v>
      </c>
      <c r="I3355" s="109">
        <f t="shared" si="592"/>
        <v>2491.3494809688582</v>
      </c>
      <c r="J3355" s="109">
        <f t="shared" si="593"/>
        <v>2698.961937716263</v>
      </c>
      <c r="K3355" s="109">
        <f t="shared" si="594"/>
        <v>3114.1868512110727</v>
      </c>
      <c r="L3355" s="43">
        <f t="shared" si="595"/>
        <v>8304.498269896194</v>
      </c>
      <c r="M3355" s="25"/>
      <c r="N3355" s="25"/>
    </row>
    <row r="3356" spans="1:14" ht="15.75" customHeight="1">
      <c r="A3356" s="114">
        <v>41976</v>
      </c>
      <c r="B3356" s="54" t="s">
        <v>110</v>
      </c>
      <c r="C3356" s="29">
        <f t="shared" si="591"/>
        <v>1250</v>
      </c>
      <c r="D3356" s="54" t="s">
        <v>188</v>
      </c>
      <c r="E3356" s="112">
        <v>240</v>
      </c>
      <c r="F3356" s="112">
        <v>242</v>
      </c>
      <c r="G3356" s="112">
        <v>245</v>
      </c>
      <c r="H3356" s="110">
        <v>247.85</v>
      </c>
      <c r="I3356" s="109">
        <f t="shared" si="592"/>
        <v>2500</v>
      </c>
      <c r="J3356" s="109">
        <f t="shared" si="593"/>
        <v>3750</v>
      </c>
      <c r="K3356" s="109">
        <f t="shared" si="594"/>
        <v>3562.4999999999927</v>
      </c>
      <c r="L3356" s="43">
        <f t="shared" si="595"/>
        <v>9812.4999999999927</v>
      </c>
      <c r="M3356" s="25"/>
      <c r="N3356" s="25"/>
    </row>
    <row r="3357" spans="1:14" ht="15.75" customHeight="1">
      <c r="A3357" s="114">
        <v>41976</v>
      </c>
      <c r="B3357" s="54" t="s">
        <v>549</v>
      </c>
      <c r="C3357" s="29">
        <f t="shared" si="591"/>
        <v>121.4574898785425</v>
      </c>
      <c r="D3357" s="54" t="s">
        <v>188</v>
      </c>
      <c r="E3357" s="112">
        <v>2470</v>
      </c>
      <c r="F3357" s="112">
        <v>2479.9</v>
      </c>
      <c r="G3357" s="112"/>
      <c r="H3357" s="110"/>
      <c r="I3357" s="109">
        <f t="shared" si="592"/>
        <v>1202.4291497975819</v>
      </c>
      <c r="J3357" s="109">
        <f t="shared" si="593"/>
        <v>0</v>
      </c>
      <c r="K3357" s="109">
        <f t="shared" si="594"/>
        <v>0</v>
      </c>
      <c r="L3357" s="43">
        <f t="shared" si="595"/>
        <v>1202.4291497975819</v>
      </c>
      <c r="M3357" s="25"/>
      <c r="N3357" s="25"/>
    </row>
    <row r="3358" spans="1:14" ht="15.75" customHeight="1">
      <c r="A3358" s="114">
        <v>41975</v>
      </c>
      <c r="B3358" s="54" t="s">
        <v>550</v>
      </c>
      <c r="C3358" s="29">
        <f t="shared" si="591"/>
        <v>697.67441860465112</v>
      </c>
      <c r="D3358" s="54" t="s">
        <v>188</v>
      </c>
      <c r="E3358" s="112">
        <v>430</v>
      </c>
      <c r="F3358" s="112">
        <v>432</v>
      </c>
      <c r="G3358" s="112"/>
      <c r="H3358" s="110"/>
      <c r="I3358" s="109">
        <f t="shared" si="592"/>
        <v>1395.3488372093022</v>
      </c>
      <c r="J3358" s="109">
        <f t="shared" si="593"/>
        <v>0</v>
      </c>
      <c r="K3358" s="109">
        <f t="shared" si="594"/>
        <v>0</v>
      </c>
      <c r="L3358" s="43">
        <f t="shared" si="595"/>
        <v>1395.3488372093022</v>
      </c>
      <c r="M3358" s="25"/>
      <c r="N3358" s="25"/>
    </row>
    <row r="3359" spans="1:14" ht="15.75" customHeight="1">
      <c r="A3359" s="114">
        <v>41974</v>
      </c>
      <c r="B3359" s="54" t="s">
        <v>373</v>
      </c>
      <c r="C3359" s="29">
        <f t="shared" si="591"/>
        <v>2586.2068965517242</v>
      </c>
      <c r="D3359" s="54" t="s">
        <v>188</v>
      </c>
      <c r="E3359" s="112">
        <v>116</v>
      </c>
      <c r="F3359" s="112">
        <v>117</v>
      </c>
      <c r="G3359" s="112">
        <v>118.5</v>
      </c>
      <c r="H3359" s="110"/>
      <c r="I3359" s="109">
        <f t="shared" si="592"/>
        <v>2586.2068965517242</v>
      </c>
      <c r="J3359" s="109">
        <f t="shared" si="593"/>
        <v>3879.3103448275861</v>
      </c>
      <c r="K3359" s="109">
        <f t="shared" si="594"/>
        <v>0</v>
      </c>
      <c r="L3359" s="43">
        <f t="shared" si="595"/>
        <v>6465.5172413793098</v>
      </c>
      <c r="M3359" s="25"/>
      <c r="N3359" s="25"/>
    </row>
    <row r="3360" spans="1:14" ht="15.75" customHeight="1">
      <c r="A3360" s="114">
        <v>41974</v>
      </c>
      <c r="B3360" s="102" t="s">
        <v>379</v>
      </c>
      <c r="C3360" s="29">
        <f t="shared" si="591"/>
        <v>1041.6666666666667</v>
      </c>
      <c r="D3360" s="102" t="s">
        <v>203</v>
      </c>
      <c r="E3360" s="43">
        <v>288</v>
      </c>
      <c r="F3360" s="43">
        <v>286</v>
      </c>
      <c r="G3360" s="43">
        <v>283</v>
      </c>
      <c r="H3360" s="110"/>
      <c r="I3360" s="109">
        <f t="shared" si="592"/>
        <v>2083.3333333333335</v>
      </c>
      <c r="J3360" s="109">
        <f t="shared" si="593"/>
        <v>3125</v>
      </c>
      <c r="K3360" s="109">
        <f t="shared" si="594"/>
        <v>0</v>
      </c>
      <c r="L3360" s="43">
        <f t="shared" si="595"/>
        <v>5208.3333333333339</v>
      </c>
      <c r="M3360" s="25"/>
      <c r="N3360" s="25"/>
    </row>
    <row r="3361" spans="1:14" ht="15.75" customHeight="1">
      <c r="A3361" s="114">
        <v>41974</v>
      </c>
      <c r="B3361" s="102" t="s">
        <v>135</v>
      </c>
      <c r="C3361" s="29">
        <f t="shared" si="591"/>
        <v>505.05050505050502</v>
      </c>
      <c r="D3361" s="102" t="s">
        <v>203</v>
      </c>
      <c r="E3361" s="43">
        <v>594</v>
      </c>
      <c r="F3361" s="43">
        <v>591</v>
      </c>
      <c r="G3361" s="43">
        <v>586</v>
      </c>
      <c r="H3361" s="110"/>
      <c r="I3361" s="109">
        <f t="shared" si="592"/>
        <v>1515.151515151515</v>
      </c>
      <c r="J3361" s="109">
        <f t="shared" si="593"/>
        <v>2525.2525252525252</v>
      </c>
      <c r="K3361" s="109">
        <f t="shared" si="594"/>
        <v>0</v>
      </c>
      <c r="L3361" s="43">
        <f t="shared" si="595"/>
        <v>4040.4040404040402</v>
      </c>
      <c r="M3361" s="25"/>
      <c r="N3361" s="25"/>
    </row>
    <row r="3362" spans="1:14" ht="15.75" customHeight="1">
      <c r="A3362" s="114">
        <v>41974</v>
      </c>
      <c r="B3362" s="54" t="s">
        <v>478</v>
      </c>
      <c r="C3362" s="29">
        <f t="shared" si="591"/>
        <v>505.90219224283305</v>
      </c>
      <c r="D3362" s="54" t="s">
        <v>188</v>
      </c>
      <c r="E3362" s="112">
        <v>593</v>
      </c>
      <c r="F3362" s="112">
        <v>596</v>
      </c>
      <c r="G3362" s="112">
        <v>600</v>
      </c>
      <c r="H3362" s="110"/>
      <c r="I3362" s="109">
        <f t="shared" si="592"/>
        <v>1517.7065767284992</v>
      </c>
      <c r="J3362" s="109">
        <f t="shared" si="593"/>
        <v>2023.6087689713322</v>
      </c>
      <c r="K3362" s="109">
        <f t="shared" si="594"/>
        <v>0</v>
      </c>
      <c r="L3362" s="43">
        <f t="shared" si="595"/>
        <v>3541.3153456998316</v>
      </c>
      <c r="M3362" s="25"/>
      <c r="N3362" s="25"/>
    </row>
    <row r="3363" spans="1:14" ht="15.75" customHeight="1">
      <c r="A3363" s="114">
        <v>41974</v>
      </c>
      <c r="B3363" s="54" t="s">
        <v>551</v>
      </c>
      <c r="C3363" s="29">
        <f t="shared" si="591"/>
        <v>1140.6844106463877</v>
      </c>
      <c r="D3363" s="54" t="s">
        <v>188</v>
      </c>
      <c r="E3363" s="112">
        <v>263</v>
      </c>
      <c r="F3363" s="112">
        <v>264.89999999999998</v>
      </c>
      <c r="G3363" s="112"/>
      <c r="H3363" s="110"/>
      <c r="I3363" s="109">
        <f t="shared" si="592"/>
        <v>2167.300380228111</v>
      </c>
      <c r="J3363" s="109">
        <f t="shared" si="593"/>
        <v>0</v>
      </c>
      <c r="K3363" s="109">
        <f t="shared" si="594"/>
        <v>0</v>
      </c>
      <c r="L3363" s="43">
        <f t="shared" si="595"/>
        <v>2167.300380228111</v>
      </c>
      <c r="M3363" s="25"/>
      <c r="N3363" s="25"/>
    </row>
    <row r="3364" spans="1:14" ht="15.75" customHeight="1">
      <c r="A3364" s="114">
        <v>41971</v>
      </c>
      <c r="B3364" s="54" t="s">
        <v>84</v>
      </c>
      <c r="C3364" s="29">
        <f t="shared" si="591"/>
        <v>946.37223974763413</v>
      </c>
      <c r="D3364" s="54" t="s">
        <v>188</v>
      </c>
      <c r="E3364" s="112">
        <v>317</v>
      </c>
      <c r="F3364" s="112">
        <v>319</v>
      </c>
      <c r="G3364" s="112">
        <v>322</v>
      </c>
      <c r="H3364" s="110"/>
      <c r="I3364" s="109">
        <f t="shared" si="592"/>
        <v>1892.7444794952683</v>
      </c>
      <c r="J3364" s="109">
        <f t="shared" si="593"/>
        <v>2839.1167192429025</v>
      </c>
      <c r="K3364" s="109">
        <f t="shared" si="594"/>
        <v>0</v>
      </c>
      <c r="L3364" s="43">
        <f t="shared" si="595"/>
        <v>4731.861198738171</v>
      </c>
      <c r="M3364" s="25"/>
      <c r="N3364" s="25"/>
    </row>
    <row r="3365" spans="1:14" ht="15.75" customHeight="1">
      <c r="A3365" s="114">
        <v>41971</v>
      </c>
      <c r="B3365" s="54" t="s">
        <v>380</v>
      </c>
      <c r="C3365" s="29">
        <f t="shared" si="591"/>
        <v>398.93617021276594</v>
      </c>
      <c r="D3365" s="54" t="s">
        <v>188</v>
      </c>
      <c r="E3365" s="112">
        <v>752</v>
      </c>
      <c r="F3365" s="112">
        <v>756</v>
      </c>
      <c r="G3365" s="112">
        <v>759.8</v>
      </c>
      <c r="H3365" s="110"/>
      <c r="I3365" s="109">
        <f t="shared" si="592"/>
        <v>1595.7446808510638</v>
      </c>
      <c r="J3365" s="109">
        <f t="shared" si="593"/>
        <v>1515.9574468084925</v>
      </c>
      <c r="K3365" s="109">
        <f t="shared" si="594"/>
        <v>0</v>
      </c>
      <c r="L3365" s="43">
        <f t="shared" si="595"/>
        <v>3111.702127659556</v>
      </c>
      <c r="M3365" s="25"/>
      <c r="N3365" s="25"/>
    </row>
    <row r="3366" spans="1:14" ht="15.75" customHeight="1">
      <c r="A3366" s="114">
        <v>41970</v>
      </c>
      <c r="B3366" s="54" t="s">
        <v>524</v>
      </c>
      <c r="C3366" s="29">
        <f t="shared" si="591"/>
        <v>622.40663900414938</v>
      </c>
      <c r="D3366" s="54" t="s">
        <v>188</v>
      </c>
      <c r="E3366" s="112">
        <v>482</v>
      </c>
      <c r="F3366" s="112">
        <v>485</v>
      </c>
      <c r="G3366" s="112">
        <v>489</v>
      </c>
      <c r="H3366" s="110">
        <v>494</v>
      </c>
      <c r="I3366" s="109">
        <f t="shared" si="592"/>
        <v>1867.2199170124481</v>
      </c>
      <c r="J3366" s="109">
        <f t="shared" si="593"/>
        <v>2489.6265560165975</v>
      </c>
      <c r="K3366" s="109">
        <f t="shared" si="594"/>
        <v>3112.0331950207469</v>
      </c>
      <c r="L3366" s="43">
        <f t="shared" si="595"/>
        <v>7468.8796680497926</v>
      </c>
      <c r="M3366" s="25"/>
      <c r="N3366" s="25"/>
    </row>
    <row r="3367" spans="1:14" ht="15.75" customHeight="1">
      <c r="A3367" s="114">
        <v>41970</v>
      </c>
      <c r="B3367" s="102" t="s">
        <v>532</v>
      </c>
      <c r="C3367" s="29">
        <f t="shared" si="591"/>
        <v>3208.5561497326203</v>
      </c>
      <c r="D3367" s="102" t="s">
        <v>203</v>
      </c>
      <c r="E3367" s="43">
        <v>93.5</v>
      </c>
      <c r="F3367" s="43">
        <v>92.7</v>
      </c>
      <c r="G3367" s="43"/>
      <c r="H3367" s="110"/>
      <c r="I3367" s="109">
        <f t="shared" si="592"/>
        <v>2566.8449197860873</v>
      </c>
      <c r="J3367" s="109">
        <f t="shared" si="593"/>
        <v>0</v>
      </c>
      <c r="K3367" s="109">
        <f t="shared" si="594"/>
        <v>0</v>
      </c>
      <c r="L3367" s="43">
        <f t="shared" si="595"/>
        <v>2566.8449197860873</v>
      </c>
      <c r="M3367" s="25"/>
      <c r="N3367" s="25"/>
    </row>
    <row r="3368" spans="1:14" ht="15.75" customHeight="1">
      <c r="A3368" s="114">
        <v>41970</v>
      </c>
      <c r="B3368" s="54" t="s">
        <v>552</v>
      </c>
      <c r="C3368" s="29">
        <f t="shared" si="591"/>
        <v>2135.2313167259786</v>
      </c>
      <c r="D3368" s="54" t="s">
        <v>188</v>
      </c>
      <c r="E3368" s="112">
        <v>140.5</v>
      </c>
      <c r="F3368" s="112">
        <v>141.5</v>
      </c>
      <c r="G3368" s="112"/>
      <c r="H3368" s="110"/>
      <c r="I3368" s="109">
        <f t="shared" si="592"/>
        <v>2135.2313167259786</v>
      </c>
      <c r="J3368" s="109">
        <f t="shared" si="593"/>
        <v>0</v>
      </c>
      <c r="K3368" s="109">
        <f t="shared" si="594"/>
        <v>0</v>
      </c>
      <c r="L3368" s="43">
        <f t="shared" si="595"/>
        <v>2135.2313167259786</v>
      </c>
      <c r="M3368" s="25"/>
      <c r="N3368" s="25"/>
    </row>
    <row r="3369" spans="1:14" ht="15.75" customHeight="1">
      <c r="A3369" s="114">
        <v>41969</v>
      </c>
      <c r="B3369" s="54" t="s">
        <v>490</v>
      </c>
      <c r="C3369" s="29">
        <f t="shared" si="591"/>
        <v>381.67938931297709</v>
      </c>
      <c r="D3369" s="54" t="s">
        <v>188</v>
      </c>
      <c r="E3369" s="112">
        <v>786</v>
      </c>
      <c r="F3369" s="112">
        <v>791</v>
      </c>
      <c r="G3369" s="112"/>
      <c r="H3369" s="110"/>
      <c r="I3369" s="109">
        <f t="shared" si="592"/>
        <v>1908.3969465648854</v>
      </c>
      <c r="J3369" s="109">
        <f t="shared" si="593"/>
        <v>0</v>
      </c>
      <c r="K3369" s="109">
        <f t="shared" si="594"/>
        <v>0</v>
      </c>
      <c r="L3369" s="43">
        <f t="shared" si="595"/>
        <v>1908.3969465648854</v>
      </c>
      <c r="M3369" s="25"/>
      <c r="N3369" s="25"/>
    </row>
    <row r="3370" spans="1:14" ht="15.75" customHeight="1">
      <c r="A3370" s="114">
        <v>41968</v>
      </c>
      <c r="B3370" s="102" t="s">
        <v>536</v>
      </c>
      <c r="C3370" s="29">
        <f t="shared" si="591"/>
        <v>209.05923344947735</v>
      </c>
      <c r="D3370" s="102" t="s">
        <v>203</v>
      </c>
      <c r="E3370" s="43">
        <v>1435</v>
      </c>
      <c r="F3370" s="43">
        <v>1427</v>
      </c>
      <c r="G3370" s="43">
        <v>1417</v>
      </c>
      <c r="H3370" s="110"/>
      <c r="I3370" s="109">
        <f t="shared" si="592"/>
        <v>1672.4738675958188</v>
      </c>
      <c r="J3370" s="109">
        <f t="shared" si="593"/>
        <v>2090.5923344947732</v>
      </c>
      <c r="K3370" s="109">
        <f t="shared" si="594"/>
        <v>0</v>
      </c>
      <c r="L3370" s="43">
        <f t="shared" si="595"/>
        <v>3763.066202090592</v>
      </c>
      <c r="M3370" s="25"/>
      <c r="N3370" s="25"/>
    </row>
    <row r="3371" spans="1:14" ht="15.75" customHeight="1">
      <c r="A3371" s="114">
        <v>41968</v>
      </c>
      <c r="B3371" s="102" t="s">
        <v>553</v>
      </c>
      <c r="C3371" s="29">
        <f t="shared" si="591"/>
        <v>2643.171806167401</v>
      </c>
      <c r="D3371" s="102" t="s">
        <v>203</v>
      </c>
      <c r="E3371" s="43">
        <v>113.5</v>
      </c>
      <c r="F3371" s="43">
        <v>112.9</v>
      </c>
      <c r="G3371" s="43"/>
      <c r="H3371" s="110"/>
      <c r="I3371" s="109">
        <f t="shared" si="592"/>
        <v>1585.9030837004257</v>
      </c>
      <c r="J3371" s="109">
        <f t="shared" si="593"/>
        <v>0</v>
      </c>
      <c r="K3371" s="109">
        <f t="shared" si="594"/>
        <v>0</v>
      </c>
      <c r="L3371" s="43">
        <f t="shared" si="595"/>
        <v>1585.9030837004257</v>
      </c>
      <c r="M3371" s="25"/>
      <c r="N3371" s="25"/>
    </row>
    <row r="3372" spans="1:14" ht="15.75" customHeight="1">
      <c r="A3372" s="114">
        <v>41968</v>
      </c>
      <c r="B3372" s="54" t="s">
        <v>467</v>
      </c>
      <c r="C3372" s="29">
        <f t="shared" si="591"/>
        <v>783.28981723237598</v>
      </c>
      <c r="D3372" s="54" t="s">
        <v>188</v>
      </c>
      <c r="E3372" s="112">
        <v>383</v>
      </c>
      <c r="F3372" s="112">
        <v>385</v>
      </c>
      <c r="G3372" s="112"/>
      <c r="H3372" s="110"/>
      <c r="I3372" s="109">
        <f t="shared" si="592"/>
        <v>1566.579634464752</v>
      </c>
      <c r="J3372" s="109">
        <f t="shared" si="593"/>
        <v>0</v>
      </c>
      <c r="K3372" s="109">
        <f t="shared" si="594"/>
        <v>0</v>
      </c>
      <c r="L3372" s="43">
        <f t="shared" si="595"/>
        <v>1566.579634464752</v>
      </c>
      <c r="M3372" s="25"/>
      <c r="N3372" s="25"/>
    </row>
    <row r="3373" spans="1:14" ht="15.75" customHeight="1">
      <c r="A3373" s="114">
        <v>41967</v>
      </c>
      <c r="B3373" s="54" t="s">
        <v>554</v>
      </c>
      <c r="C3373" s="29">
        <f t="shared" si="591"/>
        <v>2000</v>
      </c>
      <c r="D3373" s="54" t="s">
        <v>188</v>
      </c>
      <c r="E3373" s="112">
        <v>150</v>
      </c>
      <c r="F3373" s="112">
        <v>151</v>
      </c>
      <c r="G3373" s="112"/>
      <c r="H3373" s="110"/>
      <c r="I3373" s="109">
        <f t="shared" si="592"/>
        <v>2000</v>
      </c>
      <c r="J3373" s="109">
        <f t="shared" si="593"/>
        <v>0</v>
      </c>
      <c r="K3373" s="109">
        <f t="shared" si="594"/>
        <v>0</v>
      </c>
      <c r="L3373" s="43">
        <f t="shared" si="595"/>
        <v>2000</v>
      </c>
      <c r="M3373" s="25"/>
      <c r="N3373" s="25"/>
    </row>
    <row r="3374" spans="1:14" ht="15.75" customHeight="1">
      <c r="A3374" s="114">
        <v>41967</v>
      </c>
      <c r="B3374" s="54" t="s">
        <v>555</v>
      </c>
      <c r="C3374" s="29">
        <f t="shared" si="591"/>
        <v>884.95575221238937</v>
      </c>
      <c r="D3374" s="54" t="s">
        <v>188</v>
      </c>
      <c r="E3374" s="112">
        <v>339</v>
      </c>
      <c r="F3374" s="112">
        <v>334</v>
      </c>
      <c r="G3374" s="112"/>
      <c r="H3374" s="110"/>
      <c r="I3374" s="109">
        <f t="shared" si="592"/>
        <v>-4424.7787610619471</v>
      </c>
      <c r="J3374" s="109">
        <f t="shared" si="593"/>
        <v>0</v>
      </c>
      <c r="K3374" s="109">
        <f t="shared" si="594"/>
        <v>0</v>
      </c>
      <c r="L3374" s="43">
        <f t="shared" si="595"/>
        <v>-4424.7787610619471</v>
      </c>
      <c r="M3374" s="25"/>
      <c r="N3374" s="25"/>
    </row>
    <row r="3375" spans="1:14" ht="15.75" customHeight="1">
      <c r="A3375" s="114">
        <v>41964</v>
      </c>
      <c r="B3375" s="54" t="s">
        <v>501</v>
      </c>
      <c r="C3375" s="29">
        <f t="shared" si="591"/>
        <v>697.67441860465112</v>
      </c>
      <c r="D3375" s="54" t="s">
        <v>188</v>
      </c>
      <c r="E3375" s="112">
        <v>430</v>
      </c>
      <c r="F3375" s="112">
        <v>433</v>
      </c>
      <c r="G3375" s="112">
        <v>437</v>
      </c>
      <c r="H3375" s="110"/>
      <c r="I3375" s="109">
        <f t="shared" si="592"/>
        <v>2093.0232558139533</v>
      </c>
      <c r="J3375" s="109">
        <f t="shared" si="593"/>
        <v>2790.6976744186045</v>
      </c>
      <c r="K3375" s="109">
        <f t="shared" si="594"/>
        <v>0</v>
      </c>
      <c r="L3375" s="43">
        <f t="shared" si="595"/>
        <v>4883.7209302325573</v>
      </c>
      <c r="M3375" s="25"/>
      <c r="N3375" s="25"/>
    </row>
    <row r="3376" spans="1:14" ht="15.75" customHeight="1">
      <c r="A3376" s="114">
        <v>41964</v>
      </c>
      <c r="B3376" s="54" t="s">
        <v>412</v>
      </c>
      <c r="C3376" s="29">
        <f t="shared" si="591"/>
        <v>1102.9411764705883</v>
      </c>
      <c r="D3376" s="54" t="s">
        <v>188</v>
      </c>
      <c r="E3376" s="112">
        <v>272</v>
      </c>
      <c r="F3376" s="112">
        <v>273.39999999999998</v>
      </c>
      <c r="G3376" s="112"/>
      <c r="H3376" s="110"/>
      <c r="I3376" s="109">
        <f t="shared" si="592"/>
        <v>1544.1176470587986</v>
      </c>
      <c r="J3376" s="109">
        <f t="shared" si="593"/>
        <v>0</v>
      </c>
      <c r="K3376" s="109">
        <f t="shared" si="594"/>
        <v>0</v>
      </c>
      <c r="L3376" s="43">
        <f t="shared" si="595"/>
        <v>1544.1176470587986</v>
      </c>
      <c r="M3376" s="25"/>
      <c r="N3376" s="25"/>
    </row>
    <row r="3377" spans="1:14" ht="15.75" customHeight="1">
      <c r="A3377" s="114">
        <v>41963</v>
      </c>
      <c r="B3377" s="54" t="s">
        <v>505</v>
      </c>
      <c r="C3377" s="29">
        <f t="shared" si="591"/>
        <v>390.625</v>
      </c>
      <c r="D3377" s="54" t="s">
        <v>188</v>
      </c>
      <c r="E3377" s="112">
        <v>768</v>
      </c>
      <c r="F3377" s="112">
        <v>773</v>
      </c>
      <c r="G3377" s="112"/>
      <c r="H3377" s="110"/>
      <c r="I3377" s="109">
        <f t="shared" si="592"/>
        <v>1953.125</v>
      </c>
      <c r="J3377" s="109">
        <f t="shared" si="593"/>
        <v>0</v>
      </c>
      <c r="K3377" s="109">
        <f t="shared" si="594"/>
        <v>0</v>
      </c>
      <c r="L3377" s="43">
        <f t="shared" si="595"/>
        <v>1953.125</v>
      </c>
      <c r="M3377" s="25"/>
      <c r="N3377" s="25"/>
    </row>
    <row r="3378" spans="1:14" ht="15.75" customHeight="1">
      <c r="A3378" s="114">
        <v>41963</v>
      </c>
      <c r="B3378" s="54" t="s">
        <v>379</v>
      </c>
      <c r="C3378" s="29">
        <f t="shared" si="591"/>
        <v>943.39622641509436</v>
      </c>
      <c r="D3378" s="54" t="s">
        <v>188</v>
      </c>
      <c r="E3378" s="112">
        <v>318</v>
      </c>
      <c r="F3378" s="112">
        <v>320</v>
      </c>
      <c r="G3378" s="112"/>
      <c r="H3378" s="110"/>
      <c r="I3378" s="109">
        <f t="shared" si="592"/>
        <v>1886.7924528301887</v>
      </c>
      <c r="J3378" s="109">
        <f t="shared" si="593"/>
        <v>0</v>
      </c>
      <c r="K3378" s="109">
        <f t="shared" si="594"/>
        <v>0</v>
      </c>
      <c r="L3378" s="43">
        <f t="shared" si="595"/>
        <v>1886.7924528301887</v>
      </c>
      <c r="M3378" s="25"/>
      <c r="N3378" s="25"/>
    </row>
    <row r="3379" spans="1:14" ht="15.75" customHeight="1">
      <c r="A3379" s="114">
        <v>41963</v>
      </c>
      <c r="B3379" s="102" t="s">
        <v>78</v>
      </c>
      <c r="C3379" s="29">
        <f t="shared" si="591"/>
        <v>1604.2780748663101</v>
      </c>
      <c r="D3379" s="102" t="s">
        <v>203</v>
      </c>
      <c r="E3379" s="43">
        <v>187</v>
      </c>
      <c r="F3379" s="43">
        <v>186</v>
      </c>
      <c r="G3379" s="43"/>
      <c r="H3379" s="110"/>
      <c r="I3379" s="109">
        <f t="shared" si="592"/>
        <v>1604.2780748663101</v>
      </c>
      <c r="J3379" s="109">
        <f t="shared" si="593"/>
        <v>0</v>
      </c>
      <c r="K3379" s="109">
        <f t="shared" si="594"/>
        <v>0</v>
      </c>
      <c r="L3379" s="43">
        <f t="shared" si="595"/>
        <v>1604.2780748663101</v>
      </c>
      <c r="M3379" s="25"/>
      <c r="N3379" s="25"/>
    </row>
    <row r="3380" spans="1:14" ht="15.75" customHeight="1">
      <c r="A3380" s="114">
        <v>41962</v>
      </c>
      <c r="B3380" s="54" t="s">
        <v>94</v>
      </c>
      <c r="C3380" s="29">
        <f t="shared" si="591"/>
        <v>402.68456375838929</v>
      </c>
      <c r="D3380" s="54" t="s">
        <v>188</v>
      </c>
      <c r="E3380" s="112">
        <v>745</v>
      </c>
      <c r="F3380" s="112">
        <v>751</v>
      </c>
      <c r="G3380" s="112">
        <v>759</v>
      </c>
      <c r="H3380" s="110">
        <v>769</v>
      </c>
      <c r="I3380" s="109">
        <f t="shared" si="592"/>
        <v>2416.1073825503358</v>
      </c>
      <c r="J3380" s="109">
        <f t="shared" si="593"/>
        <v>3221.4765100671143</v>
      </c>
      <c r="K3380" s="109">
        <f t="shared" si="594"/>
        <v>4026.8456375838928</v>
      </c>
      <c r="L3380" s="43">
        <f t="shared" si="595"/>
        <v>9664.4295302013434</v>
      </c>
      <c r="M3380" s="25"/>
      <c r="N3380" s="25"/>
    </row>
    <row r="3381" spans="1:14" ht="15.75" customHeight="1">
      <c r="A3381" s="114">
        <v>41962</v>
      </c>
      <c r="B3381" s="54" t="s">
        <v>542</v>
      </c>
      <c r="C3381" s="29">
        <f t="shared" si="591"/>
        <v>646.55172413793105</v>
      </c>
      <c r="D3381" s="54" t="s">
        <v>188</v>
      </c>
      <c r="E3381" s="112">
        <v>464</v>
      </c>
      <c r="F3381" s="112">
        <v>466.5</v>
      </c>
      <c r="G3381" s="112"/>
      <c r="H3381" s="110"/>
      <c r="I3381" s="109">
        <f t="shared" si="592"/>
        <v>1616.3793103448277</v>
      </c>
      <c r="J3381" s="109">
        <f t="shared" si="593"/>
        <v>0</v>
      </c>
      <c r="K3381" s="109">
        <f t="shared" si="594"/>
        <v>0</v>
      </c>
      <c r="L3381" s="43">
        <f t="shared" si="595"/>
        <v>1616.3793103448277</v>
      </c>
      <c r="M3381" s="25"/>
      <c r="N3381" s="25"/>
    </row>
    <row r="3382" spans="1:14" ht="15.75" customHeight="1">
      <c r="A3382" s="114">
        <v>41962</v>
      </c>
      <c r="B3382" s="102" t="s">
        <v>555</v>
      </c>
      <c r="C3382" s="29">
        <f t="shared" si="591"/>
        <v>917.43119266055044</v>
      </c>
      <c r="D3382" s="102" t="s">
        <v>203</v>
      </c>
      <c r="E3382" s="43">
        <v>327</v>
      </c>
      <c r="F3382" s="43">
        <v>333</v>
      </c>
      <c r="G3382" s="43"/>
      <c r="H3382" s="110"/>
      <c r="I3382" s="109">
        <f t="shared" si="592"/>
        <v>-5504.5871559633024</v>
      </c>
      <c r="J3382" s="109">
        <f t="shared" si="593"/>
        <v>0</v>
      </c>
      <c r="K3382" s="109">
        <f t="shared" si="594"/>
        <v>0</v>
      </c>
      <c r="L3382" s="43">
        <f t="shared" si="595"/>
        <v>-5504.5871559633024</v>
      </c>
      <c r="M3382" s="25"/>
      <c r="N3382" s="25"/>
    </row>
    <row r="3383" spans="1:14" ht="15.75" customHeight="1">
      <c r="A3383" s="114">
        <v>41961</v>
      </c>
      <c r="B3383" s="54" t="s">
        <v>94</v>
      </c>
      <c r="C3383" s="29">
        <f t="shared" si="591"/>
        <v>419.58041958041957</v>
      </c>
      <c r="D3383" s="54" t="s">
        <v>188</v>
      </c>
      <c r="E3383" s="112">
        <v>715</v>
      </c>
      <c r="F3383" s="112">
        <v>721</v>
      </c>
      <c r="G3383" s="112">
        <v>729</v>
      </c>
      <c r="H3383" s="110"/>
      <c r="I3383" s="109">
        <f t="shared" si="592"/>
        <v>2517.4825174825173</v>
      </c>
      <c r="J3383" s="109">
        <f t="shared" si="593"/>
        <v>3356.6433566433566</v>
      </c>
      <c r="K3383" s="109">
        <f t="shared" si="594"/>
        <v>0</v>
      </c>
      <c r="L3383" s="43">
        <f t="shared" si="595"/>
        <v>5874.1258741258735</v>
      </c>
      <c r="M3383" s="25"/>
      <c r="N3383" s="25"/>
    </row>
    <row r="3384" spans="1:14" ht="15.75" customHeight="1">
      <c r="A3384" s="114">
        <v>41960</v>
      </c>
      <c r="B3384" s="54" t="s">
        <v>555</v>
      </c>
      <c r="C3384" s="29">
        <f t="shared" si="591"/>
        <v>911.854103343465</v>
      </c>
      <c r="D3384" s="54" t="s">
        <v>188</v>
      </c>
      <c r="E3384" s="112">
        <v>329</v>
      </c>
      <c r="F3384" s="112">
        <v>332</v>
      </c>
      <c r="G3384" s="112">
        <v>336</v>
      </c>
      <c r="H3384" s="110">
        <v>341</v>
      </c>
      <c r="I3384" s="109">
        <f t="shared" si="592"/>
        <v>2735.5623100303951</v>
      </c>
      <c r="J3384" s="109">
        <f t="shared" si="593"/>
        <v>3647.41641337386</v>
      </c>
      <c r="K3384" s="109">
        <f t="shared" si="594"/>
        <v>4559.2705167173253</v>
      </c>
      <c r="L3384" s="43">
        <f t="shared" si="595"/>
        <v>10942.24924012158</v>
      </c>
      <c r="M3384" s="25"/>
      <c r="N3384" s="25"/>
    </row>
    <row r="3385" spans="1:14" ht="15.75" customHeight="1">
      <c r="A3385" s="114">
        <v>41960</v>
      </c>
      <c r="B3385" s="54" t="s">
        <v>85</v>
      </c>
      <c r="C3385" s="29">
        <f t="shared" si="591"/>
        <v>1967.2131147540983</v>
      </c>
      <c r="D3385" s="54" t="s">
        <v>188</v>
      </c>
      <c r="E3385" s="112">
        <v>152.5</v>
      </c>
      <c r="F3385" s="112">
        <v>153.5</v>
      </c>
      <c r="G3385" s="112">
        <v>155</v>
      </c>
      <c r="H3385" s="110">
        <v>157</v>
      </c>
      <c r="I3385" s="109">
        <f t="shared" si="592"/>
        <v>1967.2131147540983</v>
      </c>
      <c r="J3385" s="109">
        <f t="shared" si="593"/>
        <v>2950.8196721311474</v>
      </c>
      <c r="K3385" s="109">
        <f t="shared" si="594"/>
        <v>3934.4262295081967</v>
      </c>
      <c r="L3385" s="43">
        <f t="shared" si="595"/>
        <v>8852.4590163934427</v>
      </c>
      <c r="M3385" s="25"/>
      <c r="N3385" s="25"/>
    </row>
    <row r="3386" spans="1:14" ht="15.75" customHeight="1">
      <c r="A3386" s="114">
        <v>41960</v>
      </c>
      <c r="B3386" s="54" t="s">
        <v>501</v>
      </c>
      <c r="C3386" s="29">
        <f t="shared" si="591"/>
        <v>722.89156626506019</v>
      </c>
      <c r="D3386" s="54" t="s">
        <v>188</v>
      </c>
      <c r="E3386" s="112">
        <v>415</v>
      </c>
      <c r="F3386" s="112">
        <v>415</v>
      </c>
      <c r="G3386" s="112"/>
      <c r="H3386" s="110"/>
      <c r="I3386" s="109">
        <f t="shared" si="592"/>
        <v>0</v>
      </c>
      <c r="J3386" s="109">
        <f t="shared" si="593"/>
        <v>0</v>
      </c>
      <c r="K3386" s="109">
        <f t="shared" si="594"/>
        <v>0</v>
      </c>
      <c r="L3386" s="43">
        <f t="shared" si="595"/>
        <v>0</v>
      </c>
      <c r="M3386" s="25"/>
      <c r="N3386" s="25"/>
    </row>
    <row r="3387" spans="1:14" ht="15.75" customHeight="1">
      <c r="A3387" s="114">
        <v>41957</v>
      </c>
      <c r="B3387" s="54" t="s">
        <v>555</v>
      </c>
      <c r="C3387" s="29">
        <f t="shared" si="591"/>
        <v>986.84210526315792</v>
      </c>
      <c r="D3387" s="54" t="s">
        <v>188</v>
      </c>
      <c r="E3387" s="112">
        <v>304</v>
      </c>
      <c r="F3387" s="112">
        <v>307</v>
      </c>
      <c r="G3387" s="112">
        <v>311</v>
      </c>
      <c r="H3387" s="110">
        <v>316</v>
      </c>
      <c r="I3387" s="109">
        <f t="shared" si="592"/>
        <v>2960.5263157894738</v>
      </c>
      <c r="J3387" s="109">
        <f t="shared" si="593"/>
        <v>3947.3684210526317</v>
      </c>
      <c r="K3387" s="109">
        <f t="shared" si="594"/>
        <v>4934.21052631579</v>
      </c>
      <c r="L3387" s="43">
        <f t="shared" si="595"/>
        <v>11842.105263157895</v>
      </c>
      <c r="M3387" s="25"/>
      <c r="N3387" s="25"/>
    </row>
    <row r="3388" spans="1:14" ht="15.75" customHeight="1">
      <c r="A3388" s="114">
        <v>41957</v>
      </c>
      <c r="B3388" s="54" t="s">
        <v>85</v>
      </c>
      <c r="C3388" s="29">
        <f t="shared" si="591"/>
        <v>2033.8983050847457</v>
      </c>
      <c r="D3388" s="54" t="s">
        <v>188</v>
      </c>
      <c r="E3388" s="112">
        <v>147.5</v>
      </c>
      <c r="F3388" s="112">
        <v>148.5</v>
      </c>
      <c r="G3388" s="112">
        <v>150</v>
      </c>
      <c r="H3388" s="110">
        <v>151.4</v>
      </c>
      <c r="I3388" s="109">
        <f t="shared" si="592"/>
        <v>2033.8983050847457</v>
      </c>
      <c r="J3388" s="109">
        <f t="shared" si="593"/>
        <v>3050.8474576271187</v>
      </c>
      <c r="K3388" s="109">
        <f t="shared" si="594"/>
        <v>2847.4576271186556</v>
      </c>
      <c r="L3388" s="43">
        <f t="shared" si="595"/>
        <v>7932.2033898305199</v>
      </c>
      <c r="M3388" s="25"/>
      <c r="N3388" s="25"/>
    </row>
    <row r="3389" spans="1:14" ht="15.75" customHeight="1">
      <c r="A3389" s="114">
        <v>41957</v>
      </c>
      <c r="B3389" s="54" t="s">
        <v>501</v>
      </c>
      <c r="C3389" s="29">
        <f t="shared" si="591"/>
        <v>717.7033492822967</v>
      </c>
      <c r="D3389" s="54" t="s">
        <v>188</v>
      </c>
      <c r="E3389" s="112">
        <v>418</v>
      </c>
      <c r="F3389" s="112">
        <v>421</v>
      </c>
      <c r="G3389" s="112">
        <v>425</v>
      </c>
      <c r="H3389" s="110">
        <v>428.9</v>
      </c>
      <c r="I3389" s="109">
        <f t="shared" si="592"/>
        <v>2153.1100478468902</v>
      </c>
      <c r="J3389" s="109">
        <f t="shared" si="593"/>
        <v>2870.8133971291868</v>
      </c>
      <c r="K3389" s="109">
        <f t="shared" si="594"/>
        <v>2799.0430622009408</v>
      </c>
      <c r="L3389" s="43">
        <f t="shared" si="595"/>
        <v>7822.9665071770178</v>
      </c>
      <c r="M3389" s="25"/>
      <c r="N3389" s="25"/>
    </row>
    <row r="3390" spans="1:14" ht="15.75" customHeight="1">
      <c r="A3390" s="114">
        <v>41957</v>
      </c>
      <c r="B3390" s="54" t="s">
        <v>556</v>
      </c>
      <c r="C3390" s="29">
        <f t="shared" si="591"/>
        <v>4347.826086956522</v>
      </c>
      <c r="D3390" s="54" t="s">
        <v>188</v>
      </c>
      <c r="E3390" s="112">
        <v>69</v>
      </c>
      <c r="F3390" s="112">
        <v>69.599999999999994</v>
      </c>
      <c r="G3390" s="112"/>
      <c r="H3390" s="110"/>
      <c r="I3390" s="109">
        <f t="shared" si="592"/>
        <v>2608.6956521738884</v>
      </c>
      <c r="J3390" s="109">
        <f t="shared" si="593"/>
        <v>0</v>
      </c>
      <c r="K3390" s="109">
        <f t="shared" si="594"/>
        <v>0</v>
      </c>
      <c r="L3390" s="43">
        <f t="shared" si="595"/>
        <v>2608.6956521738884</v>
      </c>
      <c r="M3390" s="25"/>
      <c r="N3390" s="25"/>
    </row>
    <row r="3391" spans="1:14" ht="15.75" customHeight="1">
      <c r="A3391" s="114">
        <v>41956</v>
      </c>
      <c r="B3391" s="54" t="s">
        <v>89</v>
      </c>
      <c r="C3391" s="29">
        <f t="shared" si="591"/>
        <v>389.61038961038963</v>
      </c>
      <c r="D3391" s="54" t="s">
        <v>188</v>
      </c>
      <c r="E3391" s="112">
        <v>770</v>
      </c>
      <c r="F3391" s="112">
        <v>776</v>
      </c>
      <c r="G3391" s="112">
        <v>784</v>
      </c>
      <c r="H3391" s="110">
        <v>794</v>
      </c>
      <c r="I3391" s="109">
        <f t="shared" si="592"/>
        <v>2337.6623376623379</v>
      </c>
      <c r="J3391" s="109">
        <f t="shared" si="593"/>
        <v>3116.8831168831171</v>
      </c>
      <c r="K3391" s="109">
        <f t="shared" si="594"/>
        <v>3896.1038961038962</v>
      </c>
      <c r="L3391" s="43">
        <f t="shared" si="595"/>
        <v>9350.6493506493516</v>
      </c>
      <c r="M3391" s="25"/>
      <c r="N3391" s="25"/>
    </row>
    <row r="3392" spans="1:14" ht="15.75" customHeight="1">
      <c r="A3392" s="114">
        <v>41956</v>
      </c>
      <c r="B3392" s="54" t="s">
        <v>549</v>
      </c>
      <c r="C3392" s="29">
        <f t="shared" si="591"/>
        <v>143.40344168260037</v>
      </c>
      <c r="D3392" s="54" t="s">
        <v>188</v>
      </c>
      <c r="E3392" s="112">
        <v>2092</v>
      </c>
      <c r="F3392" s="112">
        <v>2107</v>
      </c>
      <c r="G3392" s="112">
        <v>2127</v>
      </c>
      <c r="H3392" s="110">
        <v>2157</v>
      </c>
      <c r="I3392" s="109">
        <f t="shared" si="592"/>
        <v>2151.0516252390057</v>
      </c>
      <c r="J3392" s="109">
        <f t="shared" si="593"/>
        <v>2868.0688336520075</v>
      </c>
      <c r="K3392" s="109">
        <f t="shared" si="594"/>
        <v>4302.1032504780114</v>
      </c>
      <c r="L3392" s="43">
        <f t="shared" si="595"/>
        <v>9321.2237093690237</v>
      </c>
      <c r="M3392" s="25"/>
      <c r="N3392" s="25"/>
    </row>
    <row r="3393" spans="1:14" ht="15.75" customHeight="1">
      <c r="A3393" s="114">
        <v>41956</v>
      </c>
      <c r="B3393" s="102" t="s">
        <v>557</v>
      </c>
      <c r="C3393" s="29">
        <f t="shared" si="591"/>
        <v>3947.3684210526317</v>
      </c>
      <c r="D3393" s="102" t="s">
        <v>203</v>
      </c>
      <c r="E3393" s="43">
        <v>76</v>
      </c>
      <c r="F3393" s="43">
        <v>75.400000000000006</v>
      </c>
      <c r="G3393" s="43"/>
      <c r="H3393" s="110"/>
      <c r="I3393" s="109">
        <f t="shared" si="592"/>
        <v>2368.4210526315564</v>
      </c>
      <c r="J3393" s="109">
        <f t="shared" si="593"/>
        <v>0</v>
      </c>
      <c r="K3393" s="109">
        <f t="shared" si="594"/>
        <v>0</v>
      </c>
      <c r="L3393" s="43">
        <f t="shared" si="595"/>
        <v>2368.4210526315564</v>
      </c>
      <c r="M3393" s="25"/>
      <c r="N3393" s="25"/>
    </row>
    <row r="3394" spans="1:14" ht="15.75" customHeight="1">
      <c r="A3394" s="114">
        <v>41956</v>
      </c>
      <c r="B3394" s="54" t="s">
        <v>558</v>
      </c>
      <c r="C3394" s="29">
        <f t="shared" si="591"/>
        <v>182.70401948842874</v>
      </c>
      <c r="D3394" s="54" t="s">
        <v>188</v>
      </c>
      <c r="E3394" s="112">
        <v>1642</v>
      </c>
      <c r="F3394" s="112">
        <v>1620</v>
      </c>
      <c r="G3394" s="112"/>
      <c r="H3394" s="110"/>
      <c r="I3394" s="109">
        <f t="shared" si="592"/>
        <v>-4019.4884287454324</v>
      </c>
      <c r="J3394" s="109">
        <f t="shared" si="593"/>
        <v>0</v>
      </c>
      <c r="K3394" s="109">
        <f t="shared" si="594"/>
        <v>0</v>
      </c>
      <c r="L3394" s="43">
        <f t="shared" si="595"/>
        <v>-4019.4884287454324</v>
      </c>
      <c r="M3394" s="25"/>
      <c r="N3394" s="25"/>
    </row>
    <row r="3395" spans="1:14" ht="15.75" customHeight="1">
      <c r="A3395" s="114">
        <v>41955</v>
      </c>
      <c r="B3395" s="54" t="s">
        <v>549</v>
      </c>
      <c r="C3395" s="29">
        <f t="shared" si="591"/>
        <v>148.14814814814815</v>
      </c>
      <c r="D3395" s="54" t="s">
        <v>188</v>
      </c>
      <c r="E3395" s="112">
        <v>2025</v>
      </c>
      <c r="F3395" s="112">
        <v>2040</v>
      </c>
      <c r="G3395" s="112">
        <v>2060</v>
      </c>
      <c r="H3395" s="110">
        <v>2079</v>
      </c>
      <c r="I3395" s="109">
        <f t="shared" si="592"/>
        <v>2222.2222222222222</v>
      </c>
      <c r="J3395" s="109">
        <f t="shared" si="593"/>
        <v>2962.962962962963</v>
      </c>
      <c r="K3395" s="109">
        <f t="shared" si="594"/>
        <v>2814.8148148148148</v>
      </c>
      <c r="L3395" s="43">
        <f t="shared" si="595"/>
        <v>8000</v>
      </c>
      <c r="M3395" s="25"/>
      <c r="N3395" s="25"/>
    </row>
    <row r="3396" spans="1:14" ht="15.75" customHeight="1">
      <c r="A3396" s="114">
        <v>41955</v>
      </c>
      <c r="B3396" s="54" t="s">
        <v>501</v>
      </c>
      <c r="C3396" s="29">
        <f t="shared" si="591"/>
        <v>783.28981723237598</v>
      </c>
      <c r="D3396" s="54" t="s">
        <v>188</v>
      </c>
      <c r="E3396" s="112">
        <v>383</v>
      </c>
      <c r="F3396" s="112">
        <v>385</v>
      </c>
      <c r="G3396" s="112">
        <v>388</v>
      </c>
      <c r="H3396" s="110">
        <v>390.8</v>
      </c>
      <c r="I3396" s="109">
        <f t="shared" si="592"/>
        <v>1566.579634464752</v>
      </c>
      <c r="J3396" s="109">
        <f t="shared" si="593"/>
        <v>2349.8694516971282</v>
      </c>
      <c r="K3396" s="109">
        <f t="shared" si="594"/>
        <v>2193.2114882506617</v>
      </c>
      <c r="L3396" s="43">
        <f t="shared" si="595"/>
        <v>6109.6605744125418</v>
      </c>
      <c r="M3396" s="25"/>
      <c r="N3396" s="25"/>
    </row>
    <row r="3397" spans="1:14" ht="15.75" customHeight="1">
      <c r="A3397" s="114">
        <v>41955</v>
      </c>
      <c r="B3397" s="54" t="s">
        <v>62</v>
      </c>
      <c r="C3397" s="29">
        <f t="shared" si="591"/>
        <v>1190.4761904761904</v>
      </c>
      <c r="D3397" s="54" t="s">
        <v>188</v>
      </c>
      <c r="E3397" s="112">
        <v>252</v>
      </c>
      <c r="F3397" s="112">
        <v>253.5</v>
      </c>
      <c r="G3397" s="112"/>
      <c r="H3397" s="110"/>
      <c r="I3397" s="109">
        <f t="shared" si="592"/>
        <v>1785.7142857142856</v>
      </c>
      <c r="J3397" s="109">
        <f t="shared" si="593"/>
        <v>0</v>
      </c>
      <c r="K3397" s="109">
        <f t="shared" si="594"/>
        <v>0</v>
      </c>
      <c r="L3397" s="43">
        <f t="shared" si="595"/>
        <v>1785.7142857142856</v>
      </c>
      <c r="M3397" s="25"/>
      <c r="N3397" s="25"/>
    </row>
    <row r="3398" spans="1:14" ht="15.75" customHeight="1">
      <c r="A3398" s="114">
        <v>41954</v>
      </c>
      <c r="B3398" s="54" t="s">
        <v>94</v>
      </c>
      <c r="C3398" s="29">
        <f t="shared" si="591"/>
        <v>418.99441340782124</v>
      </c>
      <c r="D3398" s="54" t="s">
        <v>188</v>
      </c>
      <c r="E3398" s="112">
        <v>716</v>
      </c>
      <c r="F3398" s="112">
        <v>719.4</v>
      </c>
      <c r="G3398" s="112"/>
      <c r="H3398" s="110"/>
      <c r="I3398" s="109">
        <f t="shared" si="592"/>
        <v>1424.5810055865827</v>
      </c>
      <c r="J3398" s="109">
        <f t="shared" si="593"/>
        <v>0</v>
      </c>
      <c r="K3398" s="109">
        <f t="shared" si="594"/>
        <v>0</v>
      </c>
      <c r="L3398" s="43">
        <f t="shared" si="595"/>
        <v>1424.5810055865827</v>
      </c>
      <c r="M3398" s="25"/>
      <c r="N3398" s="25"/>
    </row>
    <row r="3399" spans="1:14" ht="15.75" customHeight="1">
      <c r="A3399" s="114">
        <v>41954</v>
      </c>
      <c r="B3399" s="54" t="s">
        <v>465</v>
      </c>
      <c r="C3399" s="29">
        <f t="shared" si="591"/>
        <v>819.67213114754099</v>
      </c>
      <c r="D3399" s="54" t="s">
        <v>188</v>
      </c>
      <c r="E3399" s="112">
        <v>366</v>
      </c>
      <c r="F3399" s="112">
        <v>367.75</v>
      </c>
      <c r="G3399" s="112"/>
      <c r="H3399" s="110"/>
      <c r="I3399" s="109">
        <f t="shared" si="592"/>
        <v>1434.4262295081967</v>
      </c>
      <c r="J3399" s="109">
        <f t="shared" si="593"/>
        <v>0</v>
      </c>
      <c r="K3399" s="109">
        <f t="shared" si="594"/>
        <v>0</v>
      </c>
      <c r="L3399" s="43">
        <f t="shared" si="595"/>
        <v>1434.4262295081967</v>
      </c>
      <c r="M3399" s="25"/>
      <c r="N3399" s="25"/>
    </row>
    <row r="3400" spans="1:14" ht="15.75" customHeight="1">
      <c r="A3400" s="114">
        <v>41953</v>
      </c>
      <c r="B3400" s="54" t="s">
        <v>559</v>
      </c>
      <c r="C3400" s="29">
        <f t="shared" si="591"/>
        <v>411.52263374485597</v>
      </c>
      <c r="D3400" s="54" t="s">
        <v>188</v>
      </c>
      <c r="E3400" s="112">
        <v>729</v>
      </c>
      <c r="F3400" s="112">
        <v>734</v>
      </c>
      <c r="G3400" s="112">
        <v>741</v>
      </c>
      <c r="H3400" s="110">
        <v>752</v>
      </c>
      <c r="I3400" s="109">
        <f t="shared" si="592"/>
        <v>2057.6131687242796</v>
      </c>
      <c r="J3400" s="109">
        <f t="shared" si="593"/>
        <v>2880.658436213992</v>
      </c>
      <c r="K3400" s="109">
        <f t="shared" si="594"/>
        <v>4526.7489711934159</v>
      </c>
      <c r="L3400" s="43">
        <f t="shared" si="595"/>
        <v>9465.0205761316865</v>
      </c>
      <c r="M3400" s="25"/>
      <c r="N3400" s="25"/>
    </row>
    <row r="3401" spans="1:14" ht="15.75" customHeight="1">
      <c r="A3401" s="114">
        <v>41953</v>
      </c>
      <c r="B3401" s="54" t="s">
        <v>487</v>
      </c>
      <c r="C3401" s="29">
        <f t="shared" si="591"/>
        <v>348.83720930232556</v>
      </c>
      <c r="D3401" s="54" t="s">
        <v>188</v>
      </c>
      <c r="E3401" s="112">
        <v>860</v>
      </c>
      <c r="F3401" s="112">
        <v>866</v>
      </c>
      <c r="G3401" s="112">
        <v>874</v>
      </c>
      <c r="H3401" s="110">
        <v>884</v>
      </c>
      <c r="I3401" s="109">
        <f t="shared" si="592"/>
        <v>2093.0232558139533</v>
      </c>
      <c r="J3401" s="109">
        <f t="shared" si="593"/>
        <v>2790.6976744186045</v>
      </c>
      <c r="K3401" s="109">
        <f t="shared" si="594"/>
        <v>3488.3720930232557</v>
      </c>
      <c r="L3401" s="43">
        <f t="shared" si="595"/>
        <v>8372.093023255813</v>
      </c>
      <c r="M3401" s="25"/>
      <c r="N3401" s="25"/>
    </row>
    <row r="3402" spans="1:14" ht="15.75" customHeight="1">
      <c r="A3402" s="114">
        <v>41953</v>
      </c>
      <c r="B3402" s="54" t="s">
        <v>560</v>
      </c>
      <c r="C3402" s="29">
        <f t="shared" si="591"/>
        <v>691.24423963133643</v>
      </c>
      <c r="D3402" s="54" t="s">
        <v>188</v>
      </c>
      <c r="E3402" s="112">
        <v>434</v>
      </c>
      <c r="F3402" s="112">
        <v>437</v>
      </c>
      <c r="G3402" s="112">
        <v>440</v>
      </c>
      <c r="H3402" s="110"/>
      <c r="I3402" s="109">
        <f t="shared" si="592"/>
        <v>2073.7327188940094</v>
      </c>
      <c r="J3402" s="109">
        <f t="shared" si="593"/>
        <v>2073.7327188940094</v>
      </c>
      <c r="K3402" s="109">
        <f t="shared" si="594"/>
        <v>0</v>
      </c>
      <c r="L3402" s="43">
        <f t="shared" si="595"/>
        <v>4147.4654377880188</v>
      </c>
      <c r="M3402" s="25"/>
      <c r="N3402" s="25"/>
    </row>
    <row r="3403" spans="1:14" ht="15.75" customHeight="1">
      <c r="A3403" s="114">
        <v>41953</v>
      </c>
      <c r="B3403" s="54" t="s">
        <v>515</v>
      </c>
      <c r="C3403" s="29">
        <f>300000/E3403</f>
        <v>1401.8691588785048</v>
      </c>
      <c r="D3403" s="54" t="s">
        <v>188</v>
      </c>
      <c r="E3403" s="112">
        <v>214</v>
      </c>
      <c r="F3403" s="112">
        <v>211</v>
      </c>
      <c r="G3403" s="112"/>
      <c r="H3403" s="110"/>
      <c r="I3403" s="109">
        <f t="shared" si="592"/>
        <v>-4205.6074766355141</v>
      </c>
      <c r="J3403" s="109">
        <f t="shared" si="593"/>
        <v>0</v>
      </c>
      <c r="K3403" s="109">
        <f t="shared" si="594"/>
        <v>0</v>
      </c>
      <c r="L3403" s="43">
        <f t="shared" si="595"/>
        <v>-4205.6074766355141</v>
      </c>
      <c r="M3403" s="25"/>
      <c r="N3403" s="25"/>
    </row>
    <row r="3404" spans="1:14" ht="15.75" customHeight="1">
      <c r="A3404" s="114">
        <v>41950</v>
      </c>
      <c r="B3404" s="54" t="s">
        <v>561</v>
      </c>
      <c r="C3404" s="29">
        <f t="shared" ref="C3404:C3467" si="596">300000/E3404</f>
        <v>1685.3932584269662</v>
      </c>
      <c r="D3404" s="54" t="s">
        <v>188</v>
      </c>
      <c r="E3404" s="112">
        <v>178</v>
      </c>
      <c r="F3404" s="112">
        <v>179</v>
      </c>
      <c r="G3404" s="112">
        <v>180.5</v>
      </c>
      <c r="H3404" s="110">
        <v>184</v>
      </c>
      <c r="I3404" s="109">
        <f t="shared" ref="I3404:I3467" si="597">(IF(D3404="SHORT",E3404-F3404,IF(D3404="LONG",F3404-E3404)))*C3404</f>
        <v>1685.3932584269662</v>
      </c>
      <c r="J3404" s="109">
        <f t="shared" ref="J3404:J3467" si="598">(IF(D3404="SHORT",IF(G3404="",0,F3404-G3404),IF(D3404="LONG",IF(G3404="",0,G3404-F3404))))*C3404</f>
        <v>2528.0898876404494</v>
      </c>
      <c r="K3404" s="109">
        <f t="shared" ref="K3404:K3467" si="599">(IF(D3404="SHORT",IF(H3404="",0,G3404-H3404),IF(D3404="LONG",IF(H3404="",0,(H3404-G3404)))))*C3404</f>
        <v>5898.8764044943819</v>
      </c>
      <c r="L3404" s="43">
        <f t="shared" ref="L3404:L3467" si="600">SUM(I3404,J3404,K3404)</f>
        <v>10112.359550561798</v>
      </c>
      <c r="M3404" s="25"/>
      <c r="N3404" s="25"/>
    </row>
    <row r="3405" spans="1:14" ht="15.75" customHeight="1">
      <c r="A3405" s="114">
        <v>41950</v>
      </c>
      <c r="B3405" s="54" t="s">
        <v>562</v>
      </c>
      <c r="C3405" s="29">
        <f t="shared" si="596"/>
        <v>134.83146067415731</v>
      </c>
      <c r="D3405" s="54" t="s">
        <v>188</v>
      </c>
      <c r="E3405" s="112">
        <v>2225</v>
      </c>
      <c r="F3405" s="112">
        <v>2240</v>
      </c>
      <c r="G3405" s="112">
        <v>2260</v>
      </c>
      <c r="H3405" s="110">
        <v>2275</v>
      </c>
      <c r="I3405" s="109">
        <f t="shared" si="597"/>
        <v>2022.4719101123596</v>
      </c>
      <c r="J3405" s="109">
        <f t="shared" si="598"/>
        <v>2696.6292134831465</v>
      </c>
      <c r="K3405" s="109">
        <f t="shared" si="599"/>
        <v>2022.4719101123596</v>
      </c>
      <c r="L3405" s="43">
        <f t="shared" si="600"/>
        <v>6741.5730337078658</v>
      </c>
      <c r="M3405" s="25"/>
      <c r="N3405" s="25"/>
    </row>
    <row r="3406" spans="1:14" ht="15.75" customHeight="1">
      <c r="A3406" s="114">
        <v>41950</v>
      </c>
      <c r="B3406" s="54" t="s">
        <v>563</v>
      </c>
      <c r="C3406" s="29">
        <f t="shared" si="596"/>
        <v>303.030303030303</v>
      </c>
      <c r="D3406" s="54" t="s">
        <v>188</v>
      </c>
      <c r="E3406" s="112">
        <v>990</v>
      </c>
      <c r="F3406" s="112">
        <v>996</v>
      </c>
      <c r="G3406" s="112"/>
      <c r="H3406" s="110"/>
      <c r="I3406" s="109">
        <f t="shared" si="597"/>
        <v>1818.181818181818</v>
      </c>
      <c r="J3406" s="109">
        <f t="shared" si="598"/>
        <v>0</v>
      </c>
      <c r="K3406" s="109">
        <f t="shared" si="599"/>
        <v>0</v>
      </c>
      <c r="L3406" s="43">
        <f t="shared" si="600"/>
        <v>1818.181818181818</v>
      </c>
      <c r="M3406" s="25"/>
      <c r="N3406" s="25"/>
    </row>
    <row r="3407" spans="1:14" ht="15.75" customHeight="1">
      <c r="A3407" s="114">
        <v>41948</v>
      </c>
      <c r="B3407" s="54" t="s">
        <v>564</v>
      </c>
      <c r="C3407" s="29">
        <f t="shared" si="596"/>
        <v>857.14285714285711</v>
      </c>
      <c r="D3407" s="54" t="s">
        <v>188</v>
      </c>
      <c r="E3407" s="112">
        <v>350</v>
      </c>
      <c r="F3407" s="112">
        <v>352</v>
      </c>
      <c r="G3407" s="112">
        <v>355</v>
      </c>
      <c r="H3407" s="110">
        <v>359</v>
      </c>
      <c r="I3407" s="109">
        <f t="shared" si="597"/>
        <v>1714.2857142857142</v>
      </c>
      <c r="J3407" s="109">
        <f t="shared" si="598"/>
        <v>2571.4285714285716</v>
      </c>
      <c r="K3407" s="109">
        <f t="shared" si="599"/>
        <v>3428.5714285714284</v>
      </c>
      <c r="L3407" s="43">
        <f t="shared" si="600"/>
        <v>7714.2857142857147</v>
      </c>
      <c r="M3407" s="25"/>
      <c r="N3407" s="25"/>
    </row>
    <row r="3408" spans="1:14" ht="15.75" customHeight="1">
      <c r="A3408" s="114">
        <v>41948</v>
      </c>
      <c r="B3408" s="54" t="s">
        <v>372</v>
      </c>
      <c r="C3408" s="29">
        <f t="shared" si="596"/>
        <v>556.58627087198511</v>
      </c>
      <c r="D3408" s="54" t="s">
        <v>188</v>
      </c>
      <c r="E3408" s="112">
        <v>539</v>
      </c>
      <c r="F3408" s="112">
        <v>543</v>
      </c>
      <c r="G3408" s="112"/>
      <c r="H3408" s="110"/>
      <c r="I3408" s="109">
        <f t="shared" si="597"/>
        <v>2226.3450834879404</v>
      </c>
      <c r="J3408" s="109">
        <f t="shared" si="598"/>
        <v>0</v>
      </c>
      <c r="K3408" s="109">
        <f t="shared" si="599"/>
        <v>0</v>
      </c>
      <c r="L3408" s="43">
        <f t="shared" si="600"/>
        <v>2226.3450834879404</v>
      </c>
      <c r="M3408" s="25"/>
      <c r="N3408" s="25"/>
    </row>
    <row r="3409" spans="1:14" ht="15.75" customHeight="1">
      <c r="A3409" s="114">
        <v>41948</v>
      </c>
      <c r="B3409" s="102" t="s">
        <v>554</v>
      </c>
      <c r="C3409" s="29">
        <f t="shared" si="596"/>
        <v>1851.851851851852</v>
      </c>
      <c r="D3409" s="102" t="s">
        <v>203</v>
      </c>
      <c r="E3409" s="43">
        <v>162</v>
      </c>
      <c r="F3409" s="43">
        <v>161</v>
      </c>
      <c r="G3409" s="43"/>
      <c r="H3409" s="110"/>
      <c r="I3409" s="109">
        <f t="shared" si="597"/>
        <v>1851.851851851852</v>
      </c>
      <c r="J3409" s="109">
        <f t="shared" si="598"/>
        <v>0</v>
      </c>
      <c r="K3409" s="109">
        <f t="shared" si="599"/>
        <v>0</v>
      </c>
      <c r="L3409" s="43">
        <f t="shared" si="600"/>
        <v>1851.851851851852</v>
      </c>
      <c r="M3409" s="25"/>
      <c r="N3409" s="25"/>
    </row>
    <row r="3410" spans="1:14" ht="15.75" customHeight="1">
      <c r="A3410" s="114">
        <v>41946</v>
      </c>
      <c r="B3410" s="54" t="s">
        <v>490</v>
      </c>
      <c r="C3410" s="29">
        <f t="shared" si="596"/>
        <v>352.73368606701939</v>
      </c>
      <c r="D3410" s="54" t="s">
        <v>188</v>
      </c>
      <c r="E3410" s="112">
        <v>850.5</v>
      </c>
      <c r="F3410" s="112">
        <v>856</v>
      </c>
      <c r="G3410" s="112">
        <v>864</v>
      </c>
      <c r="H3410" s="110">
        <v>876</v>
      </c>
      <c r="I3410" s="109">
        <f t="shared" si="597"/>
        <v>1940.0352733686066</v>
      </c>
      <c r="J3410" s="109">
        <f t="shared" si="598"/>
        <v>2821.8694885361551</v>
      </c>
      <c r="K3410" s="109">
        <f t="shared" si="599"/>
        <v>4232.8042328042329</v>
      </c>
      <c r="L3410" s="43">
        <f t="shared" si="600"/>
        <v>8994.7089947089953</v>
      </c>
      <c r="M3410" s="25"/>
      <c r="N3410" s="25"/>
    </row>
    <row r="3411" spans="1:14" ht="15.75" customHeight="1">
      <c r="A3411" s="114">
        <v>41946</v>
      </c>
      <c r="B3411" s="54" t="s">
        <v>554</v>
      </c>
      <c r="C3411" s="29">
        <f t="shared" si="596"/>
        <v>1764.7058823529412</v>
      </c>
      <c r="D3411" s="54" t="s">
        <v>188</v>
      </c>
      <c r="E3411" s="112">
        <v>170</v>
      </c>
      <c r="F3411" s="112">
        <v>171.5</v>
      </c>
      <c r="G3411" s="112"/>
      <c r="H3411" s="110"/>
      <c r="I3411" s="109">
        <f t="shared" si="597"/>
        <v>2647.0588235294117</v>
      </c>
      <c r="J3411" s="109">
        <f t="shared" si="598"/>
        <v>0</v>
      </c>
      <c r="K3411" s="109">
        <f t="shared" si="599"/>
        <v>0</v>
      </c>
      <c r="L3411" s="43">
        <f t="shared" si="600"/>
        <v>2647.0588235294117</v>
      </c>
      <c r="M3411" s="25"/>
      <c r="N3411" s="25"/>
    </row>
    <row r="3412" spans="1:14" ht="15.75" customHeight="1">
      <c r="A3412" s="114">
        <v>41946</v>
      </c>
      <c r="B3412" s="54" t="s">
        <v>564</v>
      </c>
      <c r="C3412" s="29">
        <f t="shared" si="596"/>
        <v>877.19298245614038</v>
      </c>
      <c r="D3412" s="54" t="s">
        <v>188</v>
      </c>
      <c r="E3412" s="112">
        <v>342</v>
      </c>
      <c r="F3412" s="112">
        <v>344</v>
      </c>
      <c r="G3412" s="112"/>
      <c r="H3412" s="110"/>
      <c r="I3412" s="109">
        <f t="shared" si="597"/>
        <v>1754.3859649122808</v>
      </c>
      <c r="J3412" s="109">
        <f t="shared" si="598"/>
        <v>0</v>
      </c>
      <c r="K3412" s="109">
        <f t="shared" si="599"/>
        <v>0</v>
      </c>
      <c r="L3412" s="43">
        <f t="shared" si="600"/>
        <v>1754.3859649122808</v>
      </c>
      <c r="M3412" s="25"/>
      <c r="N3412" s="25"/>
    </row>
    <row r="3413" spans="1:14" ht="15.75" customHeight="1">
      <c r="A3413" s="114">
        <v>41943</v>
      </c>
      <c r="B3413" s="54" t="s">
        <v>372</v>
      </c>
      <c r="C3413" s="29">
        <f t="shared" si="596"/>
        <v>594.05940594059405</v>
      </c>
      <c r="D3413" s="54" t="s">
        <v>188</v>
      </c>
      <c r="E3413" s="112">
        <v>505</v>
      </c>
      <c r="F3413" s="112">
        <v>509</v>
      </c>
      <c r="G3413" s="112">
        <v>514</v>
      </c>
      <c r="H3413" s="110"/>
      <c r="I3413" s="109">
        <f t="shared" si="597"/>
        <v>2376.2376237623762</v>
      </c>
      <c r="J3413" s="109">
        <f t="shared" si="598"/>
        <v>2970.2970297029701</v>
      </c>
      <c r="K3413" s="109">
        <f t="shared" si="599"/>
        <v>0</v>
      </c>
      <c r="L3413" s="43">
        <f t="shared" si="600"/>
        <v>5346.5346534653463</v>
      </c>
      <c r="M3413" s="25"/>
      <c r="N3413" s="25"/>
    </row>
    <row r="3414" spans="1:14" ht="15.75" customHeight="1">
      <c r="A3414" s="114">
        <v>41943</v>
      </c>
      <c r="B3414" s="54" t="s">
        <v>69</v>
      </c>
      <c r="C3414" s="29">
        <f t="shared" si="596"/>
        <v>810.81081081081084</v>
      </c>
      <c r="D3414" s="54" t="s">
        <v>188</v>
      </c>
      <c r="E3414" s="112">
        <v>370</v>
      </c>
      <c r="F3414" s="112">
        <v>372</v>
      </c>
      <c r="G3414" s="112"/>
      <c r="H3414" s="110"/>
      <c r="I3414" s="109">
        <f t="shared" si="597"/>
        <v>1621.6216216216217</v>
      </c>
      <c r="J3414" s="109">
        <f t="shared" si="598"/>
        <v>0</v>
      </c>
      <c r="K3414" s="109">
        <f t="shared" si="599"/>
        <v>0</v>
      </c>
      <c r="L3414" s="43">
        <f t="shared" si="600"/>
        <v>1621.6216216216217</v>
      </c>
      <c r="M3414" s="25"/>
      <c r="N3414" s="25"/>
    </row>
    <row r="3415" spans="1:14" ht="15.75" customHeight="1">
      <c r="A3415" s="114">
        <v>41942</v>
      </c>
      <c r="B3415" s="54" t="s">
        <v>565</v>
      </c>
      <c r="C3415" s="29">
        <f t="shared" si="596"/>
        <v>362.31884057971013</v>
      </c>
      <c r="D3415" s="54" t="s">
        <v>188</v>
      </c>
      <c r="E3415" s="112">
        <v>828</v>
      </c>
      <c r="F3415" s="112">
        <v>834</v>
      </c>
      <c r="G3415" s="112">
        <v>842</v>
      </c>
      <c r="H3415" s="110">
        <v>852</v>
      </c>
      <c r="I3415" s="109">
        <f t="shared" si="597"/>
        <v>2173.913043478261</v>
      </c>
      <c r="J3415" s="109">
        <f t="shared" si="598"/>
        <v>2898.550724637681</v>
      </c>
      <c r="K3415" s="109">
        <f t="shared" si="599"/>
        <v>3623.188405797101</v>
      </c>
      <c r="L3415" s="43">
        <f t="shared" si="600"/>
        <v>8695.652173913044</v>
      </c>
      <c r="M3415" s="25"/>
      <c r="N3415" s="25"/>
    </row>
    <row r="3416" spans="1:14" ht="15.75" customHeight="1">
      <c r="A3416" s="114">
        <v>41942</v>
      </c>
      <c r="B3416" s="54" t="s">
        <v>433</v>
      </c>
      <c r="C3416" s="29">
        <f t="shared" si="596"/>
        <v>3773.5849056603774</v>
      </c>
      <c r="D3416" s="54" t="s">
        <v>188</v>
      </c>
      <c r="E3416" s="112">
        <v>79.5</v>
      </c>
      <c r="F3416" s="112">
        <v>80</v>
      </c>
      <c r="G3416" s="112">
        <v>80.599999999999994</v>
      </c>
      <c r="H3416" s="110">
        <v>81.5</v>
      </c>
      <c r="I3416" s="109">
        <f t="shared" si="597"/>
        <v>1886.7924528301887</v>
      </c>
      <c r="J3416" s="109">
        <f t="shared" si="598"/>
        <v>2264.1509433962051</v>
      </c>
      <c r="K3416" s="109">
        <f t="shared" si="599"/>
        <v>3396.2264150943611</v>
      </c>
      <c r="L3416" s="43">
        <f t="shared" si="600"/>
        <v>7547.1698113207549</v>
      </c>
      <c r="M3416" s="25"/>
      <c r="N3416" s="25"/>
    </row>
    <row r="3417" spans="1:14" ht="15.75" customHeight="1">
      <c r="A3417" s="114">
        <v>41942</v>
      </c>
      <c r="B3417" s="54" t="s">
        <v>490</v>
      </c>
      <c r="C3417" s="29">
        <f t="shared" si="596"/>
        <v>387.09677419354841</v>
      </c>
      <c r="D3417" s="54" t="s">
        <v>188</v>
      </c>
      <c r="E3417" s="112">
        <v>775</v>
      </c>
      <c r="F3417" s="112">
        <v>781</v>
      </c>
      <c r="G3417" s="112">
        <v>786</v>
      </c>
      <c r="H3417" s="110"/>
      <c r="I3417" s="109">
        <f t="shared" si="597"/>
        <v>2322.5806451612907</v>
      </c>
      <c r="J3417" s="109">
        <f t="shared" si="598"/>
        <v>1935.483870967742</v>
      </c>
      <c r="K3417" s="109">
        <f t="shared" si="599"/>
        <v>0</v>
      </c>
      <c r="L3417" s="43">
        <f t="shared" si="600"/>
        <v>4258.0645161290322</v>
      </c>
      <c r="M3417" s="25"/>
      <c r="N3417" s="25"/>
    </row>
    <row r="3418" spans="1:14" ht="15.75" customHeight="1">
      <c r="A3418" s="114">
        <v>41942</v>
      </c>
      <c r="B3418" s="54" t="s">
        <v>487</v>
      </c>
      <c r="C3418" s="29">
        <f t="shared" si="596"/>
        <v>378.31021437578812</v>
      </c>
      <c r="D3418" s="54" t="s">
        <v>188</v>
      </c>
      <c r="E3418" s="112">
        <v>793</v>
      </c>
      <c r="F3418" s="112">
        <v>798</v>
      </c>
      <c r="G3418" s="112">
        <v>804</v>
      </c>
      <c r="H3418" s="110"/>
      <c r="I3418" s="109">
        <f t="shared" si="597"/>
        <v>1891.5510718789405</v>
      </c>
      <c r="J3418" s="109">
        <f t="shared" si="598"/>
        <v>2269.8612862547288</v>
      </c>
      <c r="K3418" s="109">
        <f t="shared" si="599"/>
        <v>0</v>
      </c>
      <c r="L3418" s="43">
        <f t="shared" si="600"/>
        <v>4161.4123581336698</v>
      </c>
      <c r="M3418" s="25"/>
      <c r="N3418" s="25"/>
    </row>
    <row r="3419" spans="1:14" ht="15.75" customHeight="1">
      <c r="A3419" s="114">
        <v>41942</v>
      </c>
      <c r="B3419" s="54" t="s">
        <v>501</v>
      </c>
      <c r="C3419" s="29">
        <f t="shared" si="596"/>
        <v>793.65079365079362</v>
      </c>
      <c r="D3419" s="54" t="s">
        <v>188</v>
      </c>
      <c r="E3419" s="112">
        <v>378</v>
      </c>
      <c r="F3419" s="112">
        <v>381</v>
      </c>
      <c r="G3419" s="112"/>
      <c r="H3419" s="110"/>
      <c r="I3419" s="109">
        <f t="shared" si="597"/>
        <v>2380.9523809523807</v>
      </c>
      <c r="J3419" s="109">
        <f t="shared" si="598"/>
        <v>0</v>
      </c>
      <c r="K3419" s="109">
        <f t="shared" si="599"/>
        <v>0</v>
      </c>
      <c r="L3419" s="43">
        <f t="shared" si="600"/>
        <v>2380.9523809523807</v>
      </c>
      <c r="M3419" s="25"/>
      <c r="N3419" s="25"/>
    </row>
    <row r="3420" spans="1:14" ht="15.75" customHeight="1">
      <c r="A3420" s="114">
        <v>41941</v>
      </c>
      <c r="B3420" s="54" t="s">
        <v>565</v>
      </c>
      <c r="C3420" s="29">
        <f t="shared" si="596"/>
        <v>394.73684210526318</v>
      </c>
      <c r="D3420" s="54" t="s">
        <v>188</v>
      </c>
      <c r="E3420" s="112">
        <v>760</v>
      </c>
      <c r="F3420" s="112">
        <v>766</v>
      </c>
      <c r="G3420" s="112">
        <v>774</v>
      </c>
      <c r="H3420" s="110">
        <v>784</v>
      </c>
      <c r="I3420" s="109">
        <f t="shared" si="597"/>
        <v>2368.4210526315792</v>
      </c>
      <c r="J3420" s="109">
        <f t="shared" si="598"/>
        <v>3157.8947368421054</v>
      </c>
      <c r="K3420" s="109">
        <f t="shared" si="599"/>
        <v>3947.3684210526317</v>
      </c>
      <c r="L3420" s="43">
        <f t="shared" si="600"/>
        <v>9473.6842105263167</v>
      </c>
      <c r="M3420" s="25"/>
      <c r="N3420" s="25"/>
    </row>
    <row r="3421" spans="1:14" ht="15.75" customHeight="1">
      <c r="A3421" s="114">
        <v>41941</v>
      </c>
      <c r="B3421" s="102" t="s">
        <v>100</v>
      </c>
      <c r="C3421" s="29">
        <f t="shared" si="596"/>
        <v>2714.9321266968327</v>
      </c>
      <c r="D3421" s="102" t="s">
        <v>203</v>
      </c>
      <c r="E3421" s="43">
        <v>110.5</v>
      </c>
      <c r="F3421" s="43">
        <v>109.5</v>
      </c>
      <c r="G3421" s="43"/>
      <c r="H3421" s="110"/>
      <c r="I3421" s="109">
        <f t="shared" si="597"/>
        <v>2714.9321266968327</v>
      </c>
      <c r="J3421" s="109">
        <f t="shared" si="598"/>
        <v>0</v>
      </c>
      <c r="K3421" s="109">
        <f t="shared" si="599"/>
        <v>0</v>
      </c>
      <c r="L3421" s="43">
        <f t="shared" si="600"/>
        <v>2714.9321266968327</v>
      </c>
      <c r="M3421" s="25"/>
      <c r="N3421" s="25"/>
    </row>
    <row r="3422" spans="1:14" ht="15.75" customHeight="1">
      <c r="A3422" s="114">
        <v>41941</v>
      </c>
      <c r="B3422" s="54" t="s">
        <v>55</v>
      </c>
      <c r="C3422" s="29">
        <f t="shared" si="596"/>
        <v>465.11627906976742</v>
      </c>
      <c r="D3422" s="54" t="s">
        <v>188</v>
      </c>
      <c r="E3422" s="112">
        <v>645</v>
      </c>
      <c r="F3422" s="112">
        <v>648.70000000000005</v>
      </c>
      <c r="G3422" s="112"/>
      <c r="H3422" s="110"/>
      <c r="I3422" s="109">
        <f t="shared" si="597"/>
        <v>1720.9302325581607</v>
      </c>
      <c r="J3422" s="109">
        <f t="shared" si="598"/>
        <v>0</v>
      </c>
      <c r="K3422" s="109">
        <f t="shared" si="599"/>
        <v>0</v>
      </c>
      <c r="L3422" s="43">
        <f t="shared" si="600"/>
        <v>1720.9302325581607</v>
      </c>
      <c r="M3422" s="25"/>
      <c r="N3422" s="25"/>
    </row>
    <row r="3423" spans="1:14" ht="15.75" customHeight="1">
      <c r="A3423" s="114">
        <v>41940</v>
      </c>
      <c r="B3423" s="54" t="s">
        <v>566</v>
      </c>
      <c r="C3423" s="29">
        <f t="shared" si="596"/>
        <v>546.44808743169403</v>
      </c>
      <c r="D3423" s="54" t="s">
        <v>188</v>
      </c>
      <c r="E3423" s="112">
        <v>549</v>
      </c>
      <c r="F3423" s="112">
        <v>553</v>
      </c>
      <c r="G3423" s="112">
        <v>558</v>
      </c>
      <c r="H3423" s="110">
        <v>565</v>
      </c>
      <c r="I3423" s="109">
        <f t="shared" si="597"/>
        <v>2185.7923497267761</v>
      </c>
      <c r="J3423" s="109">
        <f t="shared" si="598"/>
        <v>2732.2404371584703</v>
      </c>
      <c r="K3423" s="109">
        <f t="shared" si="599"/>
        <v>3825.1366120218581</v>
      </c>
      <c r="L3423" s="43">
        <f t="shared" si="600"/>
        <v>8743.1693989071046</v>
      </c>
      <c r="M3423" s="25"/>
      <c r="N3423" s="25"/>
    </row>
    <row r="3424" spans="1:14" ht="15.75" customHeight="1">
      <c r="A3424" s="114">
        <v>41940</v>
      </c>
      <c r="B3424" s="54" t="s">
        <v>523</v>
      </c>
      <c r="C3424" s="29">
        <f t="shared" si="596"/>
        <v>1526.7175572519084</v>
      </c>
      <c r="D3424" s="54" t="s">
        <v>188</v>
      </c>
      <c r="E3424" s="112">
        <v>196.5</v>
      </c>
      <c r="F3424" s="112">
        <v>197.75</v>
      </c>
      <c r="G3424" s="112">
        <v>199.5</v>
      </c>
      <c r="H3424" s="110">
        <v>202</v>
      </c>
      <c r="I3424" s="109">
        <f t="shared" si="597"/>
        <v>1908.3969465648854</v>
      </c>
      <c r="J3424" s="109">
        <f t="shared" si="598"/>
        <v>2671.7557251908397</v>
      </c>
      <c r="K3424" s="109">
        <f t="shared" si="599"/>
        <v>3816.7938931297708</v>
      </c>
      <c r="L3424" s="43">
        <f t="shared" si="600"/>
        <v>8396.9465648854966</v>
      </c>
      <c r="M3424" s="25"/>
      <c r="N3424" s="25"/>
    </row>
    <row r="3425" spans="1:14" ht="15.75" customHeight="1">
      <c r="A3425" s="114">
        <v>41939</v>
      </c>
      <c r="B3425" s="54" t="s">
        <v>567</v>
      </c>
      <c r="C3425" s="29">
        <f t="shared" si="596"/>
        <v>322.92787944025832</v>
      </c>
      <c r="D3425" s="54" t="s">
        <v>188</v>
      </c>
      <c r="E3425" s="112">
        <v>929</v>
      </c>
      <c r="F3425" s="112">
        <v>936</v>
      </c>
      <c r="G3425" s="112">
        <v>945</v>
      </c>
      <c r="H3425" s="110"/>
      <c r="I3425" s="109">
        <f t="shared" si="597"/>
        <v>2260.4951560818081</v>
      </c>
      <c r="J3425" s="109">
        <f t="shared" si="598"/>
        <v>2906.3509149623251</v>
      </c>
      <c r="K3425" s="109">
        <f t="shared" si="599"/>
        <v>0</v>
      </c>
      <c r="L3425" s="43">
        <f t="shared" si="600"/>
        <v>5166.8460710441332</v>
      </c>
      <c r="M3425" s="25"/>
      <c r="N3425" s="25"/>
    </row>
    <row r="3426" spans="1:14" ht="15.75" customHeight="1">
      <c r="A3426" s="114">
        <v>41939</v>
      </c>
      <c r="B3426" s="54" t="s">
        <v>308</v>
      </c>
      <c r="C3426" s="29">
        <f t="shared" si="596"/>
        <v>330.39647577092512</v>
      </c>
      <c r="D3426" s="54" t="s">
        <v>188</v>
      </c>
      <c r="E3426" s="112">
        <v>908</v>
      </c>
      <c r="F3426" s="112">
        <v>898</v>
      </c>
      <c r="G3426" s="112"/>
      <c r="H3426" s="110"/>
      <c r="I3426" s="109">
        <f t="shared" si="597"/>
        <v>-3303.964757709251</v>
      </c>
      <c r="J3426" s="109">
        <f t="shared" si="598"/>
        <v>0</v>
      </c>
      <c r="K3426" s="109">
        <f t="shared" si="599"/>
        <v>0</v>
      </c>
      <c r="L3426" s="43">
        <f t="shared" si="600"/>
        <v>-3303.964757709251</v>
      </c>
      <c r="M3426" s="25"/>
      <c r="N3426" s="25"/>
    </row>
    <row r="3427" spans="1:14" ht="15.75" customHeight="1">
      <c r="A3427" s="114">
        <v>41935</v>
      </c>
      <c r="B3427" s="54" t="s">
        <v>517</v>
      </c>
      <c r="C3427" s="29">
        <f t="shared" si="596"/>
        <v>839.16083916083915</v>
      </c>
      <c r="D3427" s="54" t="s">
        <v>188</v>
      </c>
      <c r="E3427" s="112">
        <v>357.5</v>
      </c>
      <c r="F3427" s="112">
        <v>361</v>
      </c>
      <c r="G3427" s="112"/>
      <c r="H3427" s="110"/>
      <c r="I3427" s="109">
        <f t="shared" si="597"/>
        <v>2937.0629370629372</v>
      </c>
      <c r="J3427" s="109">
        <f t="shared" si="598"/>
        <v>0</v>
      </c>
      <c r="K3427" s="109">
        <f t="shared" si="599"/>
        <v>0</v>
      </c>
      <c r="L3427" s="43">
        <f t="shared" si="600"/>
        <v>2937.0629370629372</v>
      </c>
      <c r="M3427" s="25"/>
      <c r="N3427" s="25"/>
    </row>
    <row r="3428" spans="1:14" ht="15.75" customHeight="1">
      <c r="A3428" s="114">
        <v>41934</v>
      </c>
      <c r="B3428" s="54" t="s">
        <v>567</v>
      </c>
      <c r="C3428" s="29">
        <f t="shared" si="596"/>
        <v>389.10505836575874</v>
      </c>
      <c r="D3428" s="54" t="s">
        <v>188</v>
      </c>
      <c r="E3428" s="112">
        <v>771</v>
      </c>
      <c r="F3428" s="112">
        <v>776</v>
      </c>
      <c r="G3428" s="112">
        <v>784</v>
      </c>
      <c r="H3428" s="110">
        <v>798</v>
      </c>
      <c r="I3428" s="109">
        <f t="shared" si="597"/>
        <v>1945.5252918287938</v>
      </c>
      <c r="J3428" s="109">
        <f t="shared" si="598"/>
        <v>3112.8404669260699</v>
      </c>
      <c r="K3428" s="109">
        <f t="shared" si="599"/>
        <v>5447.4708171206221</v>
      </c>
      <c r="L3428" s="43">
        <f t="shared" si="600"/>
        <v>10505.836575875486</v>
      </c>
      <c r="M3428" s="25"/>
      <c r="N3428" s="25"/>
    </row>
    <row r="3429" spans="1:14" ht="15.75" customHeight="1">
      <c r="A3429" s="114">
        <v>41934</v>
      </c>
      <c r="B3429" s="54" t="s">
        <v>110</v>
      </c>
      <c r="C3429" s="29">
        <f t="shared" si="596"/>
        <v>1145.0381679389313</v>
      </c>
      <c r="D3429" s="54" t="s">
        <v>188</v>
      </c>
      <c r="E3429" s="112">
        <v>262</v>
      </c>
      <c r="F3429" s="112">
        <v>263.5</v>
      </c>
      <c r="G3429" s="112"/>
      <c r="H3429" s="110"/>
      <c r="I3429" s="109">
        <f t="shared" si="597"/>
        <v>1717.5572519083971</v>
      </c>
      <c r="J3429" s="109">
        <f t="shared" si="598"/>
        <v>0</v>
      </c>
      <c r="K3429" s="109">
        <f t="shared" si="599"/>
        <v>0</v>
      </c>
      <c r="L3429" s="43">
        <f t="shared" si="600"/>
        <v>1717.5572519083971</v>
      </c>
      <c r="M3429" s="25"/>
      <c r="N3429" s="25"/>
    </row>
    <row r="3430" spans="1:14" ht="15.75" customHeight="1">
      <c r="A3430" s="114">
        <v>41934</v>
      </c>
      <c r="B3430" s="54" t="s">
        <v>496</v>
      </c>
      <c r="C3430" s="29">
        <f t="shared" si="596"/>
        <v>225.5639097744361</v>
      </c>
      <c r="D3430" s="54" t="s">
        <v>188</v>
      </c>
      <c r="E3430" s="112">
        <v>1330</v>
      </c>
      <c r="F3430" s="112">
        <v>1336</v>
      </c>
      <c r="G3430" s="112"/>
      <c r="H3430" s="110"/>
      <c r="I3430" s="109">
        <f t="shared" si="597"/>
        <v>1353.3834586466166</v>
      </c>
      <c r="J3430" s="109">
        <f t="shared" si="598"/>
        <v>0</v>
      </c>
      <c r="K3430" s="109">
        <f t="shared" si="599"/>
        <v>0</v>
      </c>
      <c r="L3430" s="43">
        <f t="shared" si="600"/>
        <v>1353.3834586466166</v>
      </c>
      <c r="M3430" s="25"/>
      <c r="N3430" s="25"/>
    </row>
    <row r="3431" spans="1:14" ht="15.75" customHeight="1">
      <c r="A3431" s="114">
        <v>41934</v>
      </c>
      <c r="B3431" s="54" t="s">
        <v>547</v>
      </c>
      <c r="C3431" s="29">
        <f t="shared" si="596"/>
        <v>847.45762711864404</v>
      </c>
      <c r="D3431" s="54" t="s">
        <v>188</v>
      </c>
      <c r="E3431" s="112">
        <v>354</v>
      </c>
      <c r="F3431" s="112">
        <v>355</v>
      </c>
      <c r="G3431" s="112"/>
      <c r="H3431" s="110"/>
      <c r="I3431" s="109">
        <f t="shared" si="597"/>
        <v>847.45762711864404</v>
      </c>
      <c r="J3431" s="109">
        <f t="shared" si="598"/>
        <v>0</v>
      </c>
      <c r="K3431" s="109">
        <f t="shared" si="599"/>
        <v>0</v>
      </c>
      <c r="L3431" s="43">
        <f t="shared" si="600"/>
        <v>847.45762711864404</v>
      </c>
      <c r="M3431" s="25"/>
      <c r="N3431" s="25"/>
    </row>
    <row r="3432" spans="1:14" ht="15.75" customHeight="1">
      <c r="A3432" s="114">
        <v>41933</v>
      </c>
      <c r="B3432" s="54" t="s">
        <v>416</v>
      </c>
      <c r="C3432" s="29">
        <f t="shared" si="596"/>
        <v>469.48356807511738</v>
      </c>
      <c r="D3432" s="54" t="s">
        <v>188</v>
      </c>
      <c r="E3432" s="112">
        <v>639</v>
      </c>
      <c r="F3432" s="112">
        <v>644</v>
      </c>
      <c r="G3432" s="112">
        <v>650</v>
      </c>
      <c r="H3432" s="110">
        <v>659</v>
      </c>
      <c r="I3432" s="109">
        <f t="shared" si="597"/>
        <v>2347.4178403755868</v>
      </c>
      <c r="J3432" s="109">
        <f t="shared" si="598"/>
        <v>2816.9014084507044</v>
      </c>
      <c r="K3432" s="109">
        <f t="shared" si="599"/>
        <v>4225.3521126760561</v>
      </c>
      <c r="L3432" s="43">
        <f t="shared" si="600"/>
        <v>9389.6713615023473</v>
      </c>
      <c r="M3432" s="25"/>
      <c r="N3432" s="25"/>
    </row>
    <row r="3433" spans="1:14" ht="15.75" customHeight="1">
      <c r="A3433" s="114">
        <v>41932</v>
      </c>
      <c r="B3433" s="54" t="s">
        <v>568</v>
      </c>
      <c r="C3433" s="29">
        <f t="shared" si="596"/>
        <v>524.47552447552448</v>
      </c>
      <c r="D3433" s="54" t="s">
        <v>188</v>
      </c>
      <c r="E3433" s="112">
        <v>572</v>
      </c>
      <c r="F3433" s="112">
        <v>576</v>
      </c>
      <c r="G3433" s="112">
        <v>581</v>
      </c>
      <c r="H3433" s="110">
        <v>588</v>
      </c>
      <c r="I3433" s="109">
        <f t="shared" si="597"/>
        <v>2097.9020979020979</v>
      </c>
      <c r="J3433" s="109">
        <f t="shared" si="598"/>
        <v>2622.3776223776222</v>
      </c>
      <c r="K3433" s="109">
        <f t="shared" si="599"/>
        <v>3671.3286713286716</v>
      </c>
      <c r="L3433" s="43">
        <f t="shared" si="600"/>
        <v>8391.6083916083917</v>
      </c>
      <c r="M3433" s="25"/>
      <c r="N3433" s="25"/>
    </row>
    <row r="3434" spans="1:14" ht="15.75" customHeight="1">
      <c r="A3434" s="114">
        <v>41932</v>
      </c>
      <c r="B3434" s="54" t="s">
        <v>465</v>
      </c>
      <c r="C3434" s="29">
        <f t="shared" si="596"/>
        <v>953.89507154213038</v>
      </c>
      <c r="D3434" s="54" t="s">
        <v>188</v>
      </c>
      <c r="E3434" s="112">
        <v>314.5</v>
      </c>
      <c r="F3434" s="112">
        <v>316.5</v>
      </c>
      <c r="G3434" s="112"/>
      <c r="H3434" s="110"/>
      <c r="I3434" s="109">
        <f t="shared" si="597"/>
        <v>1907.7901430842608</v>
      </c>
      <c r="J3434" s="109">
        <f t="shared" si="598"/>
        <v>0</v>
      </c>
      <c r="K3434" s="109">
        <f t="shared" si="599"/>
        <v>0</v>
      </c>
      <c r="L3434" s="43">
        <f t="shared" si="600"/>
        <v>1907.7901430842608</v>
      </c>
      <c r="M3434" s="25"/>
      <c r="N3434" s="25"/>
    </row>
    <row r="3435" spans="1:14" ht="15.75" customHeight="1">
      <c r="A3435" s="114">
        <v>41932</v>
      </c>
      <c r="B3435" s="54" t="s">
        <v>397</v>
      </c>
      <c r="C3435" s="29">
        <f t="shared" si="596"/>
        <v>774.19354838709683</v>
      </c>
      <c r="D3435" s="54" t="s">
        <v>188</v>
      </c>
      <c r="E3435" s="112">
        <v>387.5</v>
      </c>
      <c r="F3435" s="112">
        <v>389.5</v>
      </c>
      <c r="G3435" s="112"/>
      <c r="H3435" s="110"/>
      <c r="I3435" s="109">
        <f t="shared" si="597"/>
        <v>1548.3870967741937</v>
      </c>
      <c r="J3435" s="109">
        <f t="shared" si="598"/>
        <v>0</v>
      </c>
      <c r="K3435" s="109">
        <f t="shared" si="599"/>
        <v>0</v>
      </c>
      <c r="L3435" s="43">
        <f t="shared" si="600"/>
        <v>1548.3870967741937</v>
      </c>
      <c r="M3435" s="25"/>
      <c r="N3435" s="25"/>
    </row>
    <row r="3436" spans="1:14" ht="15.75" customHeight="1">
      <c r="A3436" s="114">
        <v>41928</v>
      </c>
      <c r="B3436" s="54" t="s">
        <v>308</v>
      </c>
      <c r="C3436" s="29">
        <f t="shared" si="596"/>
        <v>353.35689045936397</v>
      </c>
      <c r="D3436" s="54" t="s">
        <v>188</v>
      </c>
      <c r="E3436" s="112">
        <v>849</v>
      </c>
      <c r="F3436" s="112">
        <v>855</v>
      </c>
      <c r="G3436" s="112">
        <v>863</v>
      </c>
      <c r="H3436" s="110"/>
      <c r="I3436" s="109">
        <f t="shared" si="597"/>
        <v>2120.1413427561838</v>
      </c>
      <c r="J3436" s="109">
        <f t="shared" si="598"/>
        <v>2826.8551236749117</v>
      </c>
      <c r="K3436" s="109">
        <f t="shared" si="599"/>
        <v>0</v>
      </c>
      <c r="L3436" s="43">
        <f t="shared" si="600"/>
        <v>4946.9964664310955</v>
      </c>
      <c r="M3436" s="25"/>
      <c r="N3436" s="25"/>
    </row>
    <row r="3437" spans="1:14" ht="15.75" customHeight="1">
      <c r="A3437" s="114">
        <v>41925</v>
      </c>
      <c r="B3437" s="54" t="s">
        <v>135</v>
      </c>
      <c r="C3437" s="29">
        <f t="shared" si="596"/>
        <v>473.93364928909955</v>
      </c>
      <c r="D3437" s="54" t="s">
        <v>188</v>
      </c>
      <c r="E3437" s="112">
        <v>633</v>
      </c>
      <c r="F3437" s="112">
        <v>639</v>
      </c>
      <c r="G3437" s="112">
        <v>647</v>
      </c>
      <c r="H3437" s="110">
        <v>656.7</v>
      </c>
      <c r="I3437" s="109">
        <f t="shared" si="597"/>
        <v>2843.6018957345973</v>
      </c>
      <c r="J3437" s="109">
        <f t="shared" si="598"/>
        <v>3791.4691943127964</v>
      </c>
      <c r="K3437" s="109">
        <f t="shared" si="599"/>
        <v>4597.1563981042873</v>
      </c>
      <c r="L3437" s="43">
        <f t="shared" si="600"/>
        <v>11232.227488151681</v>
      </c>
      <c r="M3437" s="25"/>
      <c r="N3437" s="25"/>
    </row>
    <row r="3438" spans="1:14" ht="15.75" customHeight="1">
      <c r="A3438" s="114">
        <v>41925</v>
      </c>
      <c r="B3438" s="54" t="s">
        <v>214</v>
      </c>
      <c r="C3438" s="29">
        <f t="shared" si="596"/>
        <v>513.69863013698625</v>
      </c>
      <c r="D3438" s="54" t="s">
        <v>188</v>
      </c>
      <c r="E3438" s="112">
        <v>584</v>
      </c>
      <c r="F3438" s="112">
        <v>588</v>
      </c>
      <c r="G3438" s="112"/>
      <c r="H3438" s="110"/>
      <c r="I3438" s="109">
        <f t="shared" si="597"/>
        <v>2054.794520547945</v>
      </c>
      <c r="J3438" s="109">
        <f t="shared" si="598"/>
        <v>0</v>
      </c>
      <c r="K3438" s="109">
        <f t="shared" si="599"/>
        <v>0</v>
      </c>
      <c r="L3438" s="43">
        <f t="shared" si="600"/>
        <v>2054.794520547945</v>
      </c>
      <c r="M3438" s="25"/>
      <c r="N3438" s="25"/>
    </row>
    <row r="3439" spans="1:14" ht="15.75" customHeight="1">
      <c r="A3439" s="114">
        <v>41922</v>
      </c>
      <c r="B3439" s="54" t="s">
        <v>100</v>
      </c>
      <c r="C3439" s="29">
        <f t="shared" si="596"/>
        <v>2469.1358024691358</v>
      </c>
      <c r="D3439" s="54" t="s">
        <v>188</v>
      </c>
      <c r="E3439" s="112">
        <v>121.5</v>
      </c>
      <c r="F3439" s="112">
        <v>122.5</v>
      </c>
      <c r="G3439" s="112">
        <v>124</v>
      </c>
      <c r="H3439" s="110">
        <v>125.9</v>
      </c>
      <c r="I3439" s="109">
        <f t="shared" si="597"/>
        <v>2469.1358024691358</v>
      </c>
      <c r="J3439" s="109">
        <f t="shared" si="598"/>
        <v>3703.7037037037035</v>
      </c>
      <c r="K3439" s="109">
        <f t="shared" si="599"/>
        <v>4691.3580246913716</v>
      </c>
      <c r="L3439" s="43">
        <f t="shared" si="600"/>
        <v>10864.19753086421</v>
      </c>
      <c r="M3439" s="25"/>
      <c r="N3439" s="25"/>
    </row>
    <row r="3440" spans="1:14" ht="15.75" customHeight="1">
      <c r="A3440" s="114">
        <v>41922</v>
      </c>
      <c r="B3440" s="54" t="s">
        <v>120</v>
      </c>
      <c r="C3440" s="29">
        <f t="shared" si="596"/>
        <v>517.24137931034488</v>
      </c>
      <c r="D3440" s="54" t="s">
        <v>188</v>
      </c>
      <c r="E3440" s="112">
        <v>580</v>
      </c>
      <c r="F3440" s="112">
        <v>574</v>
      </c>
      <c r="G3440" s="112"/>
      <c r="H3440" s="110"/>
      <c r="I3440" s="109">
        <f t="shared" si="597"/>
        <v>-3103.4482758620693</v>
      </c>
      <c r="J3440" s="109">
        <f t="shared" si="598"/>
        <v>0</v>
      </c>
      <c r="K3440" s="109">
        <f t="shared" si="599"/>
        <v>0</v>
      </c>
      <c r="L3440" s="43">
        <f t="shared" si="600"/>
        <v>-3103.4482758620693</v>
      </c>
      <c r="M3440" s="25"/>
      <c r="N3440" s="25"/>
    </row>
    <row r="3441" spans="1:14" ht="15.75" customHeight="1">
      <c r="A3441" s="114">
        <v>41921</v>
      </c>
      <c r="B3441" s="54" t="s">
        <v>569</v>
      </c>
      <c r="C3441" s="29">
        <f t="shared" si="596"/>
        <v>2316.6023166023165</v>
      </c>
      <c r="D3441" s="54" t="s">
        <v>188</v>
      </c>
      <c r="E3441" s="112">
        <v>129.5</v>
      </c>
      <c r="F3441" s="112">
        <v>130.5</v>
      </c>
      <c r="G3441" s="112">
        <v>132</v>
      </c>
      <c r="H3441" s="110">
        <v>133.69999999999999</v>
      </c>
      <c r="I3441" s="109">
        <f t="shared" si="597"/>
        <v>2316.6023166023165</v>
      </c>
      <c r="J3441" s="109">
        <f t="shared" si="598"/>
        <v>3474.9034749034745</v>
      </c>
      <c r="K3441" s="109">
        <f t="shared" si="599"/>
        <v>3938.2239382239118</v>
      </c>
      <c r="L3441" s="43">
        <f t="shared" si="600"/>
        <v>9729.7297297297027</v>
      </c>
      <c r="M3441" s="25"/>
      <c r="N3441" s="25"/>
    </row>
    <row r="3442" spans="1:14" ht="15.75" customHeight="1">
      <c r="A3442" s="114">
        <v>41921</v>
      </c>
      <c r="B3442" s="54" t="s">
        <v>570</v>
      </c>
      <c r="C3442" s="29">
        <f t="shared" si="596"/>
        <v>1886.7924528301887</v>
      </c>
      <c r="D3442" s="54" t="s">
        <v>188</v>
      </c>
      <c r="E3442" s="112">
        <v>159</v>
      </c>
      <c r="F3442" s="112">
        <v>160</v>
      </c>
      <c r="G3442" s="112">
        <v>161.5</v>
      </c>
      <c r="H3442" s="110">
        <v>162.94999999999999</v>
      </c>
      <c r="I3442" s="109">
        <f t="shared" si="597"/>
        <v>1886.7924528301887</v>
      </c>
      <c r="J3442" s="109">
        <f t="shared" si="598"/>
        <v>2830.1886792452833</v>
      </c>
      <c r="K3442" s="109">
        <f t="shared" si="599"/>
        <v>2735.8490566037522</v>
      </c>
      <c r="L3442" s="43">
        <f t="shared" si="600"/>
        <v>7452.8301886792251</v>
      </c>
      <c r="M3442" s="25"/>
      <c r="N3442" s="25"/>
    </row>
    <row r="3443" spans="1:14" ht="15.75" customHeight="1">
      <c r="A3443" s="114">
        <v>41921</v>
      </c>
      <c r="B3443" s="54" t="s">
        <v>379</v>
      </c>
      <c r="C3443" s="29">
        <f t="shared" si="596"/>
        <v>909.09090909090912</v>
      </c>
      <c r="D3443" s="54" t="s">
        <v>188</v>
      </c>
      <c r="E3443" s="112">
        <v>330</v>
      </c>
      <c r="F3443" s="112">
        <v>326</v>
      </c>
      <c r="G3443" s="112"/>
      <c r="H3443" s="110"/>
      <c r="I3443" s="109">
        <f t="shared" si="597"/>
        <v>-3636.3636363636365</v>
      </c>
      <c r="J3443" s="109">
        <f t="shared" si="598"/>
        <v>0</v>
      </c>
      <c r="K3443" s="109">
        <f t="shared" si="599"/>
        <v>0</v>
      </c>
      <c r="L3443" s="43">
        <f t="shared" si="600"/>
        <v>-3636.3636363636365</v>
      </c>
      <c r="M3443" s="25"/>
      <c r="N3443" s="25"/>
    </row>
    <row r="3444" spans="1:14" ht="15.75" customHeight="1">
      <c r="A3444" s="114">
        <v>41920</v>
      </c>
      <c r="B3444" s="54" t="s">
        <v>318</v>
      </c>
      <c r="C3444" s="29">
        <f t="shared" si="596"/>
        <v>592.88537549407113</v>
      </c>
      <c r="D3444" s="54" t="s">
        <v>188</v>
      </c>
      <c r="E3444" s="112">
        <v>506</v>
      </c>
      <c r="F3444" s="112">
        <v>509</v>
      </c>
      <c r="G3444" s="112">
        <v>514</v>
      </c>
      <c r="H3444" s="110"/>
      <c r="I3444" s="109">
        <f t="shared" si="597"/>
        <v>1778.6561264822135</v>
      </c>
      <c r="J3444" s="109">
        <f t="shared" si="598"/>
        <v>2964.4268774703555</v>
      </c>
      <c r="K3444" s="109">
        <f t="shared" si="599"/>
        <v>0</v>
      </c>
      <c r="L3444" s="43">
        <f t="shared" si="600"/>
        <v>4743.083003952569</v>
      </c>
      <c r="M3444" s="25"/>
      <c r="N3444" s="25"/>
    </row>
    <row r="3445" spans="1:14" ht="15.75" customHeight="1">
      <c r="A3445" s="114">
        <v>41920</v>
      </c>
      <c r="B3445" s="102" t="s">
        <v>20</v>
      </c>
      <c r="C3445" s="29">
        <f t="shared" si="596"/>
        <v>343.24942791762015</v>
      </c>
      <c r="D3445" s="102" t="s">
        <v>203</v>
      </c>
      <c r="E3445" s="43">
        <v>874</v>
      </c>
      <c r="F3445" s="43">
        <v>868</v>
      </c>
      <c r="G3445" s="43">
        <v>862</v>
      </c>
      <c r="H3445" s="110"/>
      <c r="I3445" s="109">
        <f t="shared" si="597"/>
        <v>2059.496567505721</v>
      </c>
      <c r="J3445" s="109">
        <f t="shared" si="598"/>
        <v>2059.496567505721</v>
      </c>
      <c r="K3445" s="109">
        <f t="shared" si="599"/>
        <v>0</v>
      </c>
      <c r="L3445" s="43">
        <f t="shared" si="600"/>
        <v>4118.9931350114421</v>
      </c>
      <c r="M3445" s="25"/>
      <c r="N3445" s="25"/>
    </row>
    <row r="3446" spans="1:14" ht="15.75" customHeight="1">
      <c r="A3446" s="114">
        <v>41919</v>
      </c>
      <c r="B3446" s="102" t="s">
        <v>120</v>
      </c>
      <c r="C3446" s="29">
        <f t="shared" si="596"/>
        <v>525.39404553415056</v>
      </c>
      <c r="D3446" s="102" t="s">
        <v>203</v>
      </c>
      <c r="E3446" s="43">
        <v>571</v>
      </c>
      <c r="F3446" s="43">
        <v>567.5</v>
      </c>
      <c r="G3446" s="43">
        <v>562.5</v>
      </c>
      <c r="H3446" s="112">
        <v>556</v>
      </c>
      <c r="I3446" s="109">
        <f t="shared" si="597"/>
        <v>1838.8791593695269</v>
      </c>
      <c r="J3446" s="109">
        <f t="shared" si="598"/>
        <v>2626.970227670753</v>
      </c>
      <c r="K3446" s="109">
        <f t="shared" si="599"/>
        <v>3415.0612959719788</v>
      </c>
      <c r="L3446" s="43">
        <f t="shared" si="600"/>
        <v>7880.9106830122582</v>
      </c>
      <c r="M3446" s="25"/>
      <c r="N3446" s="25"/>
    </row>
    <row r="3447" spans="1:14" ht="15.75" customHeight="1">
      <c r="A3447" s="114">
        <v>41919</v>
      </c>
      <c r="B3447" s="54" t="s">
        <v>16</v>
      </c>
      <c r="C3447" s="29">
        <f t="shared" si="596"/>
        <v>591.13300492610836</v>
      </c>
      <c r="D3447" s="54" t="s">
        <v>188</v>
      </c>
      <c r="E3447" s="112">
        <v>507.5</v>
      </c>
      <c r="F3447" s="112">
        <v>502.5</v>
      </c>
      <c r="G3447" s="112"/>
      <c r="H3447" s="110"/>
      <c r="I3447" s="109">
        <f t="shared" si="597"/>
        <v>-2955.6650246305417</v>
      </c>
      <c r="J3447" s="109">
        <f t="shared" si="598"/>
        <v>0</v>
      </c>
      <c r="K3447" s="109">
        <f t="shared" si="599"/>
        <v>0</v>
      </c>
      <c r="L3447" s="43">
        <f t="shared" si="600"/>
        <v>-2955.6650246305417</v>
      </c>
      <c r="M3447" s="25"/>
      <c r="N3447" s="25"/>
    </row>
    <row r="3448" spans="1:14" ht="15.75" customHeight="1">
      <c r="A3448" s="114">
        <v>41913</v>
      </c>
      <c r="B3448" s="54" t="s">
        <v>484</v>
      </c>
      <c r="C3448" s="29">
        <f t="shared" si="596"/>
        <v>1142.8571428571429</v>
      </c>
      <c r="D3448" s="54" t="s">
        <v>188</v>
      </c>
      <c r="E3448" s="112">
        <v>262.5</v>
      </c>
      <c r="F3448" s="112">
        <v>264</v>
      </c>
      <c r="G3448" s="112">
        <v>266</v>
      </c>
      <c r="H3448" s="110"/>
      <c r="I3448" s="109">
        <f t="shared" si="597"/>
        <v>1714.2857142857142</v>
      </c>
      <c r="J3448" s="109">
        <f t="shared" si="598"/>
        <v>2285.7142857142858</v>
      </c>
      <c r="K3448" s="109">
        <f t="shared" si="599"/>
        <v>0</v>
      </c>
      <c r="L3448" s="43">
        <f t="shared" si="600"/>
        <v>4000</v>
      </c>
      <c r="M3448" s="25"/>
      <c r="N3448" s="25"/>
    </row>
    <row r="3449" spans="1:14" ht="15.75" customHeight="1">
      <c r="A3449" s="114">
        <v>41913</v>
      </c>
      <c r="B3449" s="102" t="s">
        <v>571</v>
      </c>
      <c r="C3449" s="29">
        <f t="shared" si="596"/>
        <v>1648.3516483516485</v>
      </c>
      <c r="D3449" s="102" t="s">
        <v>203</v>
      </c>
      <c r="E3449" s="43">
        <v>182</v>
      </c>
      <c r="F3449" s="43">
        <v>181</v>
      </c>
      <c r="G3449" s="43">
        <v>180</v>
      </c>
      <c r="H3449" s="110"/>
      <c r="I3449" s="109">
        <f t="shared" si="597"/>
        <v>1648.3516483516485</v>
      </c>
      <c r="J3449" s="109">
        <f t="shared" si="598"/>
        <v>1648.3516483516485</v>
      </c>
      <c r="K3449" s="109">
        <f t="shared" si="599"/>
        <v>0</v>
      </c>
      <c r="L3449" s="43">
        <f t="shared" si="600"/>
        <v>3296.7032967032969</v>
      </c>
      <c r="M3449" s="25"/>
      <c r="N3449" s="25"/>
    </row>
    <row r="3450" spans="1:14" ht="15.75" customHeight="1">
      <c r="A3450" s="114">
        <v>41913</v>
      </c>
      <c r="B3450" s="102" t="s">
        <v>572</v>
      </c>
      <c r="C3450" s="29">
        <f t="shared" si="596"/>
        <v>4651.1627906976746</v>
      </c>
      <c r="D3450" s="102" t="s">
        <v>203</v>
      </c>
      <c r="E3450" s="43">
        <v>64.5</v>
      </c>
      <c r="F3450" s="43">
        <v>64</v>
      </c>
      <c r="G3450" s="43"/>
      <c r="H3450" s="110"/>
      <c r="I3450" s="109">
        <f t="shared" si="597"/>
        <v>2325.5813953488373</v>
      </c>
      <c r="J3450" s="109">
        <f t="shared" si="598"/>
        <v>0</v>
      </c>
      <c r="K3450" s="109">
        <f t="shared" si="599"/>
        <v>0</v>
      </c>
      <c r="L3450" s="43">
        <f t="shared" si="600"/>
        <v>2325.5813953488373</v>
      </c>
      <c r="M3450" s="25"/>
      <c r="N3450" s="25"/>
    </row>
    <row r="3451" spans="1:14" ht="15.75" customHeight="1">
      <c r="A3451" s="114">
        <v>41913</v>
      </c>
      <c r="B3451" s="102" t="s">
        <v>115</v>
      </c>
      <c r="C3451" s="29">
        <f t="shared" si="596"/>
        <v>5454.545454545455</v>
      </c>
      <c r="D3451" s="102" t="s">
        <v>203</v>
      </c>
      <c r="E3451" s="43">
        <v>55</v>
      </c>
      <c r="F3451" s="43">
        <v>54.6</v>
      </c>
      <c r="G3451" s="43"/>
      <c r="H3451" s="110"/>
      <c r="I3451" s="109">
        <f t="shared" si="597"/>
        <v>2181.8181818181743</v>
      </c>
      <c r="J3451" s="109">
        <f t="shared" si="598"/>
        <v>0</v>
      </c>
      <c r="K3451" s="109">
        <f t="shared" si="599"/>
        <v>0</v>
      </c>
      <c r="L3451" s="43">
        <f t="shared" si="600"/>
        <v>2181.8181818181743</v>
      </c>
      <c r="M3451" s="25"/>
      <c r="N3451" s="25"/>
    </row>
    <row r="3452" spans="1:14" ht="15.75" customHeight="1">
      <c r="A3452" s="114">
        <v>41912</v>
      </c>
      <c r="B3452" s="54" t="s">
        <v>447</v>
      </c>
      <c r="C3452" s="29">
        <f t="shared" si="596"/>
        <v>1477.8325123152708</v>
      </c>
      <c r="D3452" s="54" t="s">
        <v>188</v>
      </c>
      <c r="E3452" s="112">
        <v>203</v>
      </c>
      <c r="F3452" s="112">
        <v>204.5</v>
      </c>
      <c r="G3452" s="112">
        <v>206.2</v>
      </c>
      <c r="H3452" s="110"/>
      <c r="I3452" s="109">
        <f t="shared" si="597"/>
        <v>2216.7487684729062</v>
      </c>
      <c r="J3452" s="109">
        <f t="shared" si="598"/>
        <v>2512.3152709359438</v>
      </c>
      <c r="K3452" s="109">
        <f t="shared" si="599"/>
        <v>0</v>
      </c>
      <c r="L3452" s="43">
        <f t="shared" si="600"/>
        <v>4729.0640394088496</v>
      </c>
      <c r="M3452" s="25"/>
      <c r="N3452" s="25"/>
    </row>
    <row r="3453" spans="1:14" ht="15.75" customHeight="1">
      <c r="A3453" s="114">
        <v>41912</v>
      </c>
      <c r="B3453" s="102" t="s">
        <v>571</v>
      </c>
      <c r="C3453" s="29">
        <f t="shared" si="596"/>
        <v>1621.6216216216217</v>
      </c>
      <c r="D3453" s="102" t="s">
        <v>203</v>
      </c>
      <c r="E3453" s="43">
        <v>185</v>
      </c>
      <c r="F3453" s="43">
        <v>184</v>
      </c>
      <c r="G3453" s="43">
        <v>182.5</v>
      </c>
      <c r="H3453" s="110"/>
      <c r="I3453" s="109">
        <f t="shared" si="597"/>
        <v>1621.6216216216217</v>
      </c>
      <c r="J3453" s="109">
        <f t="shared" si="598"/>
        <v>2432.4324324324325</v>
      </c>
      <c r="K3453" s="109">
        <f t="shared" si="599"/>
        <v>0</v>
      </c>
      <c r="L3453" s="43">
        <f t="shared" si="600"/>
        <v>4054.0540540540542</v>
      </c>
      <c r="M3453" s="25"/>
      <c r="N3453" s="25"/>
    </row>
    <row r="3454" spans="1:14" ht="15.75" customHeight="1">
      <c r="A3454" s="114">
        <v>41912</v>
      </c>
      <c r="B3454" s="54" t="s">
        <v>573</v>
      </c>
      <c r="C3454" s="29">
        <f t="shared" si="596"/>
        <v>165.01650165016503</v>
      </c>
      <c r="D3454" s="54" t="s">
        <v>188</v>
      </c>
      <c r="E3454" s="112">
        <v>1818</v>
      </c>
      <c r="F3454" s="112">
        <v>1802</v>
      </c>
      <c r="G3454" s="112"/>
      <c r="H3454" s="110"/>
      <c r="I3454" s="109">
        <f t="shared" si="597"/>
        <v>-2640.2640264026404</v>
      </c>
      <c r="J3454" s="109">
        <f t="shared" si="598"/>
        <v>0</v>
      </c>
      <c r="K3454" s="109">
        <f t="shared" si="599"/>
        <v>0</v>
      </c>
      <c r="L3454" s="43">
        <f t="shared" si="600"/>
        <v>-2640.2640264026404</v>
      </c>
      <c r="M3454" s="25"/>
      <c r="N3454" s="25"/>
    </row>
    <row r="3455" spans="1:14" ht="15.75" customHeight="1">
      <c r="A3455" s="114">
        <v>41911</v>
      </c>
      <c r="B3455" s="54" t="s">
        <v>515</v>
      </c>
      <c r="C3455" s="29">
        <f t="shared" si="596"/>
        <v>1648.3516483516485</v>
      </c>
      <c r="D3455" s="54" t="s">
        <v>188</v>
      </c>
      <c r="E3455" s="112">
        <v>182</v>
      </c>
      <c r="F3455" s="112">
        <v>183</v>
      </c>
      <c r="G3455" s="112">
        <v>184.5</v>
      </c>
      <c r="H3455" s="110"/>
      <c r="I3455" s="109">
        <f t="shared" si="597"/>
        <v>1648.3516483516485</v>
      </c>
      <c r="J3455" s="109">
        <f t="shared" si="598"/>
        <v>2472.5274725274726</v>
      </c>
      <c r="K3455" s="109">
        <f t="shared" si="599"/>
        <v>0</v>
      </c>
      <c r="L3455" s="43">
        <f t="shared" si="600"/>
        <v>4120.8791208791208</v>
      </c>
      <c r="M3455" s="25"/>
      <c r="N3455" s="25"/>
    </row>
    <row r="3456" spans="1:14" ht="15.75" customHeight="1">
      <c r="A3456" s="114">
        <v>41911</v>
      </c>
      <c r="B3456" s="54" t="s">
        <v>402</v>
      </c>
      <c r="C3456" s="29">
        <f t="shared" si="596"/>
        <v>2142.8571428571427</v>
      </c>
      <c r="D3456" s="54" t="s">
        <v>188</v>
      </c>
      <c r="E3456" s="112">
        <v>140</v>
      </c>
      <c r="F3456" s="112">
        <v>140.80000000000001</v>
      </c>
      <c r="G3456" s="112"/>
      <c r="H3456" s="110"/>
      <c r="I3456" s="109">
        <f t="shared" si="597"/>
        <v>1714.2857142857385</v>
      </c>
      <c r="J3456" s="109">
        <f t="shared" si="598"/>
        <v>0</v>
      </c>
      <c r="K3456" s="109">
        <f t="shared" si="599"/>
        <v>0</v>
      </c>
      <c r="L3456" s="43">
        <f t="shared" si="600"/>
        <v>1714.2857142857385</v>
      </c>
      <c r="M3456" s="25"/>
      <c r="N3456" s="25"/>
    </row>
    <row r="3457" spans="1:14" ht="15.75" customHeight="1">
      <c r="A3457" s="114">
        <v>41908</v>
      </c>
      <c r="B3457" s="54" t="s">
        <v>571</v>
      </c>
      <c r="C3457" s="29">
        <f t="shared" si="596"/>
        <v>1671.3091922005572</v>
      </c>
      <c r="D3457" s="54" t="s">
        <v>188</v>
      </c>
      <c r="E3457" s="112">
        <v>179.5</v>
      </c>
      <c r="F3457" s="112">
        <v>180.5</v>
      </c>
      <c r="G3457" s="112">
        <v>182</v>
      </c>
      <c r="H3457" s="110">
        <v>184</v>
      </c>
      <c r="I3457" s="109">
        <f t="shared" si="597"/>
        <v>1671.3091922005572</v>
      </c>
      <c r="J3457" s="109">
        <f t="shared" si="598"/>
        <v>2506.9637883008359</v>
      </c>
      <c r="K3457" s="109">
        <f t="shared" si="599"/>
        <v>3342.6183844011143</v>
      </c>
      <c r="L3457" s="43">
        <f t="shared" si="600"/>
        <v>7520.8913649025071</v>
      </c>
      <c r="M3457" s="25"/>
      <c r="N3457" s="25"/>
    </row>
    <row r="3458" spans="1:14" ht="15.75" customHeight="1">
      <c r="A3458" s="114">
        <v>41908</v>
      </c>
      <c r="B3458" s="102" t="s">
        <v>574</v>
      </c>
      <c r="C3458" s="29">
        <f t="shared" si="596"/>
        <v>1595.7446808510638</v>
      </c>
      <c r="D3458" s="102" t="s">
        <v>203</v>
      </c>
      <c r="E3458" s="43">
        <v>188</v>
      </c>
      <c r="F3458" s="43">
        <v>187</v>
      </c>
      <c r="G3458" s="43">
        <v>185.5</v>
      </c>
      <c r="H3458" s="112">
        <v>183.65</v>
      </c>
      <c r="I3458" s="109">
        <f t="shared" si="597"/>
        <v>1595.7446808510638</v>
      </c>
      <c r="J3458" s="109">
        <f t="shared" si="598"/>
        <v>2393.6170212765956</v>
      </c>
      <c r="K3458" s="109">
        <f t="shared" si="599"/>
        <v>2952.1276595744589</v>
      </c>
      <c r="L3458" s="43">
        <f t="shared" si="600"/>
        <v>6941.4893617021189</v>
      </c>
      <c r="M3458" s="25"/>
      <c r="N3458" s="25"/>
    </row>
    <row r="3459" spans="1:14" ht="15.75" customHeight="1">
      <c r="A3459" s="114">
        <v>41908</v>
      </c>
      <c r="B3459" s="54" t="s">
        <v>551</v>
      </c>
      <c r="C3459" s="29">
        <f t="shared" si="596"/>
        <v>1485.1485148514851</v>
      </c>
      <c r="D3459" s="54" t="s">
        <v>188</v>
      </c>
      <c r="E3459" s="112">
        <v>202</v>
      </c>
      <c r="F3459" s="112">
        <v>203.5</v>
      </c>
      <c r="G3459" s="112"/>
      <c r="H3459" s="110"/>
      <c r="I3459" s="109">
        <f t="shared" si="597"/>
        <v>2227.7227722772277</v>
      </c>
      <c r="J3459" s="109">
        <f t="shared" si="598"/>
        <v>0</v>
      </c>
      <c r="K3459" s="109">
        <f t="shared" si="599"/>
        <v>0</v>
      </c>
      <c r="L3459" s="43">
        <f t="shared" si="600"/>
        <v>2227.7227722772277</v>
      </c>
      <c r="M3459" s="25"/>
      <c r="N3459" s="25"/>
    </row>
    <row r="3460" spans="1:14" ht="15.75" customHeight="1">
      <c r="A3460" s="114">
        <v>41908</v>
      </c>
      <c r="B3460" s="102" t="s">
        <v>63</v>
      </c>
      <c r="C3460" s="29">
        <f t="shared" si="596"/>
        <v>2090.5923344947737</v>
      </c>
      <c r="D3460" s="102" t="s">
        <v>203</v>
      </c>
      <c r="E3460" s="43">
        <v>143.5</v>
      </c>
      <c r="F3460" s="43">
        <v>142.69999999999999</v>
      </c>
      <c r="G3460" s="43"/>
      <c r="H3460" s="110"/>
      <c r="I3460" s="109">
        <f t="shared" si="597"/>
        <v>1672.4738675958426</v>
      </c>
      <c r="J3460" s="109">
        <f t="shared" si="598"/>
        <v>0</v>
      </c>
      <c r="K3460" s="109">
        <f t="shared" si="599"/>
        <v>0</v>
      </c>
      <c r="L3460" s="43">
        <f t="shared" si="600"/>
        <v>1672.4738675958426</v>
      </c>
      <c r="M3460" s="25"/>
      <c r="N3460" s="25"/>
    </row>
    <row r="3461" spans="1:14" ht="15.75" customHeight="1">
      <c r="A3461" s="114">
        <v>41907</v>
      </c>
      <c r="B3461" s="102" t="s">
        <v>553</v>
      </c>
      <c r="C3461" s="29">
        <f t="shared" si="596"/>
        <v>2941.1764705882351</v>
      </c>
      <c r="D3461" s="102" t="s">
        <v>203</v>
      </c>
      <c r="E3461" s="43">
        <v>102</v>
      </c>
      <c r="F3461" s="43">
        <v>101.3</v>
      </c>
      <c r="G3461" s="43">
        <v>100.3</v>
      </c>
      <c r="H3461" s="112">
        <v>99</v>
      </c>
      <c r="I3461" s="109">
        <f t="shared" si="597"/>
        <v>2058.8235294117731</v>
      </c>
      <c r="J3461" s="109">
        <f t="shared" si="598"/>
        <v>2941.1764705882351</v>
      </c>
      <c r="K3461" s="109">
        <f t="shared" si="599"/>
        <v>3823.5294117646972</v>
      </c>
      <c r="L3461" s="43">
        <f t="shared" si="600"/>
        <v>8823.5294117647063</v>
      </c>
      <c r="M3461" s="25"/>
      <c r="N3461" s="25"/>
    </row>
    <row r="3462" spans="1:14" ht="15.75" customHeight="1">
      <c r="A3462" s="114">
        <v>41907</v>
      </c>
      <c r="B3462" s="102" t="s">
        <v>513</v>
      </c>
      <c r="C3462" s="29">
        <f t="shared" si="596"/>
        <v>857.14285714285711</v>
      </c>
      <c r="D3462" s="102" t="s">
        <v>203</v>
      </c>
      <c r="E3462" s="43">
        <v>350</v>
      </c>
      <c r="F3462" s="43">
        <v>348</v>
      </c>
      <c r="G3462" s="43">
        <v>345</v>
      </c>
      <c r="H3462" s="112">
        <v>341</v>
      </c>
      <c r="I3462" s="109">
        <f t="shared" si="597"/>
        <v>1714.2857142857142</v>
      </c>
      <c r="J3462" s="109">
        <f t="shared" si="598"/>
        <v>2571.4285714285716</v>
      </c>
      <c r="K3462" s="109">
        <f t="shared" si="599"/>
        <v>3428.5714285714284</v>
      </c>
      <c r="L3462" s="43">
        <f t="shared" si="600"/>
        <v>7714.2857142857147</v>
      </c>
      <c r="M3462" s="25"/>
      <c r="N3462" s="25"/>
    </row>
    <row r="3463" spans="1:14" ht="15.75" customHeight="1">
      <c r="A3463" s="114">
        <v>41907</v>
      </c>
      <c r="B3463" s="102" t="s">
        <v>575</v>
      </c>
      <c r="C3463" s="29">
        <f t="shared" si="596"/>
        <v>1171.875</v>
      </c>
      <c r="D3463" s="102" t="s">
        <v>203</v>
      </c>
      <c r="E3463" s="43">
        <v>256</v>
      </c>
      <c r="F3463" s="43">
        <v>254.5</v>
      </c>
      <c r="G3463" s="43">
        <v>252.5</v>
      </c>
      <c r="H3463" s="112">
        <v>249.5</v>
      </c>
      <c r="I3463" s="109">
        <f t="shared" si="597"/>
        <v>1757.8125</v>
      </c>
      <c r="J3463" s="109">
        <f t="shared" si="598"/>
        <v>2343.75</v>
      </c>
      <c r="K3463" s="109">
        <f t="shared" si="599"/>
        <v>3515.625</v>
      </c>
      <c r="L3463" s="43">
        <f t="shared" si="600"/>
        <v>7617.1875</v>
      </c>
      <c r="M3463" s="25"/>
      <c r="N3463" s="25"/>
    </row>
    <row r="3464" spans="1:14" ht="15.75" customHeight="1">
      <c r="A3464" s="114">
        <v>41907</v>
      </c>
      <c r="B3464" s="102" t="s">
        <v>554</v>
      </c>
      <c r="C3464" s="29">
        <f t="shared" si="596"/>
        <v>1675.977653631285</v>
      </c>
      <c r="D3464" s="102" t="s">
        <v>203</v>
      </c>
      <c r="E3464" s="43">
        <v>179</v>
      </c>
      <c r="F3464" s="43">
        <v>178</v>
      </c>
      <c r="G3464" s="43">
        <v>176.5</v>
      </c>
      <c r="H3464" s="112">
        <v>174.5</v>
      </c>
      <c r="I3464" s="109">
        <f t="shared" si="597"/>
        <v>1675.977653631285</v>
      </c>
      <c r="J3464" s="109">
        <f t="shared" si="598"/>
        <v>2513.9664804469276</v>
      </c>
      <c r="K3464" s="109">
        <f t="shared" si="599"/>
        <v>3351.9553072625699</v>
      </c>
      <c r="L3464" s="43">
        <f t="shared" si="600"/>
        <v>7541.8994413407818</v>
      </c>
      <c r="M3464" s="25"/>
      <c r="N3464" s="25"/>
    </row>
    <row r="3465" spans="1:14" ht="15.75" customHeight="1">
      <c r="A3465" s="114">
        <v>41907</v>
      </c>
      <c r="B3465" s="102" t="s">
        <v>367</v>
      </c>
      <c r="C3465" s="29">
        <f t="shared" si="596"/>
        <v>2054.794520547945</v>
      </c>
      <c r="D3465" s="102" t="s">
        <v>203</v>
      </c>
      <c r="E3465" s="43">
        <v>146</v>
      </c>
      <c r="F3465" s="43">
        <v>145</v>
      </c>
      <c r="G3465" s="43">
        <v>143.5</v>
      </c>
      <c r="H3465" s="110"/>
      <c r="I3465" s="109">
        <f t="shared" si="597"/>
        <v>2054.794520547945</v>
      </c>
      <c r="J3465" s="109">
        <f t="shared" si="598"/>
        <v>3082.1917808219177</v>
      </c>
      <c r="K3465" s="109">
        <f t="shared" si="599"/>
        <v>0</v>
      </c>
      <c r="L3465" s="43">
        <f t="shared" si="600"/>
        <v>5136.9863013698632</v>
      </c>
      <c r="M3465" s="25"/>
      <c r="N3465" s="25"/>
    </row>
    <row r="3466" spans="1:14" ht="15.75" customHeight="1">
      <c r="A3466" s="114">
        <v>41906</v>
      </c>
      <c r="B3466" s="102" t="s">
        <v>532</v>
      </c>
      <c r="C3466" s="29">
        <f t="shared" si="596"/>
        <v>2542.3728813559323</v>
      </c>
      <c r="D3466" s="102" t="s">
        <v>203</v>
      </c>
      <c r="E3466" s="43">
        <v>118</v>
      </c>
      <c r="F3466" s="43">
        <v>117.2</v>
      </c>
      <c r="G3466" s="43">
        <v>116.2</v>
      </c>
      <c r="H3466" s="112">
        <v>114.5</v>
      </c>
      <c r="I3466" s="109">
        <f t="shared" si="597"/>
        <v>2033.8983050847387</v>
      </c>
      <c r="J3466" s="109">
        <f t="shared" si="598"/>
        <v>2542.3728813559323</v>
      </c>
      <c r="K3466" s="109">
        <f t="shared" si="599"/>
        <v>4322.0338983050924</v>
      </c>
      <c r="L3466" s="43">
        <f t="shared" si="600"/>
        <v>8898.3050847457635</v>
      </c>
      <c r="M3466" s="25"/>
      <c r="N3466" s="25"/>
    </row>
    <row r="3467" spans="1:14" ht="15.75" customHeight="1">
      <c r="A3467" s="114">
        <v>41906</v>
      </c>
      <c r="B3467" s="102" t="s">
        <v>554</v>
      </c>
      <c r="C3467" s="29">
        <f t="shared" si="596"/>
        <v>1621.6216216216217</v>
      </c>
      <c r="D3467" s="102" t="s">
        <v>203</v>
      </c>
      <c r="E3467" s="43">
        <v>185</v>
      </c>
      <c r="F3467" s="43">
        <v>184</v>
      </c>
      <c r="G3467" s="43">
        <v>182.5</v>
      </c>
      <c r="H3467" s="112">
        <v>180.5</v>
      </c>
      <c r="I3467" s="109">
        <f t="shared" si="597"/>
        <v>1621.6216216216217</v>
      </c>
      <c r="J3467" s="109">
        <f t="shared" si="598"/>
        <v>2432.4324324324325</v>
      </c>
      <c r="K3467" s="109">
        <f t="shared" si="599"/>
        <v>3243.2432432432433</v>
      </c>
      <c r="L3467" s="43">
        <f t="shared" si="600"/>
        <v>7297.2972972972975</v>
      </c>
      <c r="M3467" s="25"/>
      <c r="N3467" s="25"/>
    </row>
    <row r="3468" spans="1:14" ht="15.75" customHeight="1">
      <c r="A3468" s="114">
        <v>41906</v>
      </c>
      <c r="B3468" s="102" t="s">
        <v>535</v>
      </c>
      <c r="C3468" s="29">
        <f t="shared" ref="C3468:C3531" si="601">300000/E3468</f>
        <v>1183.4319526627219</v>
      </c>
      <c r="D3468" s="102" t="s">
        <v>203</v>
      </c>
      <c r="E3468" s="43">
        <v>253.5</v>
      </c>
      <c r="F3468" s="43">
        <v>252</v>
      </c>
      <c r="G3468" s="43"/>
      <c r="H3468" s="110"/>
      <c r="I3468" s="109">
        <f t="shared" ref="I3468:I3531" si="602">(IF(D3468="SHORT",E3468-F3468,IF(D3468="LONG",F3468-E3468)))*C3468</f>
        <v>1775.1479289940828</v>
      </c>
      <c r="J3468" s="109">
        <f t="shared" ref="J3468:J3531" si="603">(IF(D3468="SHORT",IF(G3468="",0,F3468-G3468),IF(D3468="LONG",IF(G3468="",0,G3468-F3468))))*C3468</f>
        <v>0</v>
      </c>
      <c r="K3468" s="109">
        <f t="shared" ref="K3468:K3531" si="604">(IF(D3468="SHORT",IF(H3468="",0,G3468-H3468),IF(D3468="LONG",IF(H3468="",0,(H3468-G3468)))))*C3468</f>
        <v>0</v>
      </c>
      <c r="L3468" s="43">
        <f t="shared" ref="L3468:L3531" si="605">SUM(I3468,J3468,K3468)</f>
        <v>1775.1479289940828</v>
      </c>
      <c r="M3468" s="25"/>
      <c r="N3468" s="25"/>
    </row>
    <row r="3469" spans="1:14" ht="15.75" customHeight="1">
      <c r="A3469" s="114">
        <v>41905</v>
      </c>
      <c r="B3469" s="102" t="s">
        <v>571</v>
      </c>
      <c r="C3469" s="29">
        <f t="shared" si="601"/>
        <v>1522.8426395939086</v>
      </c>
      <c r="D3469" s="102" t="s">
        <v>203</v>
      </c>
      <c r="E3469" s="43">
        <v>197</v>
      </c>
      <c r="F3469" s="43">
        <v>196</v>
      </c>
      <c r="G3469" s="43">
        <v>194.5</v>
      </c>
      <c r="H3469" s="112">
        <v>192.5</v>
      </c>
      <c r="I3469" s="109">
        <f t="shared" si="602"/>
        <v>1522.8426395939086</v>
      </c>
      <c r="J3469" s="109">
        <f t="shared" si="603"/>
        <v>2284.263959390863</v>
      </c>
      <c r="K3469" s="109">
        <f t="shared" si="604"/>
        <v>3045.6852791878173</v>
      </c>
      <c r="L3469" s="43">
        <f t="shared" si="605"/>
        <v>6852.7918781725893</v>
      </c>
      <c r="M3469" s="25"/>
      <c r="N3469" s="25"/>
    </row>
    <row r="3470" spans="1:14" ht="15.75" customHeight="1">
      <c r="A3470" s="114">
        <v>41905</v>
      </c>
      <c r="B3470" s="102" t="s">
        <v>465</v>
      </c>
      <c r="C3470" s="29">
        <f t="shared" si="601"/>
        <v>1003.3444816053511</v>
      </c>
      <c r="D3470" s="102" t="s">
        <v>203</v>
      </c>
      <c r="E3470" s="43">
        <v>299</v>
      </c>
      <c r="F3470" s="43">
        <v>297.5</v>
      </c>
      <c r="G3470" s="43">
        <v>295.5</v>
      </c>
      <c r="H3470" s="112">
        <v>292.5</v>
      </c>
      <c r="I3470" s="109">
        <f t="shared" si="602"/>
        <v>1505.0167224080267</v>
      </c>
      <c r="J3470" s="109">
        <f t="shared" si="603"/>
        <v>2006.6889632107022</v>
      </c>
      <c r="K3470" s="109">
        <f t="shared" si="604"/>
        <v>3010.0334448160534</v>
      </c>
      <c r="L3470" s="43">
        <f t="shared" si="605"/>
        <v>6521.7391304347821</v>
      </c>
      <c r="M3470" s="25"/>
      <c r="N3470" s="25"/>
    </row>
    <row r="3471" spans="1:14" ht="15.75" customHeight="1">
      <c r="A3471" s="114">
        <v>41905</v>
      </c>
      <c r="B3471" s="54" t="s">
        <v>367</v>
      </c>
      <c r="C3471" s="29">
        <f t="shared" si="601"/>
        <v>1759.5307917888563</v>
      </c>
      <c r="D3471" s="54" t="s">
        <v>188</v>
      </c>
      <c r="E3471" s="112">
        <v>170.5</v>
      </c>
      <c r="F3471" s="112">
        <v>171.5</v>
      </c>
      <c r="G3471" s="112">
        <v>173</v>
      </c>
      <c r="H3471" s="110"/>
      <c r="I3471" s="109">
        <f t="shared" si="602"/>
        <v>1759.5307917888563</v>
      </c>
      <c r="J3471" s="109">
        <f t="shared" si="603"/>
        <v>2639.2961876832842</v>
      </c>
      <c r="K3471" s="109">
        <f t="shared" si="604"/>
        <v>0</v>
      </c>
      <c r="L3471" s="43">
        <f t="shared" si="605"/>
        <v>4398.82697947214</v>
      </c>
      <c r="M3471" s="25"/>
      <c r="N3471" s="25"/>
    </row>
    <row r="3472" spans="1:14" ht="15.75" customHeight="1">
      <c r="A3472" s="114">
        <v>41904</v>
      </c>
      <c r="B3472" s="102" t="s">
        <v>418</v>
      </c>
      <c r="C3472" s="29">
        <f t="shared" si="601"/>
        <v>913.24200913242009</v>
      </c>
      <c r="D3472" s="102" t="s">
        <v>203</v>
      </c>
      <c r="E3472" s="43">
        <v>328.5</v>
      </c>
      <c r="F3472" s="43">
        <v>326.5</v>
      </c>
      <c r="G3472" s="43">
        <v>323.5</v>
      </c>
      <c r="H3472" s="112">
        <v>319.5</v>
      </c>
      <c r="I3472" s="109">
        <f t="shared" si="602"/>
        <v>1826.4840182648402</v>
      </c>
      <c r="J3472" s="109">
        <f t="shared" si="603"/>
        <v>2739.7260273972602</v>
      </c>
      <c r="K3472" s="109">
        <f t="shared" si="604"/>
        <v>3652.9680365296804</v>
      </c>
      <c r="L3472" s="43">
        <f t="shared" si="605"/>
        <v>8219.17808219178</v>
      </c>
      <c r="M3472" s="25"/>
      <c r="N3472" s="25"/>
    </row>
    <row r="3473" spans="1:14" ht="15.75" customHeight="1">
      <c r="A3473" s="114">
        <v>41904</v>
      </c>
      <c r="B3473" s="54" t="s">
        <v>532</v>
      </c>
      <c r="C3473" s="29">
        <f t="shared" si="601"/>
        <v>2255.6390977443607</v>
      </c>
      <c r="D3473" s="54" t="s">
        <v>188</v>
      </c>
      <c r="E3473" s="112">
        <v>133</v>
      </c>
      <c r="F3473" s="112">
        <v>133.80000000000001</v>
      </c>
      <c r="G3473" s="112"/>
      <c r="H3473" s="110"/>
      <c r="I3473" s="109">
        <f t="shared" si="602"/>
        <v>1804.5112781955143</v>
      </c>
      <c r="J3473" s="109">
        <f t="shared" si="603"/>
        <v>0</v>
      </c>
      <c r="K3473" s="109">
        <f t="shared" si="604"/>
        <v>0</v>
      </c>
      <c r="L3473" s="43">
        <f t="shared" si="605"/>
        <v>1804.5112781955143</v>
      </c>
      <c r="M3473" s="25"/>
      <c r="N3473" s="25"/>
    </row>
    <row r="3474" spans="1:14" ht="15.75" customHeight="1">
      <c r="A3474" s="114">
        <v>41901</v>
      </c>
      <c r="B3474" s="54" t="s">
        <v>20</v>
      </c>
      <c r="C3474" s="29">
        <f t="shared" si="601"/>
        <v>315.78947368421052</v>
      </c>
      <c r="D3474" s="54" t="s">
        <v>188</v>
      </c>
      <c r="E3474" s="112">
        <v>950</v>
      </c>
      <c r="F3474" s="112">
        <v>956</v>
      </c>
      <c r="G3474" s="112">
        <v>965</v>
      </c>
      <c r="H3474" s="110">
        <v>980</v>
      </c>
      <c r="I3474" s="109">
        <f t="shared" si="602"/>
        <v>1894.7368421052631</v>
      </c>
      <c r="J3474" s="109">
        <f t="shared" si="603"/>
        <v>2842.1052631578946</v>
      </c>
      <c r="K3474" s="109">
        <f t="shared" si="604"/>
        <v>4736.8421052631575</v>
      </c>
      <c r="L3474" s="43">
        <f t="shared" si="605"/>
        <v>9473.6842105263149</v>
      </c>
      <c r="M3474" s="25"/>
      <c r="N3474" s="25"/>
    </row>
    <row r="3475" spans="1:14" ht="15.75" customHeight="1">
      <c r="A3475" s="114">
        <v>41901</v>
      </c>
      <c r="B3475" s="54" t="s">
        <v>89</v>
      </c>
      <c r="C3475" s="29">
        <f t="shared" si="601"/>
        <v>364.96350364963502</v>
      </c>
      <c r="D3475" s="54" t="s">
        <v>188</v>
      </c>
      <c r="E3475" s="112">
        <v>822</v>
      </c>
      <c r="F3475" s="112">
        <v>828</v>
      </c>
      <c r="G3475" s="112">
        <v>835</v>
      </c>
      <c r="H3475" s="110">
        <v>845</v>
      </c>
      <c r="I3475" s="109">
        <f t="shared" si="602"/>
        <v>2189.7810218978102</v>
      </c>
      <c r="J3475" s="109">
        <f t="shared" si="603"/>
        <v>2554.7445255474449</v>
      </c>
      <c r="K3475" s="109">
        <f t="shared" si="604"/>
        <v>3649.63503649635</v>
      </c>
      <c r="L3475" s="43">
        <f t="shared" si="605"/>
        <v>8394.1605839416043</v>
      </c>
      <c r="M3475" s="25"/>
      <c r="N3475" s="25"/>
    </row>
    <row r="3476" spans="1:14" ht="15.75" customHeight="1">
      <c r="A3476" s="114">
        <v>41901</v>
      </c>
      <c r="B3476" s="54" t="s">
        <v>570</v>
      </c>
      <c r="C3476" s="29">
        <f t="shared" si="601"/>
        <v>1818.1818181818182</v>
      </c>
      <c r="D3476" s="54" t="s">
        <v>188</v>
      </c>
      <c r="E3476" s="112">
        <v>165</v>
      </c>
      <c r="F3476" s="112">
        <v>165.8</v>
      </c>
      <c r="G3476" s="112"/>
      <c r="H3476" s="110"/>
      <c r="I3476" s="109">
        <f t="shared" si="602"/>
        <v>1454.5454545454752</v>
      </c>
      <c r="J3476" s="109">
        <f t="shared" si="603"/>
        <v>0</v>
      </c>
      <c r="K3476" s="109">
        <f t="shared" si="604"/>
        <v>0</v>
      </c>
      <c r="L3476" s="43">
        <f t="shared" si="605"/>
        <v>1454.5454545454752</v>
      </c>
      <c r="M3476" s="25"/>
      <c r="N3476" s="25"/>
    </row>
    <row r="3477" spans="1:14" ht="15.75" customHeight="1">
      <c r="A3477" s="114">
        <v>41900</v>
      </c>
      <c r="B3477" s="54" t="s">
        <v>484</v>
      </c>
      <c r="C3477" s="29">
        <f t="shared" si="601"/>
        <v>1209.6774193548388</v>
      </c>
      <c r="D3477" s="54" t="s">
        <v>188</v>
      </c>
      <c r="E3477" s="112">
        <v>248</v>
      </c>
      <c r="F3477" s="112">
        <v>249.5</v>
      </c>
      <c r="G3477" s="112">
        <v>251.5</v>
      </c>
      <c r="H3477" s="110">
        <v>254.5</v>
      </c>
      <c r="I3477" s="109">
        <f t="shared" si="602"/>
        <v>1814.516129032258</v>
      </c>
      <c r="J3477" s="109">
        <f t="shared" si="603"/>
        <v>2419.3548387096776</v>
      </c>
      <c r="K3477" s="109">
        <f t="shared" si="604"/>
        <v>3629.0322580645161</v>
      </c>
      <c r="L3477" s="43">
        <f t="shared" si="605"/>
        <v>7862.9032258064517</v>
      </c>
      <c r="M3477" s="25"/>
      <c r="N3477" s="25"/>
    </row>
    <row r="3478" spans="1:14" ht="15.75" customHeight="1">
      <c r="A3478" s="114">
        <v>41900</v>
      </c>
      <c r="B3478" s="54" t="s">
        <v>484</v>
      </c>
      <c r="C3478" s="29">
        <f t="shared" si="601"/>
        <v>1142.8571428571429</v>
      </c>
      <c r="D3478" s="54" t="s">
        <v>188</v>
      </c>
      <c r="E3478" s="112">
        <v>262.5</v>
      </c>
      <c r="F3478" s="112">
        <v>264</v>
      </c>
      <c r="G3478" s="112">
        <v>266</v>
      </c>
      <c r="H3478" s="110">
        <v>269</v>
      </c>
      <c r="I3478" s="109">
        <f t="shared" si="602"/>
        <v>1714.2857142857142</v>
      </c>
      <c r="J3478" s="109">
        <f t="shared" si="603"/>
        <v>2285.7142857142858</v>
      </c>
      <c r="K3478" s="109">
        <f t="shared" si="604"/>
        <v>3428.5714285714284</v>
      </c>
      <c r="L3478" s="43">
        <f t="shared" si="605"/>
        <v>7428.5714285714284</v>
      </c>
      <c r="M3478" s="25"/>
      <c r="N3478" s="25"/>
    </row>
    <row r="3479" spans="1:14" ht="15.75" customHeight="1">
      <c r="A3479" s="114">
        <v>41900</v>
      </c>
      <c r="B3479" s="54" t="s">
        <v>576</v>
      </c>
      <c r="C3479" s="29">
        <f t="shared" si="601"/>
        <v>1630.4347826086957</v>
      </c>
      <c r="D3479" s="54" t="s">
        <v>188</v>
      </c>
      <c r="E3479" s="112">
        <v>184</v>
      </c>
      <c r="F3479" s="112">
        <v>185</v>
      </c>
      <c r="G3479" s="112">
        <v>186.5</v>
      </c>
      <c r="H3479" s="110">
        <v>188.5</v>
      </c>
      <c r="I3479" s="109">
        <f t="shared" si="602"/>
        <v>1630.4347826086957</v>
      </c>
      <c r="J3479" s="109">
        <f t="shared" si="603"/>
        <v>2445.6521739130435</v>
      </c>
      <c r="K3479" s="109">
        <f t="shared" si="604"/>
        <v>3260.8695652173915</v>
      </c>
      <c r="L3479" s="43">
        <f t="shared" si="605"/>
        <v>7336.95652173913</v>
      </c>
      <c r="M3479" s="25"/>
      <c r="N3479" s="25"/>
    </row>
    <row r="3480" spans="1:14" ht="15.75" customHeight="1">
      <c r="A3480" s="114">
        <v>41900</v>
      </c>
      <c r="B3480" s="54" t="s">
        <v>397</v>
      </c>
      <c r="C3480" s="29">
        <f t="shared" si="601"/>
        <v>704.22535211267609</v>
      </c>
      <c r="D3480" s="54" t="s">
        <v>188</v>
      </c>
      <c r="E3480" s="112">
        <v>426</v>
      </c>
      <c r="F3480" s="112">
        <v>428.5</v>
      </c>
      <c r="G3480" s="112">
        <v>433.5</v>
      </c>
      <c r="H3480" s="110"/>
      <c r="I3480" s="109">
        <f t="shared" si="602"/>
        <v>1760.5633802816901</v>
      </c>
      <c r="J3480" s="109">
        <f t="shared" si="603"/>
        <v>3521.1267605633802</v>
      </c>
      <c r="K3480" s="109">
        <f t="shared" si="604"/>
        <v>0</v>
      </c>
      <c r="L3480" s="43">
        <f t="shared" si="605"/>
        <v>5281.6901408450703</v>
      </c>
      <c r="M3480" s="25"/>
      <c r="N3480" s="25"/>
    </row>
    <row r="3481" spans="1:14" ht="15.75" customHeight="1">
      <c r="A3481" s="114">
        <v>41900</v>
      </c>
      <c r="B3481" s="54" t="s">
        <v>105</v>
      </c>
      <c r="C3481" s="29">
        <f t="shared" si="601"/>
        <v>2139.8002853067051</v>
      </c>
      <c r="D3481" s="54" t="s">
        <v>188</v>
      </c>
      <c r="E3481" s="112">
        <v>140.19999999999999</v>
      </c>
      <c r="F3481" s="112">
        <v>141</v>
      </c>
      <c r="G3481" s="112"/>
      <c r="H3481" s="110"/>
      <c r="I3481" s="109">
        <f t="shared" si="602"/>
        <v>1711.8402282453883</v>
      </c>
      <c r="J3481" s="109">
        <f t="shared" si="603"/>
        <v>0</v>
      </c>
      <c r="K3481" s="109">
        <f t="shared" si="604"/>
        <v>0</v>
      </c>
      <c r="L3481" s="43">
        <f t="shared" si="605"/>
        <v>1711.8402282453883</v>
      </c>
      <c r="M3481" s="25"/>
      <c r="N3481" s="25"/>
    </row>
    <row r="3482" spans="1:14" ht="15.75" customHeight="1">
      <c r="A3482" s="114">
        <v>41900</v>
      </c>
      <c r="B3482" s="54" t="s">
        <v>577</v>
      </c>
      <c r="C3482" s="29">
        <f t="shared" si="601"/>
        <v>675.67567567567562</v>
      </c>
      <c r="D3482" s="54" t="s">
        <v>188</v>
      </c>
      <c r="E3482" s="112">
        <v>444</v>
      </c>
      <c r="F3482" s="112">
        <v>439</v>
      </c>
      <c r="G3482" s="112"/>
      <c r="H3482" s="110"/>
      <c r="I3482" s="109">
        <f t="shared" si="602"/>
        <v>-3378.3783783783783</v>
      </c>
      <c r="J3482" s="109">
        <f t="shared" si="603"/>
        <v>0</v>
      </c>
      <c r="K3482" s="109">
        <f t="shared" si="604"/>
        <v>0</v>
      </c>
      <c r="L3482" s="43">
        <f t="shared" si="605"/>
        <v>-3378.3783783783783</v>
      </c>
      <c r="M3482" s="25"/>
      <c r="N3482" s="25"/>
    </row>
    <row r="3483" spans="1:14" ht="15.75" customHeight="1">
      <c r="A3483" s="114">
        <v>41899</v>
      </c>
      <c r="B3483" s="102" t="s">
        <v>578</v>
      </c>
      <c r="C3483" s="29">
        <f t="shared" si="601"/>
        <v>4109.58904109589</v>
      </c>
      <c r="D3483" s="102" t="s">
        <v>203</v>
      </c>
      <c r="E3483" s="43">
        <v>73</v>
      </c>
      <c r="F3483" s="43">
        <v>72.599999999999994</v>
      </c>
      <c r="G3483" s="43">
        <v>72.099999999999994</v>
      </c>
      <c r="H3483" s="110"/>
      <c r="I3483" s="109">
        <f t="shared" si="602"/>
        <v>1643.8356164383795</v>
      </c>
      <c r="J3483" s="109">
        <f t="shared" si="603"/>
        <v>2054.794520547945</v>
      </c>
      <c r="K3483" s="109">
        <f t="shared" si="604"/>
        <v>0</v>
      </c>
      <c r="L3483" s="43">
        <f t="shared" si="605"/>
        <v>3698.6301369863245</v>
      </c>
      <c r="M3483" s="25"/>
      <c r="N3483" s="25"/>
    </row>
    <row r="3484" spans="1:14" ht="15.75" customHeight="1">
      <c r="A3484" s="114">
        <v>41899</v>
      </c>
      <c r="B3484" s="54" t="s">
        <v>39</v>
      </c>
      <c r="C3484" s="29">
        <f t="shared" si="601"/>
        <v>3984.0637450199206</v>
      </c>
      <c r="D3484" s="54" t="s">
        <v>188</v>
      </c>
      <c r="E3484" s="112">
        <v>75.3</v>
      </c>
      <c r="F3484" s="112">
        <v>75.8</v>
      </c>
      <c r="G3484" s="112"/>
      <c r="H3484" s="110"/>
      <c r="I3484" s="109">
        <f t="shared" si="602"/>
        <v>1992.0318725099603</v>
      </c>
      <c r="J3484" s="109">
        <f t="shared" si="603"/>
        <v>0</v>
      </c>
      <c r="K3484" s="109">
        <f t="shared" si="604"/>
        <v>0</v>
      </c>
      <c r="L3484" s="43">
        <f t="shared" si="605"/>
        <v>1992.0318725099603</v>
      </c>
      <c r="M3484" s="25"/>
      <c r="N3484" s="25"/>
    </row>
    <row r="3485" spans="1:14" ht="15.75" customHeight="1">
      <c r="A3485" s="114">
        <v>41899</v>
      </c>
      <c r="B3485" s="102" t="s">
        <v>579</v>
      </c>
      <c r="C3485" s="29">
        <f t="shared" si="601"/>
        <v>495.8677685950413</v>
      </c>
      <c r="D3485" s="102" t="s">
        <v>203</v>
      </c>
      <c r="E3485" s="43">
        <v>605</v>
      </c>
      <c r="F3485" s="43">
        <v>609</v>
      </c>
      <c r="G3485" s="43"/>
      <c r="H3485" s="110"/>
      <c r="I3485" s="109">
        <f t="shared" si="602"/>
        <v>-1983.4710743801652</v>
      </c>
      <c r="J3485" s="109">
        <f t="shared" si="603"/>
        <v>0</v>
      </c>
      <c r="K3485" s="109">
        <f t="shared" si="604"/>
        <v>0</v>
      </c>
      <c r="L3485" s="43">
        <f t="shared" si="605"/>
        <v>-1983.4710743801652</v>
      </c>
      <c r="M3485" s="25"/>
      <c r="N3485" s="25"/>
    </row>
    <row r="3486" spans="1:14" ht="15.75" customHeight="1">
      <c r="A3486" s="114">
        <v>41898</v>
      </c>
      <c r="B3486" s="102" t="s">
        <v>318</v>
      </c>
      <c r="C3486" s="29">
        <f t="shared" si="601"/>
        <v>622.40663900414938</v>
      </c>
      <c r="D3486" s="102" t="s">
        <v>203</v>
      </c>
      <c r="E3486" s="43">
        <v>482</v>
      </c>
      <c r="F3486" s="43">
        <v>479.5</v>
      </c>
      <c r="G3486" s="43">
        <v>476</v>
      </c>
      <c r="H3486" s="112">
        <v>471</v>
      </c>
      <c r="I3486" s="109">
        <f t="shared" si="602"/>
        <v>1556.0165975103735</v>
      </c>
      <c r="J3486" s="109">
        <f t="shared" si="603"/>
        <v>2178.4232365145226</v>
      </c>
      <c r="K3486" s="109">
        <f t="shared" si="604"/>
        <v>3112.0331950207469</v>
      </c>
      <c r="L3486" s="43">
        <f t="shared" si="605"/>
        <v>6846.4730290456428</v>
      </c>
      <c r="M3486" s="25"/>
      <c r="N3486" s="25"/>
    </row>
    <row r="3487" spans="1:14" ht="15.75" customHeight="1">
      <c r="A3487" s="114">
        <v>41898</v>
      </c>
      <c r="B3487" s="54" t="s">
        <v>570</v>
      </c>
      <c r="C3487" s="29">
        <f t="shared" si="601"/>
        <v>1863.3540372670807</v>
      </c>
      <c r="D3487" s="54" t="s">
        <v>188</v>
      </c>
      <c r="E3487" s="112">
        <v>161</v>
      </c>
      <c r="F3487" s="112">
        <v>162</v>
      </c>
      <c r="G3487" s="112"/>
      <c r="H3487" s="110"/>
      <c r="I3487" s="109">
        <f t="shared" si="602"/>
        <v>1863.3540372670807</v>
      </c>
      <c r="J3487" s="109">
        <f t="shared" si="603"/>
        <v>0</v>
      </c>
      <c r="K3487" s="109">
        <f t="shared" si="604"/>
        <v>0</v>
      </c>
      <c r="L3487" s="43">
        <f t="shared" si="605"/>
        <v>1863.3540372670807</v>
      </c>
      <c r="M3487" s="25"/>
      <c r="N3487" s="25"/>
    </row>
    <row r="3488" spans="1:14" ht="15.75" customHeight="1">
      <c r="A3488" s="114">
        <v>41898</v>
      </c>
      <c r="B3488" s="54" t="s">
        <v>580</v>
      </c>
      <c r="C3488" s="29">
        <f t="shared" si="601"/>
        <v>3076.9230769230771</v>
      </c>
      <c r="D3488" s="54" t="s">
        <v>188</v>
      </c>
      <c r="E3488" s="112">
        <v>97.5</v>
      </c>
      <c r="F3488" s="112">
        <v>98.1</v>
      </c>
      <c r="G3488" s="112"/>
      <c r="H3488" s="110"/>
      <c r="I3488" s="109">
        <f t="shared" si="602"/>
        <v>1846.1538461538287</v>
      </c>
      <c r="J3488" s="109">
        <f t="shared" si="603"/>
        <v>0</v>
      </c>
      <c r="K3488" s="109">
        <f t="shared" si="604"/>
        <v>0</v>
      </c>
      <c r="L3488" s="43">
        <f t="shared" si="605"/>
        <v>1846.1538461538287</v>
      </c>
      <c r="M3488" s="25"/>
      <c r="N3488" s="25"/>
    </row>
    <row r="3489" spans="1:14" ht="15.75" customHeight="1">
      <c r="A3489" s="114">
        <v>41898</v>
      </c>
      <c r="B3489" s="54" t="s">
        <v>68</v>
      </c>
      <c r="C3489" s="29">
        <f t="shared" si="601"/>
        <v>2264.1509433962265</v>
      </c>
      <c r="D3489" s="54" t="s">
        <v>188</v>
      </c>
      <c r="E3489" s="112">
        <v>132.5</v>
      </c>
      <c r="F3489" s="112">
        <v>131</v>
      </c>
      <c r="G3489" s="112"/>
      <c r="H3489" s="110"/>
      <c r="I3489" s="109">
        <f t="shared" si="602"/>
        <v>-3396.2264150943397</v>
      </c>
      <c r="J3489" s="109">
        <f t="shared" si="603"/>
        <v>0</v>
      </c>
      <c r="K3489" s="109">
        <f t="shared" si="604"/>
        <v>0</v>
      </c>
      <c r="L3489" s="43">
        <f t="shared" si="605"/>
        <v>-3396.2264150943397</v>
      </c>
      <c r="M3489" s="25"/>
      <c r="N3489" s="25"/>
    </row>
    <row r="3490" spans="1:14" ht="15.75" customHeight="1">
      <c r="A3490" s="114">
        <v>41898</v>
      </c>
      <c r="B3490" s="102" t="s">
        <v>236</v>
      </c>
      <c r="C3490" s="29">
        <f t="shared" si="601"/>
        <v>573.61376673040149</v>
      </c>
      <c r="D3490" s="102" t="s">
        <v>203</v>
      </c>
      <c r="E3490" s="43">
        <v>523</v>
      </c>
      <c r="F3490" s="43">
        <v>523</v>
      </c>
      <c r="G3490" s="43"/>
      <c r="H3490" s="110"/>
      <c r="I3490" s="109">
        <f t="shared" si="602"/>
        <v>0</v>
      </c>
      <c r="J3490" s="109">
        <f t="shared" si="603"/>
        <v>0</v>
      </c>
      <c r="K3490" s="109">
        <f t="shared" si="604"/>
        <v>0</v>
      </c>
      <c r="L3490" s="43">
        <f t="shared" si="605"/>
        <v>0</v>
      </c>
      <c r="M3490" s="25"/>
      <c r="N3490" s="25"/>
    </row>
    <row r="3491" spans="1:14" ht="15.75" customHeight="1">
      <c r="A3491" s="114">
        <v>41897</v>
      </c>
      <c r="B3491" s="54" t="s">
        <v>551</v>
      </c>
      <c r="C3491" s="29">
        <f t="shared" si="601"/>
        <v>1515.1515151515152</v>
      </c>
      <c r="D3491" s="54" t="s">
        <v>188</v>
      </c>
      <c r="E3491" s="112">
        <v>198</v>
      </c>
      <c r="F3491" s="112">
        <v>199</v>
      </c>
      <c r="G3491" s="112">
        <v>200.5</v>
      </c>
      <c r="H3491" s="110">
        <v>203</v>
      </c>
      <c r="I3491" s="109">
        <f t="shared" si="602"/>
        <v>1515.1515151515152</v>
      </c>
      <c r="J3491" s="109">
        <f t="shared" si="603"/>
        <v>2272.727272727273</v>
      </c>
      <c r="K3491" s="109">
        <f t="shared" si="604"/>
        <v>3787.878787878788</v>
      </c>
      <c r="L3491" s="43">
        <f t="shared" si="605"/>
        <v>7575.757575757576</v>
      </c>
      <c r="M3491" s="25"/>
      <c r="N3491" s="25"/>
    </row>
    <row r="3492" spans="1:14" ht="15.75" customHeight="1">
      <c r="A3492" s="114">
        <v>41897</v>
      </c>
      <c r="B3492" s="54" t="s">
        <v>570</v>
      </c>
      <c r="C3492" s="29">
        <f t="shared" si="601"/>
        <v>1929.2604501607716</v>
      </c>
      <c r="D3492" s="54" t="s">
        <v>188</v>
      </c>
      <c r="E3492" s="112">
        <v>155.5</v>
      </c>
      <c r="F3492" s="112">
        <v>156.5</v>
      </c>
      <c r="G3492" s="112">
        <v>158</v>
      </c>
      <c r="H3492" s="110"/>
      <c r="I3492" s="109">
        <f t="shared" si="602"/>
        <v>1929.2604501607716</v>
      </c>
      <c r="J3492" s="109">
        <f t="shared" si="603"/>
        <v>2893.8906752411576</v>
      </c>
      <c r="K3492" s="109">
        <f t="shared" si="604"/>
        <v>0</v>
      </c>
      <c r="L3492" s="43">
        <f t="shared" si="605"/>
        <v>4823.1511254019297</v>
      </c>
      <c r="M3492" s="25"/>
      <c r="N3492" s="25"/>
    </row>
    <row r="3493" spans="1:14" ht="15.75" customHeight="1">
      <c r="A3493" s="114">
        <v>41897</v>
      </c>
      <c r="B3493" s="102" t="s">
        <v>465</v>
      </c>
      <c r="C3493" s="29">
        <f t="shared" si="601"/>
        <v>923.07692307692309</v>
      </c>
      <c r="D3493" s="102" t="s">
        <v>203</v>
      </c>
      <c r="E3493" s="43">
        <v>325</v>
      </c>
      <c r="F3493" s="43">
        <v>323</v>
      </c>
      <c r="G3493" s="43">
        <v>320</v>
      </c>
      <c r="H3493" s="110"/>
      <c r="I3493" s="109">
        <f t="shared" si="602"/>
        <v>1846.1538461538462</v>
      </c>
      <c r="J3493" s="109">
        <f t="shared" si="603"/>
        <v>2769.2307692307695</v>
      </c>
      <c r="K3493" s="109">
        <f t="shared" si="604"/>
        <v>0</v>
      </c>
      <c r="L3493" s="43">
        <f t="shared" si="605"/>
        <v>4615.3846153846152</v>
      </c>
      <c r="M3493" s="25"/>
      <c r="N3493" s="25"/>
    </row>
    <row r="3494" spans="1:14" ht="15.75" customHeight="1">
      <c r="A3494" s="114">
        <v>41897</v>
      </c>
      <c r="B3494" s="54" t="s">
        <v>515</v>
      </c>
      <c r="C3494" s="29">
        <f t="shared" si="601"/>
        <v>1562.5</v>
      </c>
      <c r="D3494" s="54" t="s">
        <v>188</v>
      </c>
      <c r="E3494" s="112">
        <v>192</v>
      </c>
      <c r="F3494" s="112">
        <v>193</v>
      </c>
      <c r="G3494" s="112">
        <v>194.5</v>
      </c>
      <c r="H3494" s="110"/>
      <c r="I3494" s="109">
        <f t="shared" si="602"/>
        <v>1562.5</v>
      </c>
      <c r="J3494" s="109">
        <f t="shared" si="603"/>
        <v>2343.75</v>
      </c>
      <c r="K3494" s="109">
        <f t="shared" si="604"/>
        <v>0</v>
      </c>
      <c r="L3494" s="43">
        <f t="shared" si="605"/>
        <v>3906.25</v>
      </c>
      <c r="M3494" s="25"/>
      <c r="N3494" s="25"/>
    </row>
    <row r="3495" spans="1:14" ht="15.75" customHeight="1">
      <c r="A3495" s="114">
        <v>41897</v>
      </c>
      <c r="B3495" s="54" t="s">
        <v>42</v>
      </c>
      <c r="C3495" s="29">
        <f t="shared" si="601"/>
        <v>1234.5679012345679</v>
      </c>
      <c r="D3495" s="54" t="s">
        <v>188</v>
      </c>
      <c r="E3495" s="112">
        <v>243</v>
      </c>
      <c r="F3495" s="112">
        <v>244</v>
      </c>
      <c r="G3495" s="112"/>
      <c r="H3495" s="110"/>
      <c r="I3495" s="109">
        <f t="shared" si="602"/>
        <v>1234.5679012345679</v>
      </c>
      <c r="J3495" s="109">
        <f t="shared" si="603"/>
        <v>0</v>
      </c>
      <c r="K3495" s="109">
        <f t="shared" si="604"/>
        <v>0</v>
      </c>
      <c r="L3495" s="43">
        <f t="shared" si="605"/>
        <v>1234.5679012345679</v>
      </c>
      <c r="M3495" s="25"/>
      <c r="N3495" s="25"/>
    </row>
    <row r="3496" spans="1:14" ht="15.75" customHeight="1">
      <c r="A3496" s="114">
        <v>41897</v>
      </c>
      <c r="B3496" s="102" t="s">
        <v>581</v>
      </c>
      <c r="C3496" s="29">
        <f t="shared" si="601"/>
        <v>499.16805324459233</v>
      </c>
      <c r="D3496" s="102" t="s">
        <v>203</v>
      </c>
      <c r="E3496" s="43">
        <v>601</v>
      </c>
      <c r="F3496" s="43">
        <v>601</v>
      </c>
      <c r="G3496" s="43"/>
      <c r="H3496" s="110"/>
      <c r="I3496" s="109">
        <f t="shared" si="602"/>
        <v>0</v>
      </c>
      <c r="J3496" s="109">
        <f t="shared" si="603"/>
        <v>0</v>
      </c>
      <c r="K3496" s="109">
        <f t="shared" si="604"/>
        <v>0</v>
      </c>
      <c r="L3496" s="43">
        <f t="shared" si="605"/>
        <v>0</v>
      </c>
      <c r="M3496" s="25"/>
      <c r="N3496" s="25"/>
    </row>
    <row r="3497" spans="1:14" ht="15.75" customHeight="1">
      <c r="A3497" s="114">
        <v>41894</v>
      </c>
      <c r="B3497" s="54" t="s">
        <v>94</v>
      </c>
      <c r="C3497" s="29">
        <f t="shared" si="601"/>
        <v>468.75</v>
      </c>
      <c r="D3497" s="54" t="s">
        <v>188</v>
      </c>
      <c r="E3497" s="112">
        <v>640</v>
      </c>
      <c r="F3497" s="112">
        <v>644</v>
      </c>
      <c r="G3497" s="112">
        <v>649</v>
      </c>
      <c r="H3497" s="110">
        <v>655</v>
      </c>
      <c r="I3497" s="109">
        <f t="shared" si="602"/>
        <v>1875</v>
      </c>
      <c r="J3497" s="109">
        <f t="shared" si="603"/>
        <v>2343.75</v>
      </c>
      <c r="K3497" s="109">
        <f t="shared" si="604"/>
        <v>2812.5</v>
      </c>
      <c r="L3497" s="43">
        <f t="shared" si="605"/>
        <v>7031.25</v>
      </c>
      <c r="M3497" s="25"/>
      <c r="N3497" s="25"/>
    </row>
    <row r="3498" spans="1:14" ht="15.75" customHeight="1">
      <c r="A3498" s="114">
        <v>41894</v>
      </c>
      <c r="B3498" s="54" t="s">
        <v>94</v>
      </c>
      <c r="C3498" s="29">
        <f t="shared" si="601"/>
        <v>454.54545454545456</v>
      </c>
      <c r="D3498" s="54" t="s">
        <v>188</v>
      </c>
      <c r="E3498" s="112">
        <v>660</v>
      </c>
      <c r="F3498" s="112">
        <v>664</v>
      </c>
      <c r="G3498" s="112">
        <v>669</v>
      </c>
      <c r="H3498" s="110">
        <v>675</v>
      </c>
      <c r="I3498" s="109">
        <f t="shared" si="602"/>
        <v>1818.1818181818182</v>
      </c>
      <c r="J3498" s="109">
        <f t="shared" si="603"/>
        <v>2272.727272727273</v>
      </c>
      <c r="K3498" s="109">
        <f t="shared" si="604"/>
        <v>2727.2727272727275</v>
      </c>
      <c r="L3498" s="43">
        <f t="shared" si="605"/>
        <v>6818.181818181818</v>
      </c>
      <c r="M3498" s="25"/>
      <c r="N3498" s="25"/>
    </row>
    <row r="3499" spans="1:14" ht="15.75" customHeight="1">
      <c r="A3499" s="114">
        <v>41894</v>
      </c>
      <c r="B3499" s="102" t="s">
        <v>551</v>
      </c>
      <c r="C3499" s="29">
        <f t="shared" si="601"/>
        <v>1591.5119363395224</v>
      </c>
      <c r="D3499" s="102" t="s">
        <v>203</v>
      </c>
      <c r="E3499" s="43">
        <v>188.5</v>
      </c>
      <c r="F3499" s="43">
        <v>187.5</v>
      </c>
      <c r="G3499" s="43">
        <v>185.5</v>
      </c>
      <c r="H3499" s="110"/>
      <c r="I3499" s="109">
        <f t="shared" si="602"/>
        <v>1591.5119363395224</v>
      </c>
      <c r="J3499" s="109">
        <f t="shared" si="603"/>
        <v>3183.0238726790449</v>
      </c>
      <c r="K3499" s="109">
        <f t="shared" si="604"/>
        <v>0</v>
      </c>
      <c r="L3499" s="43">
        <f t="shared" si="605"/>
        <v>4774.5358090185673</v>
      </c>
      <c r="M3499" s="25"/>
      <c r="N3499" s="25"/>
    </row>
    <row r="3500" spans="1:14" ht="15.75" customHeight="1">
      <c r="A3500" s="114">
        <v>41894</v>
      </c>
      <c r="B3500" s="54" t="s">
        <v>444</v>
      </c>
      <c r="C3500" s="29">
        <f t="shared" si="601"/>
        <v>1729.106628242075</v>
      </c>
      <c r="D3500" s="54" t="s">
        <v>188</v>
      </c>
      <c r="E3500" s="112">
        <v>173.5</v>
      </c>
      <c r="F3500" s="112">
        <v>174.5</v>
      </c>
      <c r="G3500" s="112">
        <v>175.6</v>
      </c>
      <c r="H3500" s="110"/>
      <c r="I3500" s="109">
        <f t="shared" si="602"/>
        <v>1729.106628242075</v>
      </c>
      <c r="J3500" s="109">
        <f t="shared" si="603"/>
        <v>1902.0172910662727</v>
      </c>
      <c r="K3500" s="109">
        <f t="shared" si="604"/>
        <v>0</v>
      </c>
      <c r="L3500" s="43">
        <f t="shared" si="605"/>
        <v>3631.1239193083475</v>
      </c>
      <c r="M3500" s="25"/>
      <c r="N3500" s="25"/>
    </row>
    <row r="3501" spans="1:14" ht="15.75" customHeight="1">
      <c r="A3501" s="114">
        <v>41894</v>
      </c>
      <c r="B3501" s="102" t="s">
        <v>582</v>
      </c>
      <c r="C3501" s="29">
        <f t="shared" si="601"/>
        <v>1812.6888217522658</v>
      </c>
      <c r="D3501" s="102" t="s">
        <v>203</v>
      </c>
      <c r="E3501" s="43">
        <v>165.5</v>
      </c>
      <c r="F3501" s="43">
        <v>165.5</v>
      </c>
      <c r="G3501" s="43"/>
      <c r="H3501" s="110"/>
      <c r="I3501" s="109">
        <f t="shared" si="602"/>
        <v>0</v>
      </c>
      <c r="J3501" s="109">
        <f t="shared" si="603"/>
        <v>0</v>
      </c>
      <c r="K3501" s="109">
        <f t="shared" si="604"/>
        <v>0</v>
      </c>
      <c r="L3501" s="43">
        <f t="shared" si="605"/>
        <v>0</v>
      </c>
      <c r="M3501" s="25"/>
      <c r="N3501" s="25"/>
    </row>
    <row r="3502" spans="1:14" ht="15.75" customHeight="1">
      <c r="A3502" s="114">
        <v>41893</v>
      </c>
      <c r="B3502" s="54" t="s">
        <v>397</v>
      </c>
      <c r="C3502" s="29">
        <f t="shared" si="601"/>
        <v>694.44444444444446</v>
      </c>
      <c r="D3502" s="54" t="s">
        <v>188</v>
      </c>
      <c r="E3502" s="112">
        <v>432</v>
      </c>
      <c r="F3502" s="112">
        <v>434.5</v>
      </c>
      <c r="G3502" s="112">
        <v>437.5</v>
      </c>
      <c r="H3502" s="110">
        <v>441.5</v>
      </c>
      <c r="I3502" s="109">
        <f t="shared" si="602"/>
        <v>1736.1111111111111</v>
      </c>
      <c r="J3502" s="109">
        <f t="shared" si="603"/>
        <v>2083.3333333333335</v>
      </c>
      <c r="K3502" s="109">
        <f t="shared" si="604"/>
        <v>2777.7777777777778</v>
      </c>
      <c r="L3502" s="43">
        <f t="shared" si="605"/>
        <v>6597.2222222222226</v>
      </c>
      <c r="M3502" s="25"/>
      <c r="N3502" s="25"/>
    </row>
    <row r="3503" spans="1:14" ht="15.75" customHeight="1">
      <c r="A3503" s="114">
        <v>41893</v>
      </c>
      <c r="B3503" s="54" t="s">
        <v>484</v>
      </c>
      <c r="C3503" s="29">
        <f t="shared" si="601"/>
        <v>1255.2301255230125</v>
      </c>
      <c r="D3503" s="54" t="s">
        <v>188</v>
      </c>
      <c r="E3503" s="112">
        <v>239</v>
      </c>
      <c r="F3503" s="112">
        <v>240.5</v>
      </c>
      <c r="G3503" s="112"/>
      <c r="H3503" s="110"/>
      <c r="I3503" s="109">
        <f t="shared" si="602"/>
        <v>1882.8451882845188</v>
      </c>
      <c r="J3503" s="109">
        <f t="shared" si="603"/>
        <v>0</v>
      </c>
      <c r="K3503" s="109">
        <f t="shared" si="604"/>
        <v>0</v>
      </c>
      <c r="L3503" s="43">
        <f t="shared" si="605"/>
        <v>1882.8451882845188</v>
      </c>
      <c r="M3503" s="25"/>
      <c r="N3503" s="25"/>
    </row>
    <row r="3504" spans="1:14" ht="15.75" customHeight="1">
      <c r="A3504" s="114">
        <v>41893</v>
      </c>
      <c r="B3504" s="54" t="s">
        <v>367</v>
      </c>
      <c r="C3504" s="29">
        <f t="shared" si="601"/>
        <v>1980.1980198019803</v>
      </c>
      <c r="D3504" s="54" t="s">
        <v>188</v>
      </c>
      <c r="E3504" s="112">
        <v>151.5</v>
      </c>
      <c r="F3504" s="112">
        <v>152.44999999999999</v>
      </c>
      <c r="G3504" s="112"/>
      <c r="H3504" s="110"/>
      <c r="I3504" s="109">
        <f t="shared" si="602"/>
        <v>1881.1881188118589</v>
      </c>
      <c r="J3504" s="109">
        <f t="shared" si="603"/>
        <v>0</v>
      </c>
      <c r="K3504" s="109">
        <f t="shared" si="604"/>
        <v>0</v>
      </c>
      <c r="L3504" s="43">
        <f t="shared" si="605"/>
        <v>1881.1881188118589</v>
      </c>
      <c r="M3504" s="25"/>
      <c r="N3504" s="25"/>
    </row>
    <row r="3505" spans="1:14" ht="15.75" customHeight="1">
      <c r="A3505" s="114">
        <v>41893</v>
      </c>
      <c r="B3505" s="102" t="s">
        <v>414</v>
      </c>
      <c r="C3505" s="29">
        <f t="shared" si="601"/>
        <v>785.3403141361257</v>
      </c>
      <c r="D3505" s="102" t="s">
        <v>203</v>
      </c>
      <c r="E3505" s="43">
        <v>382</v>
      </c>
      <c r="F3505" s="43">
        <v>380.1</v>
      </c>
      <c r="G3505" s="43"/>
      <c r="H3505" s="110"/>
      <c r="I3505" s="109">
        <f t="shared" si="602"/>
        <v>1492.146596858621</v>
      </c>
      <c r="J3505" s="109">
        <f t="shared" si="603"/>
        <v>0</v>
      </c>
      <c r="K3505" s="109">
        <f t="shared" si="604"/>
        <v>0</v>
      </c>
      <c r="L3505" s="43">
        <f t="shared" si="605"/>
        <v>1492.146596858621</v>
      </c>
      <c r="M3505" s="25"/>
      <c r="N3505" s="25"/>
    </row>
    <row r="3506" spans="1:14" ht="15.75" customHeight="1">
      <c r="A3506" s="114">
        <v>41893</v>
      </c>
      <c r="B3506" s="102" t="s">
        <v>551</v>
      </c>
      <c r="C3506" s="29">
        <f t="shared" si="601"/>
        <v>1526.7175572519084</v>
      </c>
      <c r="D3506" s="102" t="s">
        <v>203</v>
      </c>
      <c r="E3506" s="43">
        <v>196.5</v>
      </c>
      <c r="F3506" s="43">
        <v>195.6</v>
      </c>
      <c r="G3506" s="43"/>
      <c r="H3506" s="110"/>
      <c r="I3506" s="109">
        <f t="shared" si="602"/>
        <v>1374.0458015267261</v>
      </c>
      <c r="J3506" s="109">
        <f t="shared" si="603"/>
        <v>0</v>
      </c>
      <c r="K3506" s="109">
        <f t="shared" si="604"/>
        <v>0</v>
      </c>
      <c r="L3506" s="43">
        <f t="shared" si="605"/>
        <v>1374.0458015267261</v>
      </c>
      <c r="M3506" s="25"/>
      <c r="N3506" s="25"/>
    </row>
    <row r="3507" spans="1:14" ht="15.75" customHeight="1">
      <c r="A3507" s="114">
        <v>41892</v>
      </c>
      <c r="B3507" s="54" t="s">
        <v>142</v>
      </c>
      <c r="C3507" s="29">
        <f t="shared" si="601"/>
        <v>1162.7906976744187</v>
      </c>
      <c r="D3507" s="54" t="s">
        <v>188</v>
      </c>
      <c r="E3507" s="112">
        <v>258</v>
      </c>
      <c r="F3507" s="112">
        <v>259.5</v>
      </c>
      <c r="G3507" s="112">
        <v>261.5</v>
      </c>
      <c r="H3507" s="110">
        <v>264.5</v>
      </c>
      <c r="I3507" s="109">
        <f t="shared" si="602"/>
        <v>1744.1860465116279</v>
      </c>
      <c r="J3507" s="109">
        <f t="shared" si="603"/>
        <v>2325.5813953488373</v>
      </c>
      <c r="K3507" s="109">
        <f t="shared" si="604"/>
        <v>3488.3720930232557</v>
      </c>
      <c r="L3507" s="43">
        <f t="shared" si="605"/>
        <v>7558.1395348837214</v>
      </c>
      <c r="M3507" s="25"/>
      <c r="N3507" s="25"/>
    </row>
    <row r="3508" spans="1:14" ht="15.75" customHeight="1">
      <c r="A3508" s="114">
        <v>41892</v>
      </c>
      <c r="B3508" s="54" t="s">
        <v>582</v>
      </c>
      <c r="C3508" s="29">
        <f t="shared" si="601"/>
        <v>1829.2682926829268</v>
      </c>
      <c r="D3508" s="54" t="s">
        <v>188</v>
      </c>
      <c r="E3508" s="112">
        <v>164</v>
      </c>
      <c r="F3508" s="112">
        <v>165</v>
      </c>
      <c r="G3508" s="112"/>
      <c r="H3508" s="110"/>
      <c r="I3508" s="109">
        <f t="shared" si="602"/>
        <v>1829.2682926829268</v>
      </c>
      <c r="J3508" s="109">
        <f t="shared" si="603"/>
        <v>0</v>
      </c>
      <c r="K3508" s="109">
        <f t="shared" si="604"/>
        <v>0</v>
      </c>
      <c r="L3508" s="43">
        <f t="shared" si="605"/>
        <v>1829.2682926829268</v>
      </c>
      <c r="M3508" s="25"/>
      <c r="N3508" s="25"/>
    </row>
    <row r="3509" spans="1:14" ht="15.75" customHeight="1">
      <c r="A3509" s="114">
        <v>41892</v>
      </c>
      <c r="B3509" s="54" t="s">
        <v>583</v>
      </c>
      <c r="C3509" s="29">
        <f t="shared" si="601"/>
        <v>1260.5042016806722</v>
      </c>
      <c r="D3509" s="54" t="s">
        <v>188</v>
      </c>
      <c r="E3509" s="112">
        <v>238</v>
      </c>
      <c r="F3509" s="112">
        <v>239.45</v>
      </c>
      <c r="G3509" s="112"/>
      <c r="H3509" s="110"/>
      <c r="I3509" s="109">
        <f t="shared" si="602"/>
        <v>1827.7310924369604</v>
      </c>
      <c r="J3509" s="109">
        <f t="shared" si="603"/>
        <v>0</v>
      </c>
      <c r="K3509" s="109">
        <f t="shared" si="604"/>
        <v>0</v>
      </c>
      <c r="L3509" s="43">
        <f t="shared" si="605"/>
        <v>1827.7310924369604</v>
      </c>
      <c r="M3509" s="25"/>
      <c r="N3509" s="25"/>
    </row>
    <row r="3510" spans="1:14" ht="15.75" customHeight="1">
      <c r="A3510" s="114">
        <v>41892</v>
      </c>
      <c r="B3510" s="54" t="s">
        <v>280</v>
      </c>
      <c r="C3510" s="29">
        <f t="shared" si="601"/>
        <v>726.39225181598067</v>
      </c>
      <c r="D3510" s="54" t="s">
        <v>188</v>
      </c>
      <c r="E3510" s="112">
        <v>413</v>
      </c>
      <c r="F3510" s="112">
        <v>411</v>
      </c>
      <c r="G3510" s="112"/>
      <c r="H3510" s="110"/>
      <c r="I3510" s="109">
        <f t="shared" si="602"/>
        <v>-1452.7845036319613</v>
      </c>
      <c r="J3510" s="109">
        <f t="shared" si="603"/>
        <v>0</v>
      </c>
      <c r="K3510" s="109">
        <f t="shared" si="604"/>
        <v>0</v>
      </c>
      <c r="L3510" s="43">
        <f t="shared" si="605"/>
        <v>-1452.7845036319613</v>
      </c>
      <c r="M3510" s="25"/>
      <c r="N3510" s="25"/>
    </row>
    <row r="3511" spans="1:14" ht="15.75" customHeight="1">
      <c r="A3511" s="114">
        <v>41891</v>
      </c>
      <c r="B3511" s="102" t="s">
        <v>584</v>
      </c>
      <c r="C3511" s="29">
        <f t="shared" si="601"/>
        <v>1449.2753623188405</v>
      </c>
      <c r="D3511" s="102" t="s">
        <v>203</v>
      </c>
      <c r="E3511" s="43">
        <v>207</v>
      </c>
      <c r="F3511" s="43">
        <v>205.5</v>
      </c>
      <c r="G3511" s="43">
        <v>203.5</v>
      </c>
      <c r="H3511" s="112">
        <v>200.5</v>
      </c>
      <c r="I3511" s="109">
        <f t="shared" si="602"/>
        <v>2173.913043478261</v>
      </c>
      <c r="J3511" s="109">
        <f t="shared" si="603"/>
        <v>2898.550724637681</v>
      </c>
      <c r="K3511" s="109">
        <f t="shared" si="604"/>
        <v>4347.826086956522</v>
      </c>
      <c r="L3511" s="43">
        <f t="shared" si="605"/>
        <v>9420.289855072464</v>
      </c>
      <c r="M3511" s="25"/>
      <c r="N3511" s="25"/>
    </row>
    <row r="3512" spans="1:14" ht="15.75" customHeight="1">
      <c r="A3512" s="114">
        <v>41891</v>
      </c>
      <c r="B3512" s="102" t="s">
        <v>580</v>
      </c>
      <c r="C3512" s="29">
        <f t="shared" si="601"/>
        <v>3541.9126328217235</v>
      </c>
      <c r="D3512" s="102" t="s">
        <v>203</v>
      </c>
      <c r="E3512" s="43">
        <v>84.7</v>
      </c>
      <c r="F3512" s="43">
        <v>84.2</v>
      </c>
      <c r="G3512" s="43"/>
      <c r="H3512" s="110"/>
      <c r="I3512" s="109">
        <f t="shared" si="602"/>
        <v>1770.9563164108617</v>
      </c>
      <c r="J3512" s="109">
        <f t="shared" si="603"/>
        <v>0</v>
      </c>
      <c r="K3512" s="109">
        <f t="shared" si="604"/>
        <v>0</v>
      </c>
      <c r="L3512" s="43">
        <f t="shared" si="605"/>
        <v>1770.9563164108617</v>
      </c>
      <c r="M3512" s="25"/>
      <c r="N3512" s="25"/>
    </row>
    <row r="3513" spans="1:14" ht="15.75" customHeight="1">
      <c r="A3513" s="114">
        <v>41891</v>
      </c>
      <c r="B3513" s="54" t="s">
        <v>585</v>
      </c>
      <c r="C3513" s="29">
        <f t="shared" si="601"/>
        <v>368.32412523020258</v>
      </c>
      <c r="D3513" s="54" t="s">
        <v>188</v>
      </c>
      <c r="E3513" s="112">
        <v>814.5</v>
      </c>
      <c r="F3513" s="112">
        <v>818.5</v>
      </c>
      <c r="G3513" s="112"/>
      <c r="H3513" s="110"/>
      <c r="I3513" s="109">
        <f t="shared" si="602"/>
        <v>1473.2965009208103</v>
      </c>
      <c r="J3513" s="109">
        <f t="shared" si="603"/>
        <v>0</v>
      </c>
      <c r="K3513" s="109">
        <f t="shared" si="604"/>
        <v>0</v>
      </c>
      <c r="L3513" s="43">
        <f t="shared" si="605"/>
        <v>1473.2965009208103</v>
      </c>
      <c r="M3513" s="25"/>
      <c r="N3513" s="25"/>
    </row>
    <row r="3514" spans="1:14" ht="15.75" customHeight="1">
      <c r="A3514" s="114">
        <v>41890</v>
      </c>
      <c r="B3514" s="54" t="s">
        <v>582</v>
      </c>
      <c r="C3514" s="29">
        <f t="shared" si="601"/>
        <v>1993.3554817275747</v>
      </c>
      <c r="D3514" s="54" t="s">
        <v>188</v>
      </c>
      <c r="E3514" s="112">
        <v>150.5</v>
      </c>
      <c r="F3514" s="112">
        <v>151.5</v>
      </c>
      <c r="G3514" s="112">
        <v>153</v>
      </c>
      <c r="H3514" s="110">
        <v>155</v>
      </c>
      <c r="I3514" s="109">
        <f t="shared" si="602"/>
        <v>1993.3554817275747</v>
      </c>
      <c r="J3514" s="109">
        <f t="shared" si="603"/>
        <v>2990.0332225913621</v>
      </c>
      <c r="K3514" s="109">
        <f t="shared" si="604"/>
        <v>3986.7109634551493</v>
      </c>
      <c r="L3514" s="43">
        <f t="shared" si="605"/>
        <v>8970.0996677740859</v>
      </c>
      <c r="M3514" s="25"/>
      <c r="N3514" s="25"/>
    </row>
    <row r="3515" spans="1:14" ht="15.75" customHeight="1">
      <c r="A3515" s="114">
        <v>41890</v>
      </c>
      <c r="B3515" s="54" t="s">
        <v>577</v>
      </c>
      <c r="C3515" s="29">
        <f t="shared" si="601"/>
        <v>874.63556851311955</v>
      </c>
      <c r="D3515" s="54" t="s">
        <v>188</v>
      </c>
      <c r="E3515" s="112">
        <v>343</v>
      </c>
      <c r="F3515" s="112">
        <v>345</v>
      </c>
      <c r="G3515" s="112">
        <v>348</v>
      </c>
      <c r="H3515" s="110">
        <v>352</v>
      </c>
      <c r="I3515" s="109">
        <f t="shared" si="602"/>
        <v>1749.2711370262391</v>
      </c>
      <c r="J3515" s="109">
        <f t="shared" si="603"/>
        <v>2623.9067055393589</v>
      </c>
      <c r="K3515" s="109">
        <f t="shared" si="604"/>
        <v>3498.5422740524782</v>
      </c>
      <c r="L3515" s="43">
        <f t="shared" si="605"/>
        <v>7871.7201166180757</v>
      </c>
      <c r="M3515" s="25"/>
      <c r="N3515" s="25"/>
    </row>
    <row r="3516" spans="1:14" ht="15.75" customHeight="1">
      <c r="A3516" s="114">
        <v>41890</v>
      </c>
      <c r="B3516" s="54" t="s">
        <v>586</v>
      </c>
      <c r="C3516" s="29">
        <f t="shared" si="601"/>
        <v>1435.4066985645934</v>
      </c>
      <c r="D3516" s="54" t="s">
        <v>188</v>
      </c>
      <c r="E3516" s="112">
        <v>209</v>
      </c>
      <c r="F3516" s="112">
        <v>210.2</v>
      </c>
      <c r="G3516" s="112">
        <v>212</v>
      </c>
      <c r="H3516" s="110"/>
      <c r="I3516" s="109">
        <f t="shared" si="602"/>
        <v>1722.4880382774957</v>
      </c>
      <c r="J3516" s="109">
        <f t="shared" si="603"/>
        <v>2583.7320574162845</v>
      </c>
      <c r="K3516" s="109">
        <f t="shared" si="604"/>
        <v>0</v>
      </c>
      <c r="L3516" s="43">
        <f t="shared" si="605"/>
        <v>4306.2200956937804</v>
      </c>
      <c r="M3516" s="25"/>
      <c r="N3516" s="25"/>
    </row>
    <row r="3517" spans="1:14" ht="15.75" customHeight="1">
      <c r="A3517" s="114">
        <v>41890</v>
      </c>
      <c r="B3517" s="54" t="s">
        <v>63</v>
      </c>
      <c r="C3517" s="29">
        <f t="shared" si="601"/>
        <v>1840.4907975460123</v>
      </c>
      <c r="D3517" s="54" t="s">
        <v>188</v>
      </c>
      <c r="E3517" s="112">
        <v>163</v>
      </c>
      <c r="F3517" s="112">
        <v>164</v>
      </c>
      <c r="G3517" s="112">
        <v>165.5</v>
      </c>
      <c r="H3517" s="110"/>
      <c r="I3517" s="109">
        <f t="shared" si="602"/>
        <v>1840.4907975460123</v>
      </c>
      <c r="J3517" s="109">
        <f t="shared" si="603"/>
        <v>2760.7361963190187</v>
      </c>
      <c r="K3517" s="109">
        <f t="shared" si="604"/>
        <v>0</v>
      </c>
      <c r="L3517" s="43">
        <f t="shared" si="605"/>
        <v>4601.2269938650315</v>
      </c>
      <c r="M3517" s="25"/>
      <c r="N3517" s="25"/>
    </row>
    <row r="3518" spans="1:14" ht="15.75" customHeight="1">
      <c r="A3518" s="114">
        <v>41887</v>
      </c>
      <c r="B3518" s="54" t="s">
        <v>584</v>
      </c>
      <c r="C3518" s="29">
        <f t="shared" si="601"/>
        <v>1515.1515151515152</v>
      </c>
      <c r="D3518" s="54" t="s">
        <v>188</v>
      </c>
      <c r="E3518" s="112">
        <v>198</v>
      </c>
      <c r="F3518" s="112">
        <v>199</v>
      </c>
      <c r="G3518" s="112">
        <v>201.5</v>
      </c>
      <c r="H3518" s="110">
        <v>204</v>
      </c>
      <c r="I3518" s="109">
        <f t="shared" si="602"/>
        <v>1515.1515151515152</v>
      </c>
      <c r="J3518" s="109">
        <f t="shared" si="603"/>
        <v>3787.878787878788</v>
      </c>
      <c r="K3518" s="109">
        <f t="shared" si="604"/>
        <v>3787.878787878788</v>
      </c>
      <c r="L3518" s="43">
        <f t="shared" si="605"/>
        <v>9090.9090909090919</v>
      </c>
      <c r="M3518" s="25"/>
      <c r="N3518" s="25"/>
    </row>
    <row r="3519" spans="1:14" ht="15.75" customHeight="1">
      <c r="A3519" s="114">
        <v>41887</v>
      </c>
      <c r="B3519" s="54" t="s">
        <v>584</v>
      </c>
      <c r="C3519" s="29">
        <f t="shared" si="601"/>
        <v>1643.8356164383561</v>
      </c>
      <c r="D3519" s="54" t="s">
        <v>188</v>
      </c>
      <c r="E3519" s="112">
        <v>182.5</v>
      </c>
      <c r="F3519" s="112">
        <v>183.5</v>
      </c>
      <c r="G3519" s="112">
        <v>185</v>
      </c>
      <c r="H3519" s="110">
        <v>187</v>
      </c>
      <c r="I3519" s="109">
        <f t="shared" si="602"/>
        <v>1643.8356164383561</v>
      </c>
      <c r="J3519" s="109">
        <f t="shared" si="603"/>
        <v>2465.7534246575342</v>
      </c>
      <c r="K3519" s="109">
        <f t="shared" si="604"/>
        <v>3287.6712328767121</v>
      </c>
      <c r="L3519" s="43">
        <f t="shared" si="605"/>
        <v>7397.2602739726026</v>
      </c>
      <c r="M3519" s="25"/>
      <c r="N3519" s="25"/>
    </row>
    <row r="3520" spans="1:14" ht="15.75" customHeight="1">
      <c r="A3520" s="114">
        <v>41887</v>
      </c>
      <c r="B3520" s="54" t="s">
        <v>587</v>
      </c>
      <c r="C3520" s="29">
        <f t="shared" si="601"/>
        <v>1162.7906976744187</v>
      </c>
      <c r="D3520" s="54" t="s">
        <v>188</v>
      </c>
      <c r="E3520" s="112">
        <v>258</v>
      </c>
      <c r="F3520" s="112">
        <v>259.5</v>
      </c>
      <c r="G3520" s="112">
        <v>261.5</v>
      </c>
      <c r="H3520" s="110"/>
      <c r="I3520" s="109">
        <f t="shared" si="602"/>
        <v>1744.1860465116279</v>
      </c>
      <c r="J3520" s="109">
        <f t="shared" si="603"/>
        <v>2325.5813953488373</v>
      </c>
      <c r="K3520" s="109">
        <f t="shared" si="604"/>
        <v>0</v>
      </c>
      <c r="L3520" s="43">
        <f t="shared" si="605"/>
        <v>4069.7674418604652</v>
      </c>
      <c r="M3520" s="25"/>
      <c r="N3520" s="25"/>
    </row>
    <row r="3521" spans="1:14" ht="15.75" customHeight="1">
      <c r="A3521" s="114">
        <v>41887</v>
      </c>
      <c r="B3521" s="54" t="s">
        <v>588</v>
      </c>
      <c r="C3521" s="29">
        <f t="shared" si="601"/>
        <v>796.81274900398409</v>
      </c>
      <c r="D3521" s="54" t="s">
        <v>188</v>
      </c>
      <c r="E3521" s="112">
        <v>376.5</v>
      </c>
      <c r="F3521" s="112">
        <v>378.5</v>
      </c>
      <c r="G3521" s="112">
        <v>381.5</v>
      </c>
      <c r="H3521" s="110"/>
      <c r="I3521" s="109">
        <f t="shared" si="602"/>
        <v>1593.6254980079682</v>
      </c>
      <c r="J3521" s="109">
        <f t="shared" si="603"/>
        <v>2390.4382470119522</v>
      </c>
      <c r="K3521" s="109">
        <f t="shared" si="604"/>
        <v>0</v>
      </c>
      <c r="L3521" s="43">
        <f t="shared" si="605"/>
        <v>3984.0637450199201</v>
      </c>
      <c r="M3521" s="25"/>
      <c r="N3521" s="25"/>
    </row>
    <row r="3522" spans="1:14" ht="15.75" customHeight="1">
      <c r="A3522" s="114">
        <v>41886</v>
      </c>
      <c r="B3522" s="54" t="s">
        <v>231</v>
      </c>
      <c r="C3522" s="29">
        <f t="shared" si="601"/>
        <v>958.46645367412145</v>
      </c>
      <c r="D3522" s="54" t="s">
        <v>188</v>
      </c>
      <c r="E3522" s="112">
        <v>313</v>
      </c>
      <c r="F3522" s="112">
        <v>315</v>
      </c>
      <c r="G3522" s="112">
        <v>318</v>
      </c>
      <c r="H3522" s="110">
        <v>322</v>
      </c>
      <c r="I3522" s="109">
        <f t="shared" si="602"/>
        <v>1916.9329073482429</v>
      </c>
      <c r="J3522" s="109">
        <f t="shared" si="603"/>
        <v>2875.3993610223642</v>
      </c>
      <c r="K3522" s="109">
        <f t="shared" si="604"/>
        <v>3833.8658146964858</v>
      </c>
      <c r="L3522" s="43">
        <f t="shared" si="605"/>
        <v>8626.1980830670927</v>
      </c>
      <c r="M3522" s="25"/>
      <c r="N3522" s="25"/>
    </row>
    <row r="3523" spans="1:14" ht="15.75" customHeight="1">
      <c r="A3523" s="114">
        <v>41886</v>
      </c>
      <c r="B3523" s="54" t="s">
        <v>588</v>
      </c>
      <c r="C3523" s="29">
        <f t="shared" si="601"/>
        <v>833.33333333333337</v>
      </c>
      <c r="D3523" s="54" t="s">
        <v>188</v>
      </c>
      <c r="E3523" s="112">
        <v>360</v>
      </c>
      <c r="F3523" s="112">
        <v>362</v>
      </c>
      <c r="G3523" s="112">
        <v>365</v>
      </c>
      <c r="H3523" s="110">
        <v>370</v>
      </c>
      <c r="I3523" s="109">
        <f t="shared" si="602"/>
        <v>1666.6666666666667</v>
      </c>
      <c r="J3523" s="109">
        <f t="shared" si="603"/>
        <v>2500</v>
      </c>
      <c r="K3523" s="109">
        <f t="shared" si="604"/>
        <v>4166.666666666667</v>
      </c>
      <c r="L3523" s="43">
        <f t="shared" si="605"/>
        <v>8333.3333333333339</v>
      </c>
      <c r="M3523" s="25"/>
      <c r="N3523" s="25"/>
    </row>
    <row r="3524" spans="1:14" ht="15.75" customHeight="1">
      <c r="A3524" s="114">
        <v>41886</v>
      </c>
      <c r="B3524" s="102" t="s">
        <v>131</v>
      </c>
      <c r="C3524" s="29">
        <f t="shared" si="601"/>
        <v>1411.7647058823529</v>
      </c>
      <c r="D3524" s="102" t="s">
        <v>203</v>
      </c>
      <c r="E3524" s="43">
        <v>212.5</v>
      </c>
      <c r="F3524" s="43">
        <v>211</v>
      </c>
      <c r="G3524" s="43">
        <v>209</v>
      </c>
      <c r="H3524" s="110"/>
      <c r="I3524" s="109">
        <f t="shared" si="602"/>
        <v>2117.6470588235293</v>
      </c>
      <c r="J3524" s="109">
        <f t="shared" si="603"/>
        <v>2823.5294117647059</v>
      </c>
      <c r="K3524" s="109">
        <f t="shared" si="604"/>
        <v>0</v>
      </c>
      <c r="L3524" s="43">
        <f t="shared" si="605"/>
        <v>4941.1764705882351</v>
      </c>
      <c r="M3524" s="25"/>
      <c r="N3524" s="25"/>
    </row>
    <row r="3525" spans="1:14" ht="15.75" customHeight="1">
      <c r="A3525" s="114">
        <v>41886</v>
      </c>
      <c r="B3525" s="102" t="s">
        <v>589</v>
      </c>
      <c r="C3525" s="29">
        <f t="shared" si="601"/>
        <v>1339.2857142857142</v>
      </c>
      <c r="D3525" s="102" t="s">
        <v>203</v>
      </c>
      <c r="E3525" s="43">
        <v>224</v>
      </c>
      <c r="F3525" s="43">
        <v>222.5</v>
      </c>
      <c r="G3525" s="43"/>
      <c r="H3525" s="110"/>
      <c r="I3525" s="109">
        <f t="shared" si="602"/>
        <v>2008.9285714285713</v>
      </c>
      <c r="J3525" s="109">
        <f t="shared" si="603"/>
        <v>0</v>
      </c>
      <c r="K3525" s="109">
        <f t="shared" si="604"/>
        <v>0</v>
      </c>
      <c r="L3525" s="43">
        <f t="shared" si="605"/>
        <v>2008.9285714285713</v>
      </c>
      <c r="M3525" s="25"/>
      <c r="N3525" s="25"/>
    </row>
    <row r="3526" spans="1:14" ht="15.75" customHeight="1">
      <c r="A3526" s="114">
        <v>41886</v>
      </c>
      <c r="B3526" s="102" t="s">
        <v>554</v>
      </c>
      <c r="C3526" s="29">
        <f t="shared" si="601"/>
        <v>1339.2857142857142</v>
      </c>
      <c r="D3526" s="102" t="s">
        <v>203</v>
      </c>
      <c r="E3526" s="43">
        <v>224</v>
      </c>
      <c r="F3526" s="43">
        <v>222.85</v>
      </c>
      <c r="G3526" s="43"/>
      <c r="H3526" s="110"/>
      <c r="I3526" s="109">
        <f t="shared" si="602"/>
        <v>1540.1785714285791</v>
      </c>
      <c r="J3526" s="109">
        <f t="shared" si="603"/>
        <v>0</v>
      </c>
      <c r="K3526" s="109">
        <f t="shared" si="604"/>
        <v>0</v>
      </c>
      <c r="L3526" s="43">
        <f t="shared" si="605"/>
        <v>1540.1785714285791</v>
      </c>
      <c r="M3526" s="25"/>
      <c r="N3526" s="25"/>
    </row>
    <row r="3527" spans="1:14" ht="15.75" customHeight="1">
      <c r="A3527" s="114">
        <v>41886</v>
      </c>
      <c r="B3527" s="102" t="s">
        <v>590</v>
      </c>
      <c r="C3527" s="29">
        <f t="shared" si="601"/>
        <v>787.40157480314963</v>
      </c>
      <c r="D3527" s="102" t="s">
        <v>203</v>
      </c>
      <c r="E3527" s="43">
        <v>381</v>
      </c>
      <c r="F3527" s="43">
        <v>379</v>
      </c>
      <c r="G3527" s="43"/>
      <c r="H3527" s="110"/>
      <c r="I3527" s="109">
        <f t="shared" si="602"/>
        <v>1574.8031496062993</v>
      </c>
      <c r="J3527" s="109">
        <f t="shared" si="603"/>
        <v>0</v>
      </c>
      <c r="K3527" s="109">
        <f t="shared" si="604"/>
        <v>0</v>
      </c>
      <c r="L3527" s="43">
        <f t="shared" si="605"/>
        <v>1574.8031496062993</v>
      </c>
      <c r="M3527" s="25"/>
      <c r="N3527" s="25"/>
    </row>
    <row r="3528" spans="1:14" ht="15.75" customHeight="1">
      <c r="A3528" s="114">
        <v>41885</v>
      </c>
      <c r="B3528" s="54" t="s">
        <v>550</v>
      </c>
      <c r="C3528" s="29">
        <f t="shared" si="601"/>
        <v>742.57425742574253</v>
      </c>
      <c r="D3528" s="54" t="s">
        <v>188</v>
      </c>
      <c r="E3528" s="112">
        <v>404</v>
      </c>
      <c r="F3528" s="112">
        <v>406.5</v>
      </c>
      <c r="G3528" s="112">
        <v>409.5</v>
      </c>
      <c r="H3528" s="110">
        <v>414</v>
      </c>
      <c r="I3528" s="109">
        <f t="shared" si="602"/>
        <v>1856.4356435643563</v>
      </c>
      <c r="J3528" s="109">
        <f t="shared" si="603"/>
        <v>2227.7227722772277</v>
      </c>
      <c r="K3528" s="109">
        <f t="shared" si="604"/>
        <v>3341.5841584158416</v>
      </c>
      <c r="L3528" s="43">
        <f t="shared" si="605"/>
        <v>7425.7425742574251</v>
      </c>
      <c r="M3528" s="25"/>
      <c r="N3528" s="25"/>
    </row>
    <row r="3529" spans="1:14" ht="15.75" customHeight="1">
      <c r="A3529" s="114">
        <v>41885</v>
      </c>
      <c r="B3529" s="54" t="s">
        <v>98</v>
      </c>
      <c r="C3529" s="29">
        <f t="shared" si="601"/>
        <v>1709.4017094017095</v>
      </c>
      <c r="D3529" s="54" t="s">
        <v>188</v>
      </c>
      <c r="E3529" s="112">
        <v>175.5</v>
      </c>
      <c r="F3529" s="112">
        <v>176.5</v>
      </c>
      <c r="G3529" s="112">
        <v>177.75</v>
      </c>
      <c r="H3529" s="110"/>
      <c r="I3529" s="109">
        <f t="shared" si="602"/>
        <v>1709.4017094017095</v>
      </c>
      <c r="J3529" s="109">
        <f t="shared" si="603"/>
        <v>2136.7521367521367</v>
      </c>
      <c r="K3529" s="109">
        <f t="shared" si="604"/>
        <v>0</v>
      </c>
      <c r="L3529" s="43">
        <f t="shared" si="605"/>
        <v>3846.1538461538462</v>
      </c>
      <c r="M3529" s="25"/>
      <c r="N3529" s="25"/>
    </row>
    <row r="3530" spans="1:14" ht="15.75" customHeight="1">
      <c r="A3530" s="114">
        <v>41885</v>
      </c>
      <c r="B3530" s="54" t="s">
        <v>402</v>
      </c>
      <c r="C3530" s="29">
        <f t="shared" si="601"/>
        <v>1904.7619047619048</v>
      </c>
      <c r="D3530" s="54" t="s">
        <v>188</v>
      </c>
      <c r="E3530" s="112">
        <v>157.5</v>
      </c>
      <c r="F3530" s="112">
        <v>158.5</v>
      </c>
      <c r="G3530" s="112"/>
      <c r="H3530" s="110"/>
      <c r="I3530" s="109">
        <f t="shared" si="602"/>
        <v>1904.7619047619048</v>
      </c>
      <c r="J3530" s="109">
        <f t="shared" si="603"/>
        <v>0</v>
      </c>
      <c r="K3530" s="109">
        <f t="shared" si="604"/>
        <v>0</v>
      </c>
      <c r="L3530" s="43">
        <f t="shared" si="605"/>
        <v>1904.7619047619048</v>
      </c>
      <c r="M3530" s="25"/>
      <c r="N3530" s="25"/>
    </row>
    <row r="3531" spans="1:14" ht="15.75" customHeight="1">
      <c r="A3531" s="114">
        <v>41885</v>
      </c>
      <c r="B3531" s="54" t="s">
        <v>409</v>
      </c>
      <c r="C3531" s="29">
        <f t="shared" si="601"/>
        <v>404.31266846361189</v>
      </c>
      <c r="D3531" s="54" t="s">
        <v>188</v>
      </c>
      <c r="E3531" s="112">
        <v>742</v>
      </c>
      <c r="F3531" s="112">
        <v>746</v>
      </c>
      <c r="G3531" s="112"/>
      <c r="H3531" s="110"/>
      <c r="I3531" s="109">
        <f t="shared" si="602"/>
        <v>1617.2506738544475</v>
      </c>
      <c r="J3531" s="109">
        <f t="shared" si="603"/>
        <v>0</v>
      </c>
      <c r="K3531" s="109">
        <f t="shared" si="604"/>
        <v>0</v>
      </c>
      <c r="L3531" s="43">
        <f t="shared" si="605"/>
        <v>1617.2506738544475</v>
      </c>
      <c r="M3531" s="25"/>
      <c r="N3531" s="25"/>
    </row>
    <row r="3532" spans="1:14" ht="15.75" customHeight="1">
      <c r="A3532" s="114">
        <v>41885</v>
      </c>
      <c r="B3532" s="54" t="s">
        <v>331</v>
      </c>
      <c r="C3532" s="29">
        <f t="shared" ref="C3532:C3595" si="606">300000/E3532</f>
        <v>1020.4081632653061</v>
      </c>
      <c r="D3532" s="54" t="s">
        <v>188</v>
      </c>
      <c r="E3532" s="112">
        <v>294</v>
      </c>
      <c r="F3532" s="112">
        <v>294</v>
      </c>
      <c r="G3532" s="112"/>
      <c r="H3532" s="110"/>
      <c r="I3532" s="109">
        <f t="shared" ref="I3532:I3595" si="607">(IF(D3532="SHORT",E3532-F3532,IF(D3532="LONG",F3532-E3532)))*C3532</f>
        <v>0</v>
      </c>
      <c r="J3532" s="109">
        <f t="shared" ref="J3532:J3595" si="608">(IF(D3532="SHORT",IF(G3532="",0,F3532-G3532),IF(D3532="LONG",IF(G3532="",0,G3532-F3532))))*C3532</f>
        <v>0</v>
      </c>
      <c r="K3532" s="109">
        <f t="shared" ref="K3532:K3595" si="609">(IF(D3532="SHORT",IF(H3532="",0,G3532-H3532),IF(D3532="LONG",IF(H3532="",0,(H3532-G3532)))))*C3532</f>
        <v>0</v>
      </c>
      <c r="L3532" s="43">
        <f t="shared" ref="L3532:L3595" si="610">SUM(I3532,J3532,K3532)</f>
        <v>0</v>
      </c>
      <c r="M3532" s="25"/>
      <c r="N3532" s="25"/>
    </row>
    <row r="3533" spans="1:14" ht="15.75" customHeight="1">
      <c r="A3533" s="114">
        <v>41884</v>
      </c>
      <c r="B3533" s="54" t="s">
        <v>227</v>
      </c>
      <c r="C3533" s="29">
        <f t="shared" si="606"/>
        <v>1554.4041450777202</v>
      </c>
      <c r="D3533" s="54" t="s">
        <v>188</v>
      </c>
      <c r="E3533" s="112">
        <v>193</v>
      </c>
      <c r="F3533" s="112">
        <v>194</v>
      </c>
      <c r="G3533" s="112">
        <v>195.5</v>
      </c>
      <c r="H3533" s="110">
        <v>197.5</v>
      </c>
      <c r="I3533" s="109">
        <f t="shared" si="607"/>
        <v>1554.4041450777202</v>
      </c>
      <c r="J3533" s="109">
        <f t="shared" si="608"/>
        <v>2331.6062176165801</v>
      </c>
      <c r="K3533" s="109">
        <f t="shared" si="609"/>
        <v>3108.8082901554403</v>
      </c>
      <c r="L3533" s="43">
        <f t="shared" si="610"/>
        <v>6994.8186528497408</v>
      </c>
      <c r="M3533" s="25"/>
      <c r="N3533" s="25"/>
    </row>
    <row r="3534" spans="1:14" ht="15.75" customHeight="1">
      <c r="A3534" s="114">
        <v>41884</v>
      </c>
      <c r="B3534" s="54" t="s">
        <v>465</v>
      </c>
      <c r="C3534" s="29">
        <f t="shared" si="606"/>
        <v>967.74193548387098</v>
      </c>
      <c r="D3534" s="54" t="s">
        <v>188</v>
      </c>
      <c r="E3534" s="112">
        <v>310</v>
      </c>
      <c r="F3534" s="112">
        <v>312</v>
      </c>
      <c r="G3534" s="112">
        <v>315</v>
      </c>
      <c r="H3534" s="110"/>
      <c r="I3534" s="109">
        <f t="shared" si="607"/>
        <v>1935.483870967742</v>
      </c>
      <c r="J3534" s="109">
        <f t="shared" si="608"/>
        <v>2903.2258064516127</v>
      </c>
      <c r="K3534" s="109">
        <f t="shared" si="609"/>
        <v>0</v>
      </c>
      <c r="L3534" s="43">
        <f t="shared" si="610"/>
        <v>4838.7096774193542</v>
      </c>
      <c r="M3534" s="25"/>
      <c r="N3534" s="25"/>
    </row>
    <row r="3535" spans="1:14" ht="15.75" customHeight="1">
      <c r="A3535" s="114">
        <v>41884</v>
      </c>
      <c r="B3535" s="54" t="s">
        <v>362</v>
      </c>
      <c r="C3535" s="29">
        <f t="shared" si="606"/>
        <v>617.28395061728395</v>
      </c>
      <c r="D3535" s="54" t="s">
        <v>188</v>
      </c>
      <c r="E3535" s="112">
        <v>486</v>
      </c>
      <c r="F3535" s="112">
        <v>489</v>
      </c>
      <c r="G3535" s="112"/>
      <c r="H3535" s="110"/>
      <c r="I3535" s="109">
        <f t="shared" si="607"/>
        <v>1851.8518518518517</v>
      </c>
      <c r="J3535" s="109">
        <f t="shared" si="608"/>
        <v>0</v>
      </c>
      <c r="K3535" s="109">
        <f t="shared" si="609"/>
        <v>0</v>
      </c>
      <c r="L3535" s="43">
        <f t="shared" si="610"/>
        <v>1851.8518518518517</v>
      </c>
      <c r="M3535" s="25"/>
      <c r="N3535" s="25"/>
    </row>
    <row r="3536" spans="1:14" ht="15.75" customHeight="1">
      <c r="A3536" s="114">
        <v>41884</v>
      </c>
      <c r="B3536" s="54" t="s">
        <v>408</v>
      </c>
      <c r="C3536" s="29">
        <f t="shared" si="606"/>
        <v>765.30612244897964</v>
      </c>
      <c r="D3536" s="54" t="s">
        <v>188</v>
      </c>
      <c r="E3536" s="112">
        <v>392</v>
      </c>
      <c r="F3536" s="112">
        <v>394</v>
      </c>
      <c r="G3536" s="112"/>
      <c r="H3536" s="110"/>
      <c r="I3536" s="109">
        <f t="shared" si="607"/>
        <v>1530.6122448979593</v>
      </c>
      <c r="J3536" s="109">
        <f t="shared" si="608"/>
        <v>0</v>
      </c>
      <c r="K3536" s="109">
        <f t="shared" si="609"/>
        <v>0</v>
      </c>
      <c r="L3536" s="43">
        <f t="shared" si="610"/>
        <v>1530.6122448979593</v>
      </c>
      <c r="M3536" s="25"/>
      <c r="N3536" s="25"/>
    </row>
    <row r="3537" spans="1:14" ht="15.75" customHeight="1">
      <c r="A3537" s="114">
        <v>41884</v>
      </c>
      <c r="B3537" s="54" t="s">
        <v>586</v>
      </c>
      <c r="C3537" s="29">
        <f t="shared" si="606"/>
        <v>1611.170784103115</v>
      </c>
      <c r="D3537" s="54" t="s">
        <v>188</v>
      </c>
      <c r="E3537" s="112">
        <v>186.2</v>
      </c>
      <c r="F3537" s="112">
        <v>184</v>
      </c>
      <c r="G3537" s="112"/>
      <c r="H3537" s="110"/>
      <c r="I3537" s="109">
        <f t="shared" si="607"/>
        <v>-3544.5757250268348</v>
      </c>
      <c r="J3537" s="109">
        <f t="shared" si="608"/>
        <v>0</v>
      </c>
      <c r="K3537" s="109">
        <f t="shared" si="609"/>
        <v>0</v>
      </c>
      <c r="L3537" s="43">
        <f t="shared" si="610"/>
        <v>-3544.5757250268348</v>
      </c>
      <c r="M3537" s="25"/>
      <c r="N3537" s="25"/>
    </row>
    <row r="3538" spans="1:14" ht="15.75" customHeight="1">
      <c r="A3538" s="114">
        <v>41883</v>
      </c>
      <c r="B3538" s="54" t="s">
        <v>586</v>
      </c>
      <c r="C3538" s="29">
        <f t="shared" si="606"/>
        <v>1714.2857142857142</v>
      </c>
      <c r="D3538" s="54" t="s">
        <v>188</v>
      </c>
      <c r="E3538" s="112">
        <v>175</v>
      </c>
      <c r="F3538" s="112">
        <v>176</v>
      </c>
      <c r="G3538" s="112">
        <v>177.5</v>
      </c>
      <c r="H3538" s="110">
        <v>179.5</v>
      </c>
      <c r="I3538" s="109">
        <f t="shared" si="607"/>
        <v>1714.2857142857142</v>
      </c>
      <c r="J3538" s="109">
        <f t="shared" si="608"/>
        <v>2571.4285714285716</v>
      </c>
      <c r="K3538" s="109">
        <f t="shared" si="609"/>
        <v>3428.5714285714284</v>
      </c>
      <c r="L3538" s="43">
        <f t="shared" si="610"/>
        <v>7714.2857142857147</v>
      </c>
      <c r="M3538" s="25"/>
      <c r="N3538" s="25"/>
    </row>
    <row r="3539" spans="1:14" ht="15.75" customHeight="1">
      <c r="A3539" s="114">
        <v>41883</v>
      </c>
      <c r="B3539" s="54" t="s">
        <v>231</v>
      </c>
      <c r="C3539" s="29">
        <f t="shared" si="606"/>
        <v>1037.7032168799722</v>
      </c>
      <c r="D3539" s="54" t="s">
        <v>188</v>
      </c>
      <c r="E3539" s="112">
        <v>289.10000000000002</v>
      </c>
      <c r="F3539" s="112">
        <v>290.5</v>
      </c>
      <c r="G3539" s="112">
        <v>292.5</v>
      </c>
      <c r="H3539" s="110"/>
      <c r="I3539" s="109">
        <f t="shared" si="607"/>
        <v>1452.7845036319375</v>
      </c>
      <c r="J3539" s="109">
        <f t="shared" si="608"/>
        <v>2075.4064337599443</v>
      </c>
      <c r="K3539" s="109">
        <f t="shared" si="609"/>
        <v>0</v>
      </c>
      <c r="L3539" s="43">
        <f t="shared" si="610"/>
        <v>3528.1909373918816</v>
      </c>
      <c r="M3539" s="25"/>
      <c r="N3539" s="25"/>
    </row>
    <row r="3540" spans="1:14" ht="15.75" customHeight="1">
      <c r="A3540" s="114">
        <v>41883</v>
      </c>
      <c r="B3540" s="54" t="s">
        <v>514</v>
      </c>
      <c r="C3540" s="29">
        <f t="shared" si="606"/>
        <v>2970.2970297029701</v>
      </c>
      <c r="D3540" s="54" t="s">
        <v>188</v>
      </c>
      <c r="E3540" s="112">
        <v>101</v>
      </c>
      <c r="F3540" s="112">
        <v>101.7</v>
      </c>
      <c r="G3540" s="112"/>
      <c r="H3540" s="110"/>
      <c r="I3540" s="109">
        <f t="shared" si="607"/>
        <v>2079.2079207920874</v>
      </c>
      <c r="J3540" s="109">
        <f t="shared" si="608"/>
        <v>0</v>
      </c>
      <c r="K3540" s="109">
        <f t="shared" si="609"/>
        <v>0</v>
      </c>
      <c r="L3540" s="43">
        <f t="shared" si="610"/>
        <v>2079.2079207920874</v>
      </c>
      <c r="M3540" s="25"/>
      <c r="N3540" s="25"/>
    </row>
    <row r="3541" spans="1:14" ht="15.75" customHeight="1">
      <c r="A3541" s="114">
        <v>41883</v>
      </c>
      <c r="B3541" s="54" t="s">
        <v>63</v>
      </c>
      <c r="C3541" s="29">
        <f t="shared" si="606"/>
        <v>1892.7444794952683</v>
      </c>
      <c r="D3541" s="54" t="s">
        <v>188</v>
      </c>
      <c r="E3541" s="112">
        <v>158.5</v>
      </c>
      <c r="F3541" s="112">
        <v>159.5</v>
      </c>
      <c r="G3541" s="112"/>
      <c r="H3541" s="110"/>
      <c r="I3541" s="109">
        <f t="shared" si="607"/>
        <v>1892.7444794952683</v>
      </c>
      <c r="J3541" s="109">
        <f t="shared" si="608"/>
        <v>0</v>
      </c>
      <c r="K3541" s="109">
        <f t="shared" si="609"/>
        <v>0</v>
      </c>
      <c r="L3541" s="43">
        <f t="shared" si="610"/>
        <v>1892.7444794952683</v>
      </c>
      <c r="M3541" s="25"/>
      <c r="N3541" s="25"/>
    </row>
    <row r="3542" spans="1:14" ht="15.75" customHeight="1">
      <c r="A3542" s="114">
        <v>41883</v>
      </c>
      <c r="B3542" s="54" t="s">
        <v>459</v>
      </c>
      <c r="C3542" s="29">
        <f t="shared" si="606"/>
        <v>1094.8905109489051</v>
      </c>
      <c r="D3542" s="54" t="s">
        <v>188</v>
      </c>
      <c r="E3542" s="112">
        <v>274</v>
      </c>
      <c r="F3542" s="112">
        <v>273</v>
      </c>
      <c r="G3542" s="112"/>
      <c r="H3542" s="110"/>
      <c r="I3542" s="109">
        <f t="shared" si="607"/>
        <v>-1094.8905109489051</v>
      </c>
      <c r="J3542" s="109">
        <f t="shared" si="608"/>
        <v>0</v>
      </c>
      <c r="K3542" s="109">
        <f t="shared" si="609"/>
        <v>0</v>
      </c>
      <c r="L3542" s="43">
        <f t="shared" si="610"/>
        <v>-1094.8905109489051</v>
      </c>
      <c r="M3542" s="25"/>
      <c r="N3542" s="25"/>
    </row>
    <row r="3543" spans="1:14" ht="15.75" customHeight="1">
      <c r="A3543" s="114">
        <v>41879</v>
      </c>
      <c r="B3543" s="54" t="s">
        <v>231</v>
      </c>
      <c r="C3543" s="29">
        <f t="shared" si="606"/>
        <v>1058.2010582010582</v>
      </c>
      <c r="D3543" s="54" t="s">
        <v>188</v>
      </c>
      <c r="E3543" s="112">
        <v>283.5</v>
      </c>
      <c r="F3543" s="112">
        <v>285</v>
      </c>
      <c r="G3543" s="112">
        <v>287</v>
      </c>
      <c r="H3543" s="110"/>
      <c r="I3543" s="109">
        <f t="shared" si="607"/>
        <v>1587.3015873015875</v>
      </c>
      <c r="J3543" s="109">
        <f t="shared" si="608"/>
        <v>2116.4021164021165</v>
      </c>
      <c r="K3543" s="109">
        <f t="shared" si="609"/>
        <v>0</v>
      </c>
      <c r="L3543" s="43">
        <f t="shared" si="610"/>
        <v>3703.7037037037039</v>
      </c>
      <c r="M3543" s="25"/>
      <c r="N3543" s="25"/>
    </row>
    <row r="3544" spans="1:14" ht="15.75" customHeight="1">
      <c r="A3544" s="114">
        <v>41879</v>
      </c>
      <c r="B3544" s="102" t="s">
        <v>591</v>
      </c>
      <c r="C3544" s="29">
        <f t="shared" si="606"/>
        <v>5042.0168067226887</v>
      </c>
      <c r="D3544" s="102" t="s">
        <v>203</v>
      </c>
      <c r="E3544" s="43">
        <v>59.5</v>
      </c>
      <c r="F3544" s="43">
        <v>59.1</v>
      </c>
      <c r="G3544" s="43"/>
      <c r="H3544" s="110"/>
      <c r="I3544" s="109">
        <f t="shared" si="607"/>
        <v>2016.8067226890682</v>
      </c>
      <c r="J3544" s="109">
        <f t="shared" si="608"/>
        <v>0</v>
      </c>
      <c r="K3544" s="109">
        <f t="shared" si="609"/>
        <v>0</v>
      </c>
      <c r="L3544" s="43">
        <f t="shared" si="610"/>
        <v>2016.8067226890682</v>
      </c>
      <c r="M3544" s="25"/>
      <c r="N3544" s="25"/>
    </row>
    <row r="3545" spans="1:14" ht="15.75" customHeight="1">
      <c r="A3545" s="114">
        <v>41879</v>
      </c>
      <c r="B3545" s="102" t="s">
        <v>551</v>
      </c>
      <c r="C3545" s="29">
        <f t="shared" si="606"/>
        <v>1456.3106796116506</v>
      </c>
      <c r="D3545" s="102" t="s">
        <v>203</v>
      </c>
      <c r="E3545" s="43">
        <v>206</v>
      </c>
      <c r="F3545" s="43">
        <v>205.1</v>
      </c>
      <c r="G3545" s="43"/>
      <c r="H3545" s="110"/>
      <c r="I3545" s="109">
        <f t="shared" si="607"/>
        <v>1310.6796116504938</v>
      </c>
      <c r="J3545" s="109">
        <f t="shared" si="608"/>
        <v>0</v>
      </c>
      <c r="K3545" s="109">
        <f t="shared" si="609"/>
        <v>0</v>
      </c>
      <c r="L3545" s="43">
        <f t="shared" si="610"/>
        <v>1310.6796116504938</v>
      </c>
      <c r="M3545" s="25"/>
      <c r="N3545" s="25"/>
    </row>
    <row r="3546" spans="1:14" ht="15.75" customHeight="1">
      <c r="A3546" s="114">
        <v>41879</v>
      </c>
      <c r="B3546" s="102" t="s">
        <v>592</v>
      </c>
      <c r="C3546" s="29">
        <f t="shared" si="606"/>
        <v>1694.9152542372881</v>
      </c>
      <c r="D3546" s="102" t="s">
        <v>203</v>
      </c>
      <c r="E3546" s="43">
        <v>177</v>
      </c>
      <c r="F3546" s="43">
        <v>179</v>
      </c>
      <c r="G3546" s="43"/>
      <c r="H3546" s="110"/>
      <c r="I3546" s="109">
        <f t="shared" si="607"/>
        <v>-3389.8305084745762</v>
      </c>
      <c r="J3546" s="109">
        <f t="shared" si="608"/>
        <v>0</v>
      </c>
      <c r="K3546" s="109">
        <f t="shared" si="609"/>
        <v>0</v>
      </c>
      <c r="L3546" s="43">
        <f t="shared" si="610"/>
        <v>-3389.8305084745762</v>
      </c>
      <c r="M3546" s="25"/>
      <c r="N3546" s="25"/>
    </row>
    <row r="3547" spans="1:14" ht="15.75" customHeight="1">
      <c r="A3547" s="114">
        <v>41878</v>
      </c>
      <c r="B3547" s="54" t="s">
        <v>397</v>
      </c>
      <c r="C3547" s="29">
        <f t="shared" si="606"/>
        <v>817.43869209809259</v>
      </c>
      <c r="D3547" s="54" t="s">
        <v>188</v>
      </c>
      <c r="E3547" s="112">
        <v>367</v>
      </c>
      <c r="F3547" s="112">
        <v>369</v>
      </c>
      <c r="G3547" s="112">
        <v>372</v>
      </c>
      <c r="H3547" s="110">
        <v>376</v>
      </c>
      <c r="I3547" s="109">
        <f t="shared" si="607"/>
        <v>1634.8773841961852</v>
      </c>
      <c r="J3547" s="109">
        <f t="shared" si="608"/>
        <v>2452.316076294278</v>
      </c>
      <c r="K3547" s="109">
        <f t="shared" si="609"/>
        <v>3269.7547683923704</v>
      </c>
      <c r="L3547" s="43">
        <f t="shared" si="610"/>
        <v>7356.9482288828331</v>
      </c>
      <c r="M3547" s="25"/>
      <c r="N3547" s="25"/>
    </row>
    <row r="3548" spans="1:14" ht="15.75" customHeight="1">
      <c r="A3548" s="114">
        <v>41878</v>
      </c>
      <c r="B3548" s="54" t="s">
        <v>583</v>
      </c>
      <c r="C3548" s="29">
        <f t="shared" si="606"/>
        <v>1630.4347826086957</v>
      </c>
      <c r="D3548" s="54" t="s">
        <v>188</v>
      </c>
      <c r="E3548" s="112">
        <v>184</v>
      </c>
      <c r="F3548" s="112">
        <v>185</v>
      </c>
      <c r="G3548" s="112">
        <v>186.5</v>
      </c>
      <c r="H3548" s="110">
        <v>188.5</v>
      </c>
      <c r="I3548" s="109">
        <f t="shared" si="607"/>
        <v>1630.4347826086957</v>
      </c>
      <c r="J3548" s="109">
        <f t="shared" si="608"/>
        <v>2445.6521739130435</v>
      </c>
      <c r="K3548" s="109">
        <f t="shared" si="609"/>
        <v>3260.8695652173915</v>
      </c>
      <c r="L3548" s="43">
        <f t="shared" si="610"/>
        <v>7336.95652173913</v>
      </c>
      <c r="M3548" s="25"/>
      <c r="N3548" s="25"/>
    </row>
    <row r="3549" spans="1:14" ht="15.75" customHeight="1">
      <c r="A3549" s="114">
        <v>41878</v>
      </c>
      <c r="B3549" s="54" t="s">
        <v>113</v>
      </c>
      <c r="C3549" s="29">
        <f t="shared" si="606"/>
        <v>1102.9411764705883</v>
      </c>
      <c r="D3549" s="54" t="s">
        <v>188</v>
      </c>
      <c r="E3549" s="112">
        <v>272</v>
      </c>
      <c r="F3549" s="112">
        <v>274</v>
      </c>
      <c r="G3549" s="112">
        <v>276</v>
      </c>
      <c r="H3549" s="110"/>
      <c r="I3549" s="109">
        <f t="shared" si="607"/>
        <v>2205.8823529411766</v>
      </c>
      <c r="J3549" s="109">
        <f t="shared" si="608"/>
        <v>2205.8823529411766</v>
      </c>
      <c r="K3549" s="109">
        <f t="shared" si="609"/>
        <v>0</v>
      </c>
      <c r="L3549" s="43">
        <f t="shared" si="610"/>
        <v>4411.7647058823532</v>
      </c>
      <c r="M3549" s="25"/>
      <c r="N3549" s="25"/>
    </row>
    <row r="3550" spans="1:14" ht="15.75" customHeight="1">
      <c r="A3550" s="114">
        <v>41877</v>
      </c>
      <c r="B3550" s="54" t="s">
        <v>593</v>
      </c>
      <c r="C3550" s="29">
        <f t="shared" si="606"/>
        <v>2380.9523809523807</v>
      </c>
      <c r="D3550" s="54" t="s">
        <v>188</v>
      </c>
      <c r="E3550" s="112">
        <v>126</v>
      </c>
      <c r="F3550" s="112">
        <v>127</v>
      </c>
      <c r="G3550" s="112">
        <v>128.5</v>
      </c>
      <c r="H3550" s="110">
        <v>130.5</v>
      </c>
      <c r="I3550" s="109">
        <f t="shared" si="607"/>
        <v>2380.9523809523807</v>
      </c>
      <c r="J3550" s="109">
        <f t="shared" si="608"/>
        <v>3571.4285714285711</v>
      </c>
      <c r="K3550" s="109">
        <f t="shared" si="609"/>
        <v>4761.9047619047615</v>
      </c>
      <c r="L3550" s="43">
        <f t="shared" si="610"/>
        <v>10714.285714285714</v>
      </c>
      <c r="M3550" s="25"/>
      <c r="N3550" s="25"/>
    </row>
    <row r="3551" spans="1:14" ht="15.75" customHeight="1">
      <c r="A3551" s="114">
        <v>41877</v>
      </c>
      <c r="B3551" s="54" t="s">
        <v>535</v>
      </c>
      <c r="C3551" s="29">
        <f t="shared" si="606"/>
        <v>1102.9411764705883</v>
      </c>
      <c r="D3551" s="54" t="s">
        <v>188</v>
      </c>
      <c r="E3551" s="112">
        <v>272</v>
      </c>
      <c r="F3551" s="112">
        <v>273.5</v>
      </c>
      <c r="G3551" s="112">
        <v>275.5</v>
      </c>
      <c r="H3551" s="110">
        <v>278.5</v>
      </c>
      <c r="I3551" s="109">
        <f t="shared" si="607"/>
        <v>1654.4117647058824</v>
      </c>
      <c r="J3551" s="109">
        <f t="shared" si="608"/>
        <v>2205.8823529411766</v>
      </c>
      <c r="K3551" s="109">
        <f t="shared" si="609"/>
        <v>3308.8235294117649</v>
      </c>
      <c r="L3551" s="43">
        <f t="shared" si="610"/>
        <v>7169.1176470588234</v>
      </c>
      <c r="M3551" s="25"/>
      <c r="N3551" s="25"/>
    </row>
    <row r="3552" spans="1:14" ht="15.75" customHeight="1">
      <c r="A3552" s="114">
        <v>41877</v>
      </c>
      <c r="B3552" s="102" t="s">
        <v>536</v>
      </c>
      <c r="C3552" s="29">
        <f t="shared" si="606"/>
        <v>200.13342228152101</v>
      </c>
      <c r="D3552" s="102" t="s">
        <v>203</v>
      </c>
      <c r="E3552" s="43">
        <v>1499</v>
      </c>
      <c r="F3552" s="43">
        <v>1491</v>
      </c>
      <c r="G3552" s="43">
        <v>1481</v>
      </c>
      <c r="H3552" s="110"/>
      <c r="I3552" s="109">
        <f t="shared" si="607"/>
        <v>1601.0673782521681</v>
      </c>
      <c r="J3552" s="109">
        <f t="shared" si="608"/>
        <v>2001.3342228152101</v>
      </c>
      <c r="K3552" s="109">
        <f t="shared" si="609"/>
        <v>0</v>
      </c>
      <c r="L3552" s="43">
        <f t="shared" si="610"/>
        <v>3602.4016010673781</v>
      </c>
      <c r="M3552" s="25"/>
      <c r="N3552" s="25"/>
    </row>
    <row r="3553" spans="1:14" ht="15.75" customHeight="1">
      <c r="A3553" s="114">
        <v>41877</v>
      </c>
      <c r="B3553" s="54" t="s">
        <v>42</v>
      </c>
      <c r="C3553" s="29">
        <f t="shared" si="606"/>
        <v>1339.2857142857142</v>
      </c>
      <c r="D3553" s="54" t="s">
        <v>188</v>
      </c>
      <c r="E3553" s="112">
        <v>224</v>
      </c>
      <c r="F3553" s="112">
        <v>225</v>
      </c>
      <c r="G3553" s="112"/>
      <c r="H3553" s="110"/>
      <c r="I3553" s="109">
        <f t="shared" si="607"/>
        <v>1339.2857142857142</v>
      </c>
      <c r="J3553" s="109">
        <f t="shared" si="608"/>
        <v>0</v>
      </c>
      <c r="K3553" s="109">
        <f t="shared" si="609"/>
        <v>0</v>
      </c>
      <c r="L3553" s="43">
        <f t="shared" si="610"/>
        <v>1339.2857142857142</v>
      </c>
      <c r="M3553" s="25"/>
      <c r="N3553" s="25"/>
    </row>
    <row r="3554" spans="1:14" ht="15.75" customHeight="1">
      <c r="A3554" s="114">
        <v>41876</v>
      </c>
      <c r="B3554" s="102" t="s">
        <v>554</v>
      </c>
      <c r="C3554" s="29">
        <f t="shared" si="606"/>
        <v>1129.9435028248588</v>
      </c>
      <c r="D3554" s="102" t="s">
        <v>203</v>
      </c>
      <c r="E3554" s="43">
        <v>265.5</v>
      </c>
      <c r="F3554" s="43">
        <v>264</v>
      </c>
      <c r="G3554" s="43">
        <v>262</v>
      </c>
      <c r="H3554" s="112">
        <v>259</v>
      </c>
      <c r="I3554" s="109">
        <f t="shared" si="607"/>
        <v>1694.9152542372881</v>
      </c>
      <c r="J3554" s="109">
        <f t="shared" si="608"/>
        <v>2259.8870056497176</v>
      </c>
      <c r="K3554" s="109">
        <f t="shared" si="609"/>
        <v>3389.8305084745762</v>
      </c>
      <c r="L3554" s="43">
        <f t="shared" si="610"/>
        <v>7344.6327683615818</v>
      </c>
      <c r="M3554" s="25"/>
      <c r="N3554" s="25"/>
    </row>
    <row r="3555" spans="1:14" ht="15.75" customHeight="1">
      <c r="A3555" s="114">
        <v>41876</v>
      </c>
      <c r="B3555" s="54" t="s">
        <v>593</v>
      </c>
      <c r="C3555" s="29">
        <f t="shared" si="606"/>
        <v>2380.9523809523807</v>
      </c>
      <c r="D3555" s="54" t="s">
        <v>188</v>
      </c>
      <c r="E3555" s="112">
        <v>126</v>
      </c>
      <c r="F3555" s="112">
        <v>127</v>
      </c>
      <c r="G3555" s="112">
        <v>128.5</v>
      </c>
      <c r="H3555" s="110"/>
      <c r="I3555" s="109">
        <f t="shared" si="607"/>
        <v>2380.9523809523807</v>
      </c>
      <c r="J3555" s="109">
        <f t="shared" si="608"/>
        <v>3571.4285714285711</v>
      </c>
      <c r="K3555" s="109">
        <f t="shared" si="609"/>
        <v>0</v>
      </c>
      <c r="L3555" s="43">
        <f t="shared" si="610"/>
        <v>5952.3809523809523</v>
      </c>
      <c r="M3555" s="25"/>
      <c r="N3555" s="25"/>
    </row>
    <row r="3556" spans="1:14" ht="15.75" customHeight="1">
      <c r="A3556" s="114">
        <v>41876</v>
      </c>
      <c r="B3556" s="54" t="s">
        <v>42</v>
      </c>
      <c r="C3556" s="29">
        <f t="shared" si="606"/>
        <v>1398.6013986013986</v>
      </c>
      <c r="D3556" s="54" t="s">
        <v>188</v>
      </c>
      <c r="E3556" s="112">
        <v>214.5</v>
      </c>
      <c r="F3556" s="112">
        <v>216</v>
      </c>
      <c r="G3556" s="112">
        <v>218</v>
      </c>
      <c r="H3556" s="110"/>
      <c r="I3556" s="109">
        <f t="shared" si="607"/>
        <v>2097.9020979020979</v>
      </c>
      <c r="J3556" s="109">
        <f t="shared" si="608"/>
        <v>2797.2027972027972</v>
      </c>
      <c r="K3556" s="109">
        <f t="shared" si="609"/>
        <v>0</v>
      </c>
      <c r="L3556" s="43">
        <f t="shared" si="610"/>
        <v>4895.1048951048951</v>
      </c>
      <c r="M3556" s="25"/>
      <c r="N3556" s="25"/>
    </row>
    <row r="3557" spans="1:14" ht="15.75" customHeight="1">
      <c r="A3557" s="114">
        <v>41876</v>
      </c>
      <c r="B3557" s="54" t="s">
        <v>594</v>
      </c>
      <c r="C3557" s="29">
        <f t="shared" si="606"/>
        <v>815.21739130434787</v>
      </c>
      <c r="D3557" s="54" t="s">
        <v>188</v>
      </c>
      <c r="E3557" s="112">
        <v>368</v>
      </c>
      <c r="F3557" s="112">
        <v>369.5</v>
      </c>
      <c r="G3557" s="112"/>
      <c r="H3557" s="110"/>
      <c r="I3557" s="109">
        <f t="shared" si="607"/>
        <v>1222.8260869565217</v>
      </c>
      <c r="J3557" s="109">
        <f t="shared" si="608"/>
        <v>0</v>
      </c>
      <c r="K3557" s="109">
        <f t="shared" si="609"/>
        <v>0</v>
      </c>
      <c r="L3557" s="43">
        <f t="shared" si="610"/>
        <v>1222.8260869565217</v>
      </c>
      <c r="M3557" s="25"/>
      <c r="N3557" s="25"/>
    </row>
    <row r="3558" spans="1:14" ht="15.75" customHeight="1">
      <c r="A3558" s="114">
        <v>41873</v>
      </c>
      <c r="B3558" s="54" t="s">
        <v>595</v>
      </c>
      <c r="C3558" s="29">
        <f t="shared" si="606"/>
        <v>1282.051282051282</v>
      </c>
      <c r="D3558" s="54" t="s">
        <v>188</v>
      </c>
      <c r="E3558" s="112">
        <v>234</v>
      </c>
      <c r="F3558" s="112">
        <v>236</v>
      </c>
      <c r="G3558" s="112">
        <v>238.5</v>
      </c>
      <c r="H3558" s="110"/>
      <c r="I3558" s="109">
        <f t="shared" si="607"/>
        <v>2564.102564102564</v>
      </c>
      <c r="J3558" s="109">
        <f t="shared" si="608"/>
        <v>3205.1282051282051</v>
      </c>
      <c r="K3558" s="109">
        <f t="shared" si="609"/>
        <v>0</v>
      </c>
      <c r="L3558" s="43">
        <f t="shared" si="610"/>
        <v>5769.2307692307695</v>
      </c>
      <c r="M3558" s="25"/>
      <c r="N3558" s="25"/>
    </row>
    <row r="3559" spans="1:14" ht="15.75" customHeight="1">
      <c r="A3559" s="114">
        <v>41873</v>
      </c>
      <c r="B3559" s="54" t="s">
        <v>131</v>
      </c>
      <c r="C3559" s="29">
        <f t="shared" si="606"/>
        <v>1369.8630136986301</v>
      </c>
      <c r="D3559" s="54" t="s">
        <v>188</v>
      </c>
      <c r="E3559" s="112">
        <v>219</v>
      </c>
      <c r="F3559" s="112">
        <v>220.5</v>
      </c>
      <c r="G3559" s="112">
        <v>222.5</v>
      </c>
      <c r="H3559" s="110"/>
      <c r="I3559" s="109">
        <f t="shared" si="607"/>
        <v>2054.794520547945</v>
      </c>
      <c r="J3559" s="109">
        <f t="shared" si="608"/>
        <v>2739.7260273972602</v>
      </c>
      <c r="K3559" s="109">
        <f t="shared" si="609"/>
        <v>0</v>
      </c>
      <c r="L3559" s="43">
        <f t="shared" si="610"/>
        <v>4794.5205479452052</v>
      </c>
      <c r="M3559" s="25"/>
      <c r="N3559" s="25"/>
    </row>
    <row r="3560" spans="1:14" ht="15.75" customHeight="1">
      <c r="A3560" s="114">
        <v>41873</v>
      </c>
      <c r="B3560" s="102" t="s">
        <v>596</v>
      </c>
      <c r="C3560" s="29">
        <f t="shared" si="606"/>
        <v>5859.375</v>
      </c>
      <c r="D3560" s="102" t="s">
        <v>203</v>
      </c>
      <c r="E3560" s="43">
        <v>51.2</v>
      </c>
      <c r="F3560" s="43">
        <v>50.8</v>
      </c>
      <c r="G3560" s="43"/>
      <c r="H3560" s="110"/>
      <c r="I3560" s="109">
        <f t="shared" si="607"/>
        <v>2343.7500000000332</v>
      </c>
      <c r="J3560" s="109">
        <f t="shared" si="608"/>
        <v>0</v>
      </c>
      <c r="K3560" s="109">
        <f t="shared" si="609"/>
        <v>0</v>
      </c>
      <c r="L3560" s="43">
        <f t="shared" si="610"/>
        <v>2343.7500000000332</v>
      </c>
      <c r="M3560" s="25"/>
      <c r="N3560" s="25"/>
    </row>
    <row r="3561" spans="1:14" ht="15.75" customHeight="1">
      <c r="A3561" s="114">
        <v>41873</v>
      </c>
      <c r="B3561" s="54" t="s">
        <v>340</v>
      </c>
      <c r="C3561" s="29">
        <f t="shared" si="606"/>
        <v>303.64372469635629</v>
      </c>
      <c r="D3561" s="54" t="s">
        <v>188</v>
      </c>
      <c r="E3561" s="112">
        <v>988</v>
      </c>
      <c r="F3561" s="112">
        <v>994</v>
      </c>
      <c r="G3561" s="112"/>
      <c r="H3561" s="110"/>
      <c r="I3561" s="109">
        <f t="shared" si="607"/>
        <v>1821.8623481781378</v>
      </c>
      <c r="J3561" s="109">
        <f t="shared" si="608"/>
        <v>0</v>
      </c>
      <c r="K3561" s="109">
        <f t="shared" si="609"/>
        <v>0</v>
      </c>
      <c r="L3561" s="43">
        <f t="shared" si="610"/>
        <v>1821.8623481781378</v>
      </c>
      <c r="M3561" s="25"/>
      <c r="N3561" s="25"/>
    </row>
    <row r="3562" spans="1:14" ht="15.75" customHeight="1">
      <c r="A3562" s="114">
        <v>41873</v>
      </c>
      <c r="B3562" s="54" t="s">
        <v>597</v>
      </c>
      <c r="C3562" s="29">
        <f t="shared" si="606"/>
        <v>1634.8773841961852</v>
      </c>
      <c r="D3562" s="54" t="s">
        <v>188</v>
      </c>
      <c r="E3562" s="112">
        <v>183.5</v>
      </c>
      <c r="F3562" s="112">
        <v>184.15</v>
      </c>
      <c r="G3562" s="112"/>
      <c r="H3562" s="110"/>
      <c r="I3562" s="109">
        <f t="shared" si="607"/>
        <v>1062.6702997275297</v>
      </c>
      <c r="J3562" s="109">
        <f t="shared" si="608"/>
        <v>0</v>
      </c>
      <c r="K3562" s="109">
        <f t="shared" si="609"/>
        <v>0</v>
      </c>
      <c r="L3562" s="43">
        <f t="shared" si="610"/>
        <v>1062.6702997275297</v>
      </c>
      <c r="M3562" s="25"/>
      <c r="N3562" s="25"/>
    </row>
    <row r="3563" spans="1:14" ht="15.75" customHeight="1">
      <c r="A3563" s="114">
        <v>41872</v>
      </c>
      <c r="B3563" s="54" t="s">
        <v>131</v>
      </c>
      <c r="C3563" s="29">
        <f t="shared" si="606"/>
        <v>1428.5714285714287</v>
      </c>
      <c r="D3563" s="54" t="s">
        <v>188</v>
      </c>
      <c r="E3563" s="112">
        <v>210</v>
      </c>
      <c r="F3563" s="112">
        <v>211.2</v>
      </c>
      <c r="G3563" s="112">
        <v>213</v>
      </c>
      <c r="H3563" s="110">
        <v>215</v>
      </c>
      <c r="I3563" s="109">
        <f t="shared" si="607"/>
        <v>1714.2857142856981</v>
      </c>
      <c r="J3563" s="109">
        <f t="shared" si="608"/>
        <v>2571.4285714285879</v>
      </c>
      <c r="K3563" s="109">
        <f t="shared" si="609"/>
        <v>2857.1428571428573</v>
      </c>
      <c r="L3563" s="43">
        <f t="shared" si="610"/>
        <v>7142.8571428571431</v>
      </c>
      <c r="M3563" s="25"/>
      <c r="N3563" s="25"/>
    </row>
    <row r="3564" spans="1:14" ht="15.75" customHeight="1">
      <c r="A3564" s="114">
        <v>41872</v>
      </c>
      <c r="B3564" s="102" t="s">
        <v>379</v>
      </c>
      <c r="C3564" s="29">
        <f t="shared" si="606"/>
        <v>1023.8907849829352</v>
      </c>
      <c r="D3564" s="102" t="s">
        <v>203</v>
      </c>
      <c r="E3564" s="43">
        <v>293</v>
      </c>
      <c r="F3564" s="43">
        <v>291.5</v>
      </c>
      <c r="G3564" s="43"/>
      <c r="H3564" s="110"/>
      <c r="I3564" s="109">
        <f t="shared" si="607"/>
        <v>1535.8361774744028</v>
      </c>
      <c r="J3564" s="109">
        <f t="shared" si="608"/>
        <v>0</v>
      </c>
      <c r="K3564" s="109">
        <f t="shared" si="609"/>
        <v>0</v>
      </c>
      <c r="L3564" s="43">
        <f t="shared" si="610"/>
        <v>1535.8361774744028</v>
      </c>
      <c r="M3564" s="25"/>
      <c r="N3564" s="25"/>
    </row>
    <row r="3565" spans="1:14" ht="15.75" customHeight="1">
      <c r="A3565" s="114">
        <v>41872</v>
      </c>
      <c r="B3565" s="54" t="s">
        <v>516</v>
      </c>
      <c r="C3565" s="29">
        <f t="shared" si="606"/>
        <v>813.00813008130081</v>
      </c>
      <c r="D3565" s="54" t="s">
        <v>188</v>
      </c>
      <c r="E3565" s="112">
        <v>369</v>
      </c>
      <c r="F3565" s="112">
        <v>370.4</v>
      </c>
      <c r="G3565" s="112"/>
      <c r="H3565" s="110"/>
      <c r="I3565" s="109">
        <f t="shared" si="607"/>
        <v>1138.2113821138025</v>
      </c>
      <c r="J3565" s="109">
        <f t="shared" si="608"/>
        <v>0</v>
      </c>
      <c r="K3565" s="109">
        <f t="shared" si="609"/>
        <v>0</v>
      </c>
      <c r="L3565" s="43">
        <f t="shared" si="610"/>
        <v>1138.2113821138025</v>
      </c>
      <c r="M3565" s="25"/>
      <c r="N3565" s="25"/>
    </row>
    <row r="3566" spans="1:14" ht="15.75" customHeight="1">
      <c r="A3566" s="114">
        <v>41872</v>
      </c>
      <c r="B3566" s="54" t="s">
        <v>550</v>
      </c>
      <c r="C3566" s="29">
        <f t="shared" si="606"/>
        <v>759.49367088607596</v>
      </c>
      <c r="D3566" s="54" t="s">
        <v>188</v>
      </c>
      <c r="E3566" s="112">
        <v>395</v>
      </c>
      <c r="F3566" s="112">
        <v>391</v>
      </c>
      <c r="G3566" s="112"/>
      <c r="H3566" s="110"/>
      <c r="I3566" s="109">
        <f t="shared" si="607"/>
        <v>-3037.9746835443038</v>
      </c>
      <c r="J3566" s="109">
        <f t="shared" si="608"/>
        <v>0</v>
      </c>
      <c r="K3566" s="109">
        <f t="shared" si="609"/>
        <v>0</v>
      </c>
      <c r="L3566" s="43">
        <f t="shared" si="610"/>
        <v>-3037.9746835443038</v>
      </c>
      <c r="M3566" s="25"/>
      <c r="N3566" s="25"/>
    </row>
    <row r="3567" spans="1:14" ht="15.75" customHeight="1">
      <c r="A3567" s="114">
        <v>41871</v>
      </c>
      <c r="B3567" s="54" t="s">
        <v>231</v>
      </c>
      <c r="C3567" s="29">
        <f t="shared" si="606"/>
        <v>1200</v>
      </c>
      <c r="D3567" s="54" t="s">
        <v>188</v>
      </c>
      <c r="E3567" s="112">
        <v>250</v>
      </c>
      <c r="F3567" s="112">
        <v>251.5</v>
      </c>
      <c r="G3567" s="112">
        <v>254</v>
      </c>
      <c r="H3567" s="110">
        <v>256</v>
      </c>
      <c r="I3567" s="109">
        <f t="shared" si="607"/>
        <v>1800</v>
      </c>
      <c r="J3567" s="109">
        <f t="shared" si="608"/>
        <v>3000</v>
      </c>
      <c r="K3567" s="109">
        <f t="shared" si="609"/>
        <v>2400</v>
      </c>
      <c r="L3567" s="43">
        <f t="shared" si="610"/>
        <v>7200</v>
      </c>
      <c r="M3567" s="25"/>
      <c r="N3567" s="25"/>
    </row>
    <row r="3568" spans="1:14" ht="15.75" customHeight="1">
      <c r="A3568" s="114">
        <v>41871</v>
      </c>
      <c r="B3568" s="54" t="s">
        <v>331</v>
      </c>
      <c r="C3568" s="29">
        <f t="shared" si="606"/>
        <v>1015.2284263959391</v>
      </c>
      <c r="D3568" s="54" t="s">
        <v>188</v>
      </c>
      <c r="E3568" s="112">
        <v>295.5</v>
      </c>
      <c r="F3568" s="112">
        <v>297</v>
      </c>
      <c r="G3568" s="112"/>
      <c r="H3568" s="110"/>
      <c r="I3568" s="109">
        <f t="shared" si="607"/>
        <v>1522.8426395939086</v>
      </c>
      <c r="J3568" s="109">
        <f t="shared" si="608"/>
        <v>0</v>
      </c>
      <c r="K3568" s="109">
        <f t="shared" si="609"/>
        <v>0</v>
      </c>
      <c r="L3568" s="43">
        <f t="shared" si="610"/>
        <v>1522.8426395939086</v>
      </c>
      <c r="M3568" s="25"/>
      <c r="N3568" s="25"/>
    </row>
    <row r="3569" spans="1:14" ht="15.75" customHeight="1">
      <c r="A3569" s="114">
        <v>41871</v>
      </c>
      <c r="B3569" s="54" t="s">
        <v>598</v>
      </c>
      <c r="C3569" s="29">
        <f t="shared" si="606"/>
        <v>377.83375314861462</v>
      </c>
      <c r="D3569" s="54" t="s">
        <v>188</v>
      </c>
      <c r="E3569" s="112">
        <v>794</v>
      </c>
      <c r="F3569" s="112">
        <v>798</v>
      </c>
      <c r="G3569" s="112"/>
      <c r="H3569" s="110"/>
      <c r="I3569" s="109">
        <f t="shared" si="607"/>
        <v>1511.3350125944585</v>
      </c>
      <c r="J3569" s="109">
        <f t="shared" si="608"/>
        <v>0</v>
      </c>
      <c r="K3569" s="109">
        <f t="shared" si="609"/>
        <v>0</v>
      </c>
      <c r="L3569" s="43">
        <f t="shared" si="610"/>
        <v>1511.3350125944585</v>
      </c>
      <c r="M3569" s="25"/>
      <c r="N3569" s="25"/>
    </row>
    <row r="3570" spans="1:14" ht="15.75" customHeight="1">
      <c r="A3570" s="114">
        <v>41871</v>
      </c>
      <c r="B3570" s="54" t="s">
        <v>520</v>
      </c>
      <c r="C3570" s="29">
        <f t="shared" si="606"/>
        <v>1652.8925619834711</v>
      </c>
      <c r="D3570" s="54" t="s">
        <v>188</v>
      </c>
      <c r="E3570" s="112">
        <v>181.5</v>
      </c>
      <c r="F3570" s="112">
        <v>181.5</v>
      </c>
      <c r="G3570" s="112"/>
      <c r="H3570" s="110"/>
      <c r="I3570" s="109">
        <f t="shared" si="607"/>
        <v>0</v>
      </c>
      <c r="J3570" s="109">
        <f t="shared" si="608"/>
        <v>0</v>
      </c>
      <c r="K3570" s="109">
        <f t="shared" si="609"/>
        <v>0</v>
      </c>
      <c r="L3570" s="43">
        <f t="shared" si="610"/>
        <v>0</v>
      </c>
      <c r="M3570" s="25"/>
      <c r="N3570" s="25"/>
    </row>
    <row r="3571" spans="1:14" ht="15.75" customHeight="1">
      <c r="A3571" s="114">
        <v>41871</v>
      </c>
      <c r="B3571" s="54" t="s">
        <v>599</v>
      </c>
      <c r="C3571" s="29">
        <f t="shared" si="606"/>
        <v>1200</v>
      </c>
      <c r="D3571" s="54" t="s">
        <v>188</v>
      </c>
      <c r="E3571" s="112">
        <v>250</v>
      </c>
      <c r="F3571" s="112">
        <v>250</v>
      </c>
      <c r="G3571" s="112"/>
      <c r="H3571" s="110"/>
      <c r="I3571" s="109">
        <f t="shared" si="607"/>
        <v>0</v>
      </c>
      <c r="J3571" s="109">
        <f t="shared" si="608"/>
        <v>0</v>
      </c>
      <c r="K3571" s="109">
        <f t="shared" si="609"/>
        <v>0</v>
      </c>
      <c r="L3571" s="43">
        <f t="shared" si="610"/>
        <v>0</v>
      </c>
      <c r="M3571" s="25"/>
      <c r="N3571" s="25"/>
    </row>
    <row r="3572" spans="1:14" ht="15.75" customHeight="1">
      <c r="A3572" s="114">
        <v>41870</v>
      </c>
      <c r="B3572" s="54" t="s">
        <v>78</v>
      </c>
      <c r="C3572" s="29">
        <f t="shared" si="606"/>
        <v>1562.5</v>
      </c>
      <c r="D3572" s="54" t="s">
        <v>188</v>
      </c>
      <c r="E3572" s="112">
        <v>192</v>
      </c>
      <c r="F3572" s="112">
        <v>193</v>
      </c>
      <c r="G3572" s="112">
        <v>194.5</v>
      </c>
      <c r="H3572" s="110">
        <v>196.5</v>
      </c>
      <c r="I3572" s="109">
        <f t="shared" si="607"/>
        <v>1562.5</v>
      </c>
      <c r="J3572" s="109">
        <f t="shared" si="608"/>
        <v>2343.75</v>
      </c>
      <c r="K3572" s="109">
        <f t="shared" si="609"/>
        <v>3125</v>
      </c>
      <c r="L3572" s="43">
        <f t="shared" si="610"/>
        <v>7031.25</v>
      </c>
      <c r="M3572" s="25"/>
      <c r="N3572" s="25"/>
    </row>
    <row r="3573" spans="1:14" ht="15.75" customHeight="1">
      <c r="A3573" s="114">
        <v>41870</v>
      </c>
      <c r="B3573" s="54" t="s">
        <v>600</v>
      </c>
      <c r="C3573" s="29">
        <f t="shared" si="606"/>
        <v>244.89795918367346</v>
      </c>
      <c r="D3573" s="54" t="s">
        <v>188</v>
      </c>
      <c r="E3573" s="112">
        <v>1225</v>
      </c>
      <c r="F3573" s="112">
        <v>1233</v>
      </c>
      <c r="G3573" s="112">
        <v>1243</v>
      </c>
      <c r="H3573" s="110">
        <v>1251</v>
      </c>
      <c r="I3573" s="109">
        <f t="shared" si="607"/>
        <v>1959.1836734693877</v>
      </c>
      <c r="J3573" s="109">
        <f t="shared" si="608"/>
        <v>2448.9795918367345</v>
      </c>
      <c r="K3573" s="109">
        <f t="shared" si="609"/>
        <v>1959.1836734693877</v>
      </c>
      <c r="L3573" s="43">
        <f t="shared" si="610"/>
        <v>6367.3469387755104</v>
      </c>
      <c r="M3573" s="25"/>
      <c r="N3573" s="25"/>
    </row>
    <row r="3574" spans="1:14" ht="15.75" customHeight="1">
      <c r="A3574" s="114">
        <v>41870</v>
      </c>
      <c r="B3574" s="54" t="s">
        <v>547</v>
      </c>
      <c r="C3574" s="29">
        <f t="shared" si="606"/>
        <v>1022.1465076660988</v>
      </c>
      <c r="D3574" s="54" t="s">
        <v>188</v>
      </c>
      <c r="E3574" s="112">
        <v>293.5</v>
      </c>
      <c r="F3574" s="112">
        <v>295</v>
      </c>
      <c r="G3574" s="112">
        <v>296.5</v>
      </c>
      <c r="H3574" s="110"/>
      <c r="I3574" s="109">
        <f t="shared" si="607"/>
        <v>1533.2197614991483</v>
      </c>
      <c r="J3574" s="109">
        <f t="shared" si="608"/>
        <v>1533.2197614991483</v>
      </c>
      <c r="K3574" s="109">
        <f t="shared" si="609"/>
        <v>0</v>
      </c>
      <c r="L3574" s="43">
        <f t="shared" si="610"/>
        <v>3066.4395229982965</v>
      </c>
      <c r="M3574" s="25"/>
      <c r="N3574" s="25"/>
    </row>
    <row r="3575" spans="1:14" ht="15.75" customHeight="1">
      <c r="A3575" s="114">
        <v>41869</v>
      </c>
      <c r="B3575" s="54" t="s">
        <v>520</v>
      </c>
      <c r="C3575" s="29">
        <f t="shared" si="606"/>
        <v>1807.2289156626507</v>
      </c>
      <c r="D3575" s="54" t="s">
        <v>188</v>
      </c>
      <c r="E3575" s="112">
        <v>166</v>
      </c>
      <c r="F3575" s="112">
        <v>167</v>
      </c>
      <c r="G3575" s="112">
        <v>168.5</v>
      </c>
      <c r="H3575" s="110">
        <v>170.5</v>
      </c>
      <c r="I3575" s="109">
        <f t="shared" si="607"/>
        <v>1807.2289156626507</v>
      </c>
      <c r="J3575" s="109">
        <f t="shared" si="608"/>
        <v>2710.8433734939763</v>
      </c>
      <c r="K3575" s="109">
        <f t="shared" si="609"/>
        <v>3614.4578313253014</v>
      </c>
      <c r="L3575" s="43">
        <f t="shared" si="610"/>
        <v>8132.5301204819289</v>
      </c>
      <c r="M3575" s="25"/>
      <c r="N3575" s="25"/>
    </row>
    <row r="3576" spans="1:14" ht="15.75" customHeight="1">
      <c r="A3576" s="114">
        <v>41869</v>
      </c>
      <c r="B3576" s="54" t="s">
        <v>594</v>
      </c>
      <c r="C3576" s="29">
        <f t="shared" si="606"/>
        <v>862.06896551724139</v>
      </c>
      <c r="D3576" s="54" t="s">
        <v>188</v>
      </c>
      <c r="E3576" s="112">
        <v>348</v>
      </c>
      <c r="F3576" s="112">
        <v>350</v>
      </c>
      <c r="G3576" s="112">
        <v>353</v>
      </c>
      <c r="H3576" s="110">
        <v>357</v>
      </c>
      <c r="I3576" s="109">
        <f t="shared" si="607"/>
        <v>1724.1379310344828</v>
      </c>
      <c r="J3576" s="109">
        <f t="shared" si="608"/>
        <v>2586.2068965517242</v>
      </c>
      <c r="K3576" s="109">
        <f t="shared" si="609"/>
        <v>3448.2758620689656</v>
      </c>
      <c r="L3576" s="43">
        <f t="shared" si="610"/>
        <v>7758.6206896551721</v>
      </c>
      <c r="M3576" s="25"/>
      <c r="N3576" s="25"/>
    </row>
    <row r="3577" spans="1:14" ht="15.75" customHeight="1">
      <c r="A3577" s="114">
        <v>41869</v>
      </c>
      <c r="B3577" s="54" t="s">
        <v>465</v>
      </c>
      <c r="C3577" s="29">
        <f t="shared" si="606"/>
        <v>1115.2416356877322</v>
      </c>
      <c r="D3577" s="54" t="s">
        <v>188</v>
      </c>
      <c r="E3577" s="112">
        <v>269</v>
      </c>
      <c r="F3577" s="112">
        <v>270.5</v>
      </c>
      <c r="G3577" s="112">
        <v>272</v>
      </c>
      <c r="H3577" s="110"/>
      <c r="I3577" s="109">
        <f t="shared" si="607"/>
        <v>1672.8624535315985</v>
      </c>
      <c r="J3577" s="109">
        <f t="shared" si="608"/>
        <v>1672.8624535315985</v>
      </c>
      <c r="K3577" s="109">
        <f t="shared" si="609"/>
        <v>0</v>
      </c>
      <c r="L3577" s="43">
        <f t="shared" si="610"/>
        <v>3345.724907063197</v>
      </c>
      <c r="M3577" s="25"/>
      <c r="N3577" s="25"/>
    </row>
    <row r="3578" spans="1:14" ht="15.75" customHeight="1">
      <c r="A3578" s="114">
        <v>41869</v>
      </c>
      <c r="B3578" s="54" t="s">
        <v>577</v>
      </c>
      <c r="C3578" s="29">
        <f t="shared" si="606"/>
        <v>1063.8297872340424</v>
      </c>
      <c r="D3578" s="54" t="s">
        <v>188</v>
      </c>
      <c r="E3578" s="112">
        <v>282</v>
      </c>
      <c r="F3578" s="112">
        <v>283.5</v>
      </c>
      <c r="G3578" s="112"/>
      <c r="H3578" s="110"/>
      <c r="I3578" s="109">
        <f t="shared" si="607"/>
        <v>1595.7446808510635</v>
      </c>
      <c r="J3578" s="109">
        <f t="shared" si="608"/>
        <v>0</v>
      </c>
      <c r="K3578" s="109">
        <f t="shared" si="609"/>
        <v>0</v>
      </c>
      <c r="L3578" s="43">
        <f t="shared" si="610"/>
        <v>1595.7446808510635</v>
      </c>
      <c r="M3578" s="25"/>
      <c r="N3578" s="25"/>
    </row>
    <row r="3579" spans="1:14" ht="15.75" customHeight="1">
      <c r="A3579" s="114">
        <v>41869</v>
      </c>
      <c r="B3579" s="54" t="s">
        <v>570</v>
      </c>
      <c r="C3579" s="29">
        <f t="shared" si="606"/>
        <v>2620.0873362445413</v>
      </c>
      <c r="D3579" s="54" t="s">
        <v>188</v>
      </c>
      <c r="E3579" s="112">
        <v>114.5</v>
      </c>
      <c r="F3579" s="112">
        <v>115</v>
      </c>
      <c r="G3579" s="112"/>
      <c r="H3579" s="110"/>
      <c r="I3579" s="109">
        <f t="shared" si="607"/>
        <v>1310.0436681222707</v>
      </c>
      <c r="J3579" s="109">
        <f t="shared" si="608"/>
        <v>0</v>
      </c>
      <c r="K3579" s="109">
        <f t="shared" si="609"/>
        <v>0</v>
      </c>
      <c r="L3579" s="43">
        <f t="shared" si="610"/>
        <v>1310.0436681222707</v>
      </c>
      <c r="M3579" s="25"/>
      <c r="N3579" s="25"/>
    </row>
    <row r="3580" spans="1:14" ht="15.75" customHeight="1">
      <c r="A3580" s="114">
        <v>41865</v>
      </c>
      <c r="B3580" s="54" t="s">
        <v>587</v>
      </c>
      <c r="C3580" s="29">
        <f t="shared" si="606"/>
        <v>1363.6363636363637</v>
      </c>
      <c r="D3580" s="54" t="s">
        <v>188</v>
      </c>
      <c r="E3580" s="112">
        <v>220</v>
      </c>
      <c r="F3580" s="112">
        <v>221.5</v>
      </c>
      <c r="G3580" s="112"/>
      <c r="H3580" s="110"/>
      <c r="I3580" s="109">
        <f t="shared" si="607"/>
        <v>2045.4545454545455</v>
      </c>
      <c r="J3580" s="109">
        <f t="shared" si="608"/>
        <v>0</v>
      </c>
      <c r="K3580" s="109">
        <f t="shared" si="609"/>
        <v>0</v>
      </c>
      <c r="L3580" s="43">
        <f t="shared" si="610"/>
        <v>2045.4545454545455</v>
      </c>
      <c r="M3580" s="25"/>
      <c r="N3580" s="25"/>
    </row>
    <row r="3581" spans="1:14" ht="15.75" customHeight="1">
      <c r="A3581" s="114">
        <v>41865</v>
      </c>
      <c r="B3581" s="54" t="s">
        <v>539</v>
      </c>
      <c r="C3581" s="29">
        <f t="shared" si="606"/>
        <v>705.88235294117646</v>
      </c>
      <c r="D3581" s="54" t="s">
        <v>188</v>
      </c>
      <c r="E3581" s="112">
        <v>425</v>
      </c>
      <c r="F3581" s="112">
        <v>427.5</v>
      </c>
      <c r="G3581" s="112"/>
      <c r="H3581" s="110"/>
      <c r="I3581" s="109">
        <f t="shared" si="607"/>
        <v>1764.7058823529412</v>
      </c>
      <c r="J3581" s="109">
        <f t="shared" si="608"/>
        <v>0</v>
      </c>
      <c r="K3581" s="109">
        <f t="shared" si="609"/>
        <v>0</v>
      </c>
      <c r="L3581" s="43">
        <f t="shared" si="610"/>
        <v>1764.7058823529412</v>
      </c>
      <c r="M3581" s="25"/>
      <c r="N3581" s="25"/>
    </row>
    <row r="3582" spans="1:14" ht="15.75" customHeight="1">
      <c r="A3582" s="114">
        <v>41865</v>
      </c>
      <c r="B3582" s="102" t="s">
        <v>577</v>
      </c>
      <c r="C3582" s="29">
        <f t="shared" si="606"/>
        <v>1162.7906976744187</v>
      </c>
      <c r="D3582" s="102" t="s">
        <v>203</v>
      </c>
      <c r="E3582" s="43">
        <v>258</v>
      </c>
      <c r="F3582" s="43">
        <v>262</v>
      </c>
      <c r="G3582" s="43"/>
      <c r="H3582" s="110"/>
      <c r="I3582" s="109">
        <f t="shared" si="607"/>
        <v>-4651.1627906976746</v>
      </c>
      <c r="J3582" s="109">
        <f t="shared" si="608"/>
        <v>0</v>
      </c>
      <c r="K3582" s="109">
        <f t="shared" si="609"/>
        <v>0</v>
      </c>
      <c r="L3582" s="43">
        <f t="shared" si="610"/>
        <v>-4651.1627906976746</v>
      </c>
      <c r="M3582" s="25"/>
      <c r="N3582" s="25"/>
    </row>
    <row r="3583" spans="1:14" ht="15.75" customHeight="1">
      <c r="A3583" s="114">
        <v>41864</v>
      </c>
      <c r="B3583" s="102" t="s">
        <v>34</v>
      </c>
      <c r="C3583" s="29">
        <f t="shared" si="606"/>
        <v>2390.4382470119522</v>
      </c>
      <c r="D3583" s="102" t="s">
        <v>203</v>
      </c>
      <c r="E3583" s="43">
        <v>125.5</v>
      </c>
      <c r="F3583" s="43">
        <v>124.5</v>
      </c>
      <c r="G3583" s="43">
        <v>123</v>
      </c>
      <c r="H3583" s="112">
        <v>121.5</v>
      </c>
      <c r="I3583" s="109">
        <f t="shared" si="607"/>
        <v>2390.4382470119522</v>
      </c>
      <c r="J3583" s="109">
        <f t="shared" si="608"/>
        <v>3585.657370517928</v>
      </c>
      <c r="K3583" s="109">
        <f t="shared" si="609"/>
        <v>3585.657370517928</v>
      </c>
      <c r="L3583" s="43">
        <f t="shared" si="610"/>
        <v>9561.7529880478069</v>
      </c>
      <c r="M3583" s="25"/>
      <c r="N3583" s="25"/>
    </row>
    <row r="3584" spans="1:14" ht="15.75" customHeight="1">
      <c r="A3584" s="114">
        <v>41864</v>
      </c>
      <c r="B3584" s="102" t="s">
        <v>418</v>
      </c>
      <c r="C3584" s="29">
        <f t="shared" si="606"/>
        <v>779.22077922077926</v>
      </c>
      <c r="D3584" s="102" t="s">
        <v>203</v>
      </c>
      <c r="E3584" s="43">
        <v>385</v>
      </c>
      <c r="F3584" s="43">
        <v>383</v>
      </c>
      <c r="G3584" s="43">
        <v>380</v>
      </c>
      <c r="H3584" s="112">
        <v>376</v>
      </c>
      <c r="I3584" s="109">
        <f t="shared" si="607"/>
        <v>1558.4415584415585</v>
      </c>
      <c r="J3584" s="109">
        <f t="shared" si="608"/>
        <v>2337.6623376623379</v>
      </c>
      <c r="K3584" s="109">
        <f t="shared" si="609"/>
        <v>3116.8831168831171</v>
      </c>
      <c r="L3584" s="43">
        <f t="shared" si="610"/>
        <v>7012.9870129870142</v>
      </c>
      <c r="M3584" s="25"/>
      <c r="N3584" s="25"/>
    </row>
    <row r="3585" spans="1:14" ht="15.75" customHeight="1">
      <c r="A3585" s="114">
        <v>41864</v>
      </c>
      <c r="B3585" s="102" t="s">
        <v>474</v>
      </c>
      <c r="C3585" s="29">
        <f t="shared" si="606"/>
        <v>1023.8907849829352</v>
      </c>
      <c r="D3585" s="102" t="s">
        <v>203</v>
      </c>
      <c r="E3585" s="43">
        <v>293</v>
      </c>
      <c r="F3585" s="43">
        <v>291.5</v>
      </c>
      <c r="G3585" s="43">
        <v>289.5</v>
      </c>
      <c r="H3585" s="112">
        <v>286.5</v>
      </c>
      <c r="I3585" s="109">
        <f t="shared" si="607"/>
        <v>1535.8361774744028</v>
      </c>
      <c r="J3585" s="109">
        <f t="shared" si="608"/>
        <v>2047.7815699658704</v>
      </c>
      <c r="K3585" s="109">
        <f t="shared" si="609"/>
        <v>3071.6723549488056</v>
      </c>
      <c r="L3585" s="43">
        <f t="shared" si="610"/>
        <v>6655.290102389079</v>
      </c>
      <c r="M3585" s="25"/>
      <c r="N3585" s="25"/>
    </row>
    <row r="3586" spans="1:14" ht="15.75" customHeight="1">
      <c r="A3586" s="114">
        <v>41864</v>
      </c>
      <c r="B3586" s="54" t="s">
        <v>409</v>
      </c>
      <c r="C3586" s="29">
        <f t="shared" si="606"/>
        <v>426.7425320056899</v>
      </c>
      <c r="D3586" s="54" t="s">
        <v>188</v>
      </c>
      <c r="E3586" s="112">
        <v>703</v>
      </c>
      <c r="F3586" s="112">
        <v>706</v>
      </c>
      <c r="G3586" s="112">
        <v>710</v>
      </c>
      <c r="H3586" s="110"/>
      <c r="I3586" s="109">
        <f t="shared" si="607"/>
        <v>1280.2275960170696</v>
      </c>
      <c r="J3586" s="109">
        <f t="shared" si="608"/>
        <v>1706.9701280227596</v>
      </c>
      <c r="K3586" s="109">
        <f t="shared" si="609"/>
        <v>0</v>
      </c>
      <c r="L3586" s="43">
        <f t="shared" si="610"/>
        <v>2987.1977240398292</v>
      </c>
      <c r="M3586" s="25"/>
      <c r="N3586" s="25"/>
    </row>
    <row r="3587" spans="1:14" ht="15.75" customHeight="1">
      <c r="A3587" s="114">
        <v>41864</v>
      </c>
      <c r="B3587" s="102" t="s">
        <v>465</v>
      </c>
      <c r="C3587" s="29">
        <f t="shared" si="606"/>
        <v>1136.3636363636363</v>
      </c>
      <c r="D3587" s="102" t="s">
        <v>203</v>
      </c>
      <c r="E3587" s="43">
        <v>264</v>
      </c>
      <c r="F3587" s="43">
        <v>262.5</v>
      </c>
      <c r="G3587" s="43"/>
      <c r="H3587" s="110"/>
      <c r="I3587" s="109">
        <f t="shared" si="607"/>
        <v>1704.5454545454545</v>
      </c>
      <c r="J3587" s="109">
        <f t="shared" si="608"/>
        <v>0</v>
      </c>
      <c r="K3587" s="109">
        <f t="shared" si="609"/>
        <v>0</v>
      </c>
      <c r="L3587" s="43">
        <f t="shared" si="610"/>
        <v>1704.5454545454545</v>
      </c>
      <c r="M3587" s="25"/>
      <c r="N3587" s="25"/>
    </row>
    <row r="3588" spans="1:14" ht="15.75" customHeight="1">
      <c r="A3588" s="114">
        <v>41863</v>
      </c>
      <c r="B3588" s="54" t="s">
        <v>94</v>
      </c>
      <c r="C3588" s="29">
        <f t="shared" si="606"/>
        <v>560.74766355140184</v>
      </c>
      <c r="D3588" s="54" t="s">
        <v>188</v>
      </c>
      <c r="E3588" s="112">
        <v>535</v>
      </c>
      <c r="F3588" s="112">
        <v>538</v>
      </c>
      <c r="G3588" s="112">
        <v>542</v>
      </c>
      <c r="H3588" s="110"/>
      <c r="I3588" s="109">
        <f t="shared" si="607"/>
        <v>1682.2429906542056</v>
      </c>
      <c r="J3588" s="109">
        <f t="shared" si="608"/>
        <v>2242.9906542056074</v>
      </c>
      <c r="K3588" s="109">
        <f t="shared" si="609"/>
        <v>0</v>
      </c>
      <c r="L3588" s="43">
        <f t="shared" si="610"/>
        <v>3925.233644859813</v>
      </c>
      <c r="M3588" s="25"/>
      <c r="N3588" s="25"/>
    </row>
    <row r="3589" spans="1:14" ht="15.75" customHeight="1">
      <c r="A3589" s="114">
        <v>41863</v>
      </c>
      <c r="B3589" s="54" t="s">
        <v>539</v>
      </c>
      <c r="C3589" s="29">
        <f t="shared" si="606"/>
        <v>731.70731707317077</v>
      </c>
      <c r="D3589" s="54" t="s">
        <v>188</v>
      </c>
      <c r="E3589" s="112">
        <v>410</v>
      </c>
      <c r="F3589" s="112">
        <v>413</v>
      </c>
      <c r="G3589" s="112"/>
      <c r="H3589" s="110"/>
      <c r="I3589" s="109">
        <f t="shared" si="607"/>
        <v>2195.1219512195121</v>
      </c>
      <c r="J3589" s="109">
        <f t="shared" si="608"/>
        <v>0</v>
      </c>
      <c r="K3589" s="109">
        <f t="shared" si="609"/>
        <v>0</v>
      </c>
      <c r="L3589" s="43">
        <f t="shared" si="610"/>
        <v>2195.1219512195121</v>
      </c>
      <c r="M3589" s="25"/>
      <c r="N3589" s="25"/>
    </row>
    <row r="3590" spans="1:14" ht="15.75" customHeight="1">
      <c r="A3590" s="114">
        <v>41863</v>
      </c>
      <c r="B3590" s="102" t="s">
        <v>601</v>
      </c>
      <c r="C3590" s="29">
        <f t="shared" si="606"/>
        <v>3191.4893617021276</v>
      </c>
      <c r="D3590" s="102" t="s">
        <v>203</v>
      </c>
      <c r="E3590" s="43">
        <v>94</v>
      </c>
      <c r="F3590" s="43">
        <v>93.4</v>
      </c>
      <c r="G3590" s="43"/>
      <c r="H3590" s="110"/>
      <c r="I3590" s="109">
        <f t="shared" si="607"/>
        <v>1914.8936170212585</v>
      </c>
      <c r="J3590" s="109">
        <f t="shared" si="608"/>
        <v>0</v>
      </c>
      <c r="K3590" s="109">
        <f t="shared" si="609"/>
        <v>0</v>
      </c>
      <c r="L3590" s="43">
        <f t="shared" si="610"/>
        <v>1914.8936170212585</v>
      </c>
      <c r="M3590" s="25"/>
      <c r="N3590" s="25"/>
    </row>
    <row r="3591" spans="1:14" ht="15.75" customHeight="1">
      <c r="A3591" s="114">
        <v>41863</v>
      </c>
      <c r="B3591" s="102" t="s">
        <v>589</v>
      </c>
      <c r="C3591" s="29">
        <f t="shared" si="606"/>
        <v>1478.5608674223756</v>
      </c>
      <c r="D3591" s="102" t="s">
        <v>203</v>
      </c>
      <c r="E3591" s="43">
        <v>202.9</v>
      </c>
      <c r="F3591" s="43">
        <v>201.65</v>
      </c>
      <c r="G3591" s="43"/>
      <c r="H3591" s="110"/>
      <c r="I3591" s="109">
        <f t="shared" si="607"/>
        <v>1848.2010842779696</v>
      </c>
      <c r="J3591" s="109">
        <f t="shared" si="608"/>
        <v>0</v>
      </c>
      <c r="K3591" s="109">
        <f t="shared" si="609"/>
        <v>0</v>
      </c>
      <c r="L3591" s="43">
        <f t="shared" si="610"/>
        <v>1848.2010842779696</v>
      </c>
      <c r="M3591" s="25"/>
      <c r="N3591" s="25"/>
    </row>
    <row r="3592" spans="1:14" ht="15.75" customHeight="1">
      <c r="A3592" s="114">
        <v>41862</v>
      </c>
      <c r="B3592" s="54" t="s">
        <v>589</v>
      </c>
      <c r="C3592" s="29">
        <f t="shared" si="606"/>
        <v>1515.1515151515152</v>
      </c>
      <c r="D3592" s="54" t="s">
        <v>188</v>
      </c>
      <c r="E3592" s="112">
        <v>198</v>
      </c>
      <c r="F3592" s="112">
        <v>199</v>
      </c>
      <c r="G3592" s="112">
        <v>200.5</v>
      </c>
      <c r="H3592" s="110">
        <v>203.5</v>
      </c>
      <c r="I3592" s="109">
        <f t="shared" si="607"/>
        <v>1515.1515151515152</v>
      </c>
      <c r="J3592" s="109">
        <f t="shared" si="608"/>
        <v>2272.727272727273</v>
      </c>
      <c r="K3592" s="109">
        <f t="shared" si="609"/>
        <v>4545.454545454546</v>
      </c>
      <c r="L3592" s="43">
        <f t="shared" si="610"/>
        <v>8333.3333333333339</v>
      </c>
      <c r="M3592" s="25"/>
      <c r="N3592" s="25"/>
    </row>
    <row r="3593" spans="1:14" ht="15.75" customHeight="1">
      <c r="A3593" s="114">
        <v>41862</v>
      </c>
      <c r="B3593" s="54" t="s">
        <v>448</v>
      </c>
      <c r="C3593" s="29">
        <f t="shared" si="606"/>
        <v>1699.7167138810198</v>
      </c>
      <c r="D3593" s="54" t="s">
        <v>188</v>
      </c>
      <c r="E3593" s="112">
        <v>176.5</v>
      </c>
      <c r="F3593" s="112">
        <v>177.5</v>
      </c>
      <c r="G3593" s="112">
        <v>179</v>
      </c>
      <c r="H3593" s="110">
        <v>181</v>
      </c>
      <c r="I3593" s="109">
        <f t="shared" si="607"/>
        <v>1699.7167138810198</v>
      </c>
      <c r="J3593" s="109">
        <f t="shared" si="608"/>
        <v>2549.5750708215296</v>
      </c>
      <c r="K3593" s="109">
        <f t="shared" si="609"/>
        <v>3399.4334277620396</v>
      </c>
      <c r="L3593" s="43">
        <f t="shared" si="610"/>
        <v>7648.7252124645893</v>
      </c>
      <c r="M3593" s="25"/>
      <c r="N3593" s="25"/>
    </row>
    <row r="3594" spans="1:14" ht="15.75" customHeight="1">
      <c r="A3594" s="114">
        <v>41862</v>
      </c>
      <c r="B3594" s="54" t="s">
        <v>551</v>
      </c>
      <c r="C3594" s="29">
        <f t="shared" si="606"/>
        <v>1851.851851851852</v>
      </c>
      <c r="D3594" s="54" t="s">
        <v>188</v>
      </c>
      <c r="E3594" s="112">
        <v>162</v>
      </c>
      <c r="F3594" s="112">
        <v>163</v>
      </c>
      <c r="G3594" s="112">
        <v>165</v>
      </c>
      <c r="H3594" s="110"/>
      <c r="I3594" s="109">
        <f t="shared" si="607"/>
        <v>1851.851851851852</v>
      </c>
      <c r="J3594" s="109">
        <f t="shared" si="608"/>
        <v>3703.7037037037039</v>
      </c>
      <c r="K3594" s="109">
        <f t="shared" si="609"/>
        <v>0</v>
      </c>
      <c r="L3594" s="43">
        <f t="shared" si="610"/>
        <v>5555.5555555555557</v>
      </c>
      <c r="M3594" s="25"/>
      <c r="N3594" s="25"/>
    </row>
    <row r="3595" spans="1:14" ht="15.75" customHeight="1">
      <c r="A3595" s="114">
        <v>41862</v>
      </c>
      <c r="B3595" s="54" t="s">
        <v>589</v>
      </c>
      <c r="C3595" s="29">
        <f t="shared" si="606"/>
        <v>1445.7831325301204</v>
      </c>
      <c r="D3595" s="54" t="s">
        <v>188</v>
      </c>
      <c r="E3595" s="112">
        <v>207.5</v>
      </c>
      <c r="F3595" s="112">
        <v>209</v>
      </c>
      <c r="G3595" s="112">
        <v>210.75</v>
      </c>
      <c r="H3595" s="110"/>
      <c r="I3595" s="109">
        <f t="shared" si="607"/>
        <v>2168.6746987951806</v>
      </c>
      <c r="J3595" s="109">
        <f t="shared" si="608"/>
        <v>2530.1204819277109</v>
      </c>
      <c r="K3595" s="109">
        <f t="shared" si="609"/>
        <v>0</v>
      </c>
      <c r="L3595" s="43">
        <f t="shared" si="610"/>
        <v>4698.795180722891</v>
      </c>
      <c r="M3595" s="25"/>
      <c r="N3595" s="25"/>
    </row>
    <row r="3596" spans="1:14" ht="15.75" customHeight="1">
      <c r="A3596" s="114">
        <v>41862</v>
      </c>
      <c r="B3596" s="102" t="s">
        <v>418</v>
      </c>
      <c r="C3596" s="29">
        <f t="shared" ref="C3596:C3658" si="611">300000/E3596</f>
        <v>755.66750629722924</v>
      </c>
      <c r="D3596" s="102" t="s">
        <v>203</v>
      </c>
      <c r="E3596" s="43">
        <v>397</v>
      </c>
      <c r="F3596" s="43">
        <v>395.6</v>
      </c>
      <c r="G3596" s="43"/>
      <c r="H3596" s="110"/>
      <c r="I3596" s="109">
        <f t="shared" ref="I3596:I3659" si="612">(IF(D3596="SHORT",E3596-F3596,IF(D3596="LONG",F3596-E3596)))*C3596</f>
        <v>1057.9345088161037</v>
      </c>
      <c r="J3596" s="109">
        <f t="shared" ref="J3596:J3659" si="613">(IF(D3596="SHORT",IF(G3596="",0,F3596-G3596),IF(D3596="LONG",IF(G3596="",0,G3596-F3596))))*C3596</f>
        <v>0</v>
      </c>
      <c r="K3596" s="109">
        <f t="shared" ref="K3596:K3659" si="614">(IF(D3596="SHORT",IF(H3596="",0,G3596-H3596),IF(D3596="LONG",IF(H3596="",0,(H3596-G3596)))))*C3596</f>
        <v>0</v>
      </c>
      <c r="L3596" s="43">
        <f t="shared" ref="L3596:L3659" si="615">SUM(I3596,J3596,K3596)</f>
        <v>1057.9345088161037</v>
      </c>
      <c r="M3596" s="25"/>
      <c r="N3596" s="25"/>
    </row>
    <row r="3597" spans="1:14" ht="15.75" customHeight="1">
      <c r="A3597" s="114">
        <v>41859</v>
      </c>
      <c r="B3597" s="102" t="s">
        <v>496</v>
      </c>
      <c r="C3597" s="29">
        <f t="shared" si="611"/>
        <v>263.15789473684208</v>
      </c>
      <c r="D3597" s="102" t="s">
        <v>203</v>
      </c>
      <c r="E3597" s="43">
        <v>1140</v>
      </c>
      <c r="F3597" s="43">
        <v>1132</v>
      </c>
      <c r="G3597" s="43">
        <v>1122</v>
      </c>
      <c r="H3597" s="112">
        <v>1105</v>
      </c>
      <c r="I3597" s="109">
        <f t="shared" si="612"/>
        <v>2105.2631578947367</v>
      </c>
      <c r="J3597" s="109">
        <f t="shared" si="613"/>
        <v>2631.5789473684208</v>
      </c>
      <c r="K3597" s="109">
        <f t="shared" si="614"/>
        <v>4473.6842105263149</v>
      </c>
      <c r="L3597" s="43">
        <f t="shared" si="615"/>
        <v>9210.5263157894733</v>
      </c>
      <c r="M3597" s="25"/>
      <c r="N3597" s="25"/>
    </row>
    <row r="3598" spans="1:14" ht="15.75" customHeight="1">
      <c r="A3598" s="114">
        <v>41859</v>
      </c>
      <c r="B3598" s="102" t="s">
        <v>570</v>
      </c>
      <c r="C3598" s="29">
        <f t="shared" si="611"/>
        <v>2702.7027027027025</v>
      </c>
      <c r="D3598" s="102" t="s">
        <v>203</v>
      </c>
      <c r="E3598" s="43">
        <v>111</v>
      </c>
      <c r="F3598" s="43">
        <v>110.2</v>
      </c>
      <c r="G3598" s="43"/>
      <c r="H3598" s="110"/>
      <c r="I3598" s="109">
        <f t="shared" si="612"/>
        <v>2162.1621621621543</v>
      </c>
      <c r="J3598" s="109">
        <f t="shared" si="613"/>
        <v>0</v>
      </c>
      <c r="K3598" s="109">
        <f t="shared" si="614"/>
        <v>0</v>
      </c>
      <c r="L3598" s="43">
        <f t="shared" si="615"/>
        <v>2162.1621621621543</v>
      </c>
      <c r="M3598" s="25"/>
      <c r="N3598" s="25"/>
    </row>
    <row r="3599" spans="1:14" ht="15.75" customHeight="1">
      <c r="A3599" s="114">
        <v>41859</v>
      </c>
      <c r="B3599" s="102" t="s">
        <v>550</v>
      </c>
      <c r="C3599" s="29">
        <f t="shared" si="611"/>
        <v>890.20771513353111</v>
      </c>
      <c r="D3599" s="102" t="s">
        <v>203</v>
      </c>
      <c r="E3599" s="43">
        <v>337</v>
      </c>
      <c r="F3599" s="43">
        <v>335</v>
      </c>
      <c r="G3599" s="43"/>
      <c r="H3599" s="110"/>
      <c r="I3599" s="109">
        <f t="shared" si="612"/>
        <v>1780.4154302670622</v>
      </c>
      <c r="J3599" s="109">
        <f t="shared" si="613"/>
        <v>0</v>
      </c>
      <c r="K3599" s="109">
        <f t="shared" si="614"/>
        <v>0</v>
      </c>
      <c r="L3599" s="43">
        <f t="shared" si="615"/>
        <v>1780.4154302670622</v>
      </c>
      <c r="M3599" s="25"/>
      <c r="N3599" s="25"/>
    </row>
    <row r="3600" spans="1:14" ht="15.75" customHeight="1">
      <c r="A3600" s="114">
        <v>41858</v>
      </c>
      <c r="B3600" s="102" t="s">
        <v>42</v>
      </c>
      <c r="C3600" s="29">
        <f t="shared" si="611"/>
        <v>1470.5882352941176</v>
      </c>
      <c r="D3600" s="102" t="s">
        <v>203</v>
      </c>
      <c r="E3600" s="43">
        <v>204</v>
      </c>
      <c r="F3600" s="43">
        <v>202.5</v>
      </c>
      <c r="G3600" s="43"/>
      <c r="H3600" s="110"/>
      <c r="I3600" s="109">
        <f t="shared" si="612"/>
        <v>2205.8823529411766</v>
      </c>
      <c r="J3600" s="109">
        <f t="shared" si="613"/>
        <v>0</v>
      </c>
      <c r="K3600" s="109">
        <f t="shared" si="614"/>
        <v>0</v>
      </c>
      <c r="L3600" s="43">
        <f t="shared" si="615"/>
        <v>2205.8823529411766</v>
      </c>
      <c r="M3600" s="25"/>
      <c r="N3600" s="25"/>
    </row>
    <row r="3601" spans="1:14" ht="15.75" customHeight="1">
      <c r="A3601" s="114">
        <v>41858</v>
      </c>
      <c r="B3601" s="102" t="s">
        <v>515</v>
      </c>
      <c r="C3601" s="29">
        <f t="shared" si="611"/>
        <v>1973.6842105263158</v>
      </c>
      <c r="D3601" s="102" t="s">
        <v>203</v>
      </c>
      <c r="E3601" s="43">
        <v>152</v>
      </c>
      <c r="F3601" s="43">
        <v>151</v>
      </c>
      <c r="G3601" s="43"/>
      <c r="H3601" s="110"/>
      <c r="I3601" s="109">
        <f t="shared" si="612"/>
        <v>1973.6842105263158</v>
      </c>
      <c r="J3601" s="109">
        <f t="shared" si="613"/>
        <v>0</v>
      </c>
      <c r="K3601" s="109">
        <f t="shared" si="614"/>
        <v>0</v>
      </c>
      <c r="L3601" s="43">
        <f t="shared" si="615"/>
        <v>1973.6842105263158</v>
      </c>
      <c r="M3601" s="25"/>
      <c r="N3601" s="25"/>
    </row>
    <row r="3602" spans="1:14" ht="15.75" customHeight="1">
      <c r="A3602" s="114">
        <v>41858</v>
      </c>
      <c r="B3602" s="54" t="s">
        <v>231</v>
      </c>
      <c r="C3602" s="29">
        <f t="shared" si="611"/>
        <v>1250</v>
      </c>
      <c r="D3602" s="54" t="s">
        <v>188</v>
      </c>
      <c r="E3602" s="112">
        <v>240</v>
      </c>
      <c r="F3602" s="112">
        <v>241.5</v>
      </c>
      <c r="G3602" s="112"/>
      <c r="H3602" s="110"/>
      <c r="I3602" s="109">
        <f t="shared" si="612"/>
        <v>1875</v>
      </c>
      <c r="J3602" s="109">
        <f t="shared" si="613"/>
        <v>0</v>
      </c>
      <c r="K3602" s="109">
        <f t="shared" si="614"/>
        <v>0</v>
      </c>
      <c r="L3602" s="43">
        <f t="shared" si="615"/>
        <v>1875</v>
      </c>
      <c r="M3602" s="25"/>
      <c r="N3602" s="25"/>
    </row>
    <row r="3603" spans="1:14" ht="15.75" customHeight="1">
      <c r="A3603" s="114">
        <v>41858</v>
      </c>
      <c r="B3603" s="54" t="s">
        <v>554</v>
      </c>
      <c r="C3603" s="29">
        <f t="shared" si="611"/>
        <v>1046.75505931612</v>
      </c>
      <c r="D3603" s="54" t="s">
        <v>188</v>
      </c>
      <c r="E3603" s="112">
        <v>286.60000000000002</v>
      </c>
      <c r="F3603" s="112">
        <v>283.5</v>
      </c>
      <c r="G3603" s="112"/>
      <c r="H3603" s="110"/>
      <c r="I3603" s="109">
        <f t="shared" si="612"/>
        <v>-3244.9406838799955</v>
      </c>
      <c r="J3603" s="109">
        <f t="shared" si="613"/>
        <v>0</v>
      </c>
      <c r="K3603" s="109">
        <f t="shared" si="614"/>
        <v>0</v>
      </c>
      <c r="L3603" s="43">
        <f t="shared" si="615"/>
        <v>-3244.9406838799955</v>
      </c>
      <c r="M3603" s="25"/>
      <c r="N3603" s="25"/>
    </row>
    <row r="3604" spans="1:14" ht="15.75" customHeight="1">
      <c r="A3604" s="114">
        <v>41857</v>
      </c>
      <c r="B3604" s="102" t="s">
        <v>474</v>
      </c>
      <c r="C3604" s="29">
        <f t="shared" si="611"/>
        <v>995.0248756218906</v>
      </c>
      <c r="D3604" s="102" t="s">
        <v>203</v>
      </c>
      <c r="E3604" s="43">
        <v>301.5</v>
      </c>
      <c r="F3604" s="43">
        <v>299.5</v>
      </c>
      <c r="G3604" s="43">
        <v>296.5</v>
      </c>
      <c r="H3604" s="110"/>
      <c r="I3604" s="109">
        <f t="shared" si="612"/>
        <v>1990.0497512437812</v>
      </c>
      <c r="J3604" s="109">
        <f t="shared" si="613"/>
        <v>2985.0746268656717</v>
      </c>
      <c r="K3604" s="109">
        <f t="shared" si="614"/>
        <v>0</v>
      </c>
      <c r="L3604" s="43">
        <f t="shared" si="615"/>
        <v>4975.1243781094527</v>
      </c>
      <c r="M3604" s="25"/>
      <c r="N3604" s="25"/>
    </row>
    <row r="3605" spans="1:14" ht="15.75" customHeight="1">
      <c r="A3605" s="114">
        <v>41857</v>
      </c>
      <c r="B3605" s="54" t="s">
        <v>98</v>
      </c>
      <c r="C3605" s="29">
        <f t="shared" si="611"/>
        <v>1923.0769230769231</v>
      </c>
      <c r="D3605" s="54" t="s">
        <v>188</v>
      </c>
      <c r="E3605" s="112">
        <v>156</v>
      </c>
      <c r="F3605" s="112">
        <v>157</v>
      </c>
      <c r="G3605" s="112">
        <v>158.5</v>
      </c>
      <c r="H3605" s="110"/>
      <c r="I3605" s="109">
        <f t="shared" si="612"/>
        <v>1923.0769230769231</v>
      </c>
      <c r="J3605" s="109">
        <f t="shared" si="613"/>
        <v>2884.6153846153848</v>
      </c>
      <c r="K3605" s="109">
        <f t="shared" si="614"/>
        <v>0</v>
      </c>
      <c r="L3605" s="43">
        <f t="shared" si="615"/>
        <v>4807.6923076923076</v>
      </c>
      <c r="M3605" s="25"/>
      <c r="N3605" s="25"/>
    </row>
    <row r="3606" spans="1:14" ht="15.75" customHeight="1">
      <c r="A3606" s="114">
        <v>41857</v>
      </c>
      <c r="B3606" s="102" t="s">
        <v>447</v>
      </c>
      <c r="C3606" s="29">
        <f t="shared" si="611"/>
        <v>1724.1379310344828</v>
      </c>
      <c r="D3606" s="102" t="s">
        <v>203</v>
      </c>
      <c r="E3606" s="43">
        <v>174</v>
      </c>
      <c r="F3606" s="43">
        <v>173</v>
      </c>
      <c r="G3606" s="43">
        <v>171.5</v>
      </c>
      <c r="H3606" s="110"/>
      <c r="I3606" s="109">
        <f t="shared" si="612"/>
        <v>1724.1379310344828</v>
      </c>
      <c r="J3606" s="109">
        <f t="shared" si="613"/>
        <v>2586.2068965517242</v>
      </c>
      <c r="K3606" s="109">
        <f t="shared" si="614"/>
        <v>0</v>
      </c>
      <c r="L3606" s="43">
        <f t="shared" si="615"/>
        <v>4310.3448275862065</v>
      </c>
      <c r="M3606" s="25"/>
      <c r="N3606" s="25"/>
    </row>
    <row r="3607" spans="1:14" ht="15.75" customHeight="1">
      <c r="A3607" s="114">
        <v>41857</v>
      </c>
      <c r="B3607" s="54" t="s">
        <v>94</v>
      </c>
      <c r="C3607" s="29">
        <f t="shared" si="611"/>
        <v>575.81573896353166</v>
      </c>
      <c r="D3607" s="54" t="s">
        <v>188</v>
      </c>
      <c r="E3607" s="112">
        <v>521</v>
      </c>
      <c r="F3607" s="112">
        <v>521</v>
      </c>
      <c r="G3607" s="112"/>
      <c r="H3607" s="110"/>
      <c r="I3607" s="109">
        <f t="shared" si="612"/>
        <v>0</v>
      </c>
      <c r="J3607" s="109">
        <f t="shared" si="613"/>
        <v>0</v>
      </c>
      <c r="K3607" s="109">
        <f t="shared" si="614"/>
        <v>0</v>
      </c>
      <c r="L3607" s="43">
        <f t="shared" si="615"/>
        <v>0</v>
      </c>
      <c r="M3607" s="25"/>
      <c r="N3607" s="25"/>
    </row>
    <row r="3608" spans="1:14" ht="15.75" customHeight="1">
      <c r="A3608" s="114">
        <v>41856</v>
      </c>
      <c r="B3608" s="54" t="s">
        <v>239</v>
      </c>
      <c r="C3608" s="29">
        <f t="shared" si="611"/>
        <v>163.3986928104575</v>
      </c>
      <c r="D3608" s="54" t="s">
        <v>188</v>
      </c>
      <c r="E3608" s="112">
        <v>1836</v>
      </c>
      <c r="F3608" s="112">
        <v>1846</v>
      </c>
      <c r="G3608" s="112">
        <v>1860</v>
      </c>
      <c r="H3608" s="110">
        <v>1880</v>
      </c>
      <c r="I3608" s="109">
        <f t="shared" si="612"/>
        <v>1633.9869281045751</v>
      </c>
      <c r="J3608" s="109">
        <f t="shared" si="613"/>
        <v>2287.581699346405</v>
      </c>
      <c r="K3608" s="109">
        <f t="shared" si="614"/>
        <v>3267.9738562091502</v>
      </c>
      <c r="L3608" s="43">
        <f t="shared" si="615"/>
        <v>7189.5424836601305</v>
      </c>
      <c r="M3608" s="25"/>
      <c r="N3608" s="25"/>
    </row>
    <row r="3609" spans="1:14" ht="15.75" customHeight="1">
      <c r="A3609" s="114">
        <v>41856</v>
      </c>
      <c r="B3609" s="54" t="s">
        <v>474</v>
      </c>
      <c r="C3609" s="29">
        <f t="shared" si="611"/>
        <v>1056.338028169014</v>
      </c>
      <c r="D3609" s="54" t="s">
        <v>188</v>
      </c>
      <c r="E3609" s="112">
        <v>284</v>
      </c>
      <c r="F3609" s="112">
        <v>285.5</v>
      </c>
      <c r="G3609" s="112">
        <v>287.5</v>
      </c>
      <c r="H3609" s="110">
        <v>290.5</v>
      </c>
      <c r="I3609" s="109">
        <f t="shared" si="612"/>
        <v>1584.5070422535209</v>
      </c>
      <c r="J3609" s="109">
        <f t="shared" si="613"/>
        <v>2112.676056338028</v>
      </c>
      <c r="K3609" s="109">
        <f t="shared" si="614"/>
        <v>3169.0140845070418</v>
      </c>
      <c r="L3609" s="43">
        <f t="shared" si="615"/>
        <v>6866.1971830985913</v>
      </c>
      <c r="M3609" s="25"/>
      <c r="N3609" s="25"/>
    </row>
    <row r="3610" spans="1:14" ht="15.75" customHeight="1">
      <c r="A3610" s="114">
        <v>41856</v>
      </c>
      <c r="B3610" s="54" t="s">
        <v>448</v>
      </c>
      <c r="C3610" s="29">
        <f t="shared" si="611"/>
        <v>1846.1538461538462</v>
      </c>
      <c r="D3610" s="54" t="s">
        <v>188</v>
      </c>
      <c r="E3610" s="112">
        <v>162.5</v>
      </c>
      <c r="F3610" s="112">
        <v>163.5</v>
      </c>
      <c r="G3610" s="112">
        <v>165</v>
      </c>
      <c r="H3610" s="110"/>
      <c r="I3610" s="109">
        <f t="shared" si="612"/>
        <v>1846.1538461538462</v>
      </c>
      <c r="J3610" s="109">
        <f t="shared" si="613"/>
        <v>2769.2307692307695</v>
      </c>
      <c r="K3610" s="109">
        <f t="shared" si="614"/>
        <v>0</v>
      </c>
      <c r="L3610" s="43">
        <f t="shared" si="615"/>
        <v>4615.3846153846152</v>
      </c>
      <c r="M3610" s="25"/>
      <c r="N3610" s="25"/>
    </row>
    <row r="3611" spans="1:14" ht="15.75" customHeight="1">
      <c r="A3611" s="114">
        <v>41856</v>
      </c>
      <c r="B3611" s="54" t="s">
        <v>602</v>
      </c>
      <c r="C3611" s="29">
        <f t="shared" si="611"/>
        <v>1415.0943396226414</v>
      </c>
      <c r="D3611" s="54" t="s">
        <v>188</v>
      </c>
      <c r="E3611" s="112">
        <v>212</v>
      </c>
      <c r="F3611" s="112">
        <v>213.5</v>
      </c>
      <c r="G3611" s="112"/>
      <c r="H3611" s="110"/>
      <c r="I3611" s="109">
        <f t="shared" si="612"/>
        <v>2122.6415094339623</v>
      </c>
      <c r="J3611" s="109">
        <f t="shared" si="613"/>
        <v>0</v>
      </c>
      <c r="K3611" s="109">
        <f t="shared" si="614"/>
        <v>0</v>
      </c>
      <c r="L3611" s="43">
        <f t="shared" si="615"/>
        <v>2122.6415094339623</v>
      </c>
      <c r="M3611" s="25"/>
      <c r="N3611" s="25"/>
    </row>
    <row r="3612" spans="1:14" ht="15.75" customHeight="1">
      <c r="A3612" s="114">
        <v>41856</v>
      </c>
      <c r="B3612" s="54" t="s">
        <v>603</v>
      </c>
      <c r="C3612" s="29">
        <f t="shared" si="611"/>
        <v>1151.6314779270633</v>
      </c>
      <c r="D3612" s="54" t="s">
        <v>188</v>
      </c>
      <c r="E3612" s="112">
        <v>260.5</v>
      </c>
      <c r="F3612" s="112">
        <v>257.5</v>
      </c>
      <c r="G3612" s="112"/>
      <c r="H3612" s="110"/>
      <c r="I3612" s="109">
        <f t="shared" si="612"/>
        <v>-3454.8944337811899</v>
      </c>
      <c r="J3612" s="109">
        <f t="shared" si="613"/>
        <v>0</v>
      </c>
      <c r="K3612" s="109">
        <f t="shared" si="614"/>
        <v>0</v>
      </c>
      <c r="L3612" s="43">
        <f t="shared" si="615"/>
        <v>-3454.8944337811899</v>
      </c>
      <c r="M3612" s="25"/>
      <c r="N3612" s="25"/>
    </row>
    <row r="3613" spans="1:14" ht="15.75" customHeight="1">
      <c r="A3613" s="114">
        <v>41855</v>
      </c>
      <c r="B3613" s="54" t="s">
        <v>550</v>
      </c>
      <c r="C3613" s="29">
        <f t="shared" si="611"/>
        <v>845.07042253521126</v>
      </c>
      <c r="D3613" s="54" t="s">
        <v>188</v>
      </c>
      <c r="E3613" s="112">
        <v>355</v>
      </c>
      <c r="F3613" s="112">
        <v>357.5</v>
      </c>
      <c r="G3613" s="112">
        <v>360.5</v>
      </c>
      <c r="H3613" s="110"/>
      <c r="I3613" s="109">
        <f t="shared" si="612"/>
        <v>2112.676056338028</v>
      </c>
      <c r="J3613" s="109">
        <f t="shared" si="613"/>
        <v>2535.211267605634</v>
      </c>
      <c r="K3613" s="109">
        <f t="shared" si="614"/>
        <v>0</v>
      </c>
      <c r="L3613" s="43">
        <f t="shared" si="615"/>
        <v>4647.8873239436616</v>
      </c>
      <c r="M3613" s="25"/>
      <c r="N3613" s="25"/>
    </row>
    <row r="3614" spans="1:14" ht="15.75" customHeight="1">
      <c r="A3614" s="114">
        <v>41855</v>
      </c>
      <c r="B3614" s="54" t="s">
        <v>549</v>
      </c>
      <c r="C3614" s="29">
        <f t="shared" si="611"/>
        <v>172.3147616312464</v>
      </c>
      <c r="D3614" s="54" t="s">
        <v>188</v>
      </c>
      <c r="E3614" s="112">
        <v>1741</v>
      </c>
      <c r="F3614" s="112">
        <v>1750</v>
      </c>
      <c r="G3614" s="112">
        <v>1763.6</v>
      </c>
      <c r="H3614" s="110"/>
      <c r="I3614" s="109">
        <f t="shared" si="612"/>
        <v>1550.8328546812177</v>
      </c>
      <c r="J3614" s="109">
        <f t="shared" si="613"/>
        <v>2343.4807581849354</v>
      </c>
      <c r="K3614" s="109">
        <f t="shared" si="614"/>
        <v>0</v>
      </c>
      <c r="L3614" s="43">
        <f t="shared" si="615"/>
        <v>3894.3136128661531</v>
      </c>
      <c r="M3614" s="25"/>
      <c r="N3614" s="25"/>
    </row>
    <row r="3615" spans="1:14" ht="15.75" customHeight="1">
      <c r="A3615" s="114">
        <v>41855</v>
      </c>
      <c r="B3615" s="54" t="s">
        <v>89</v>
      </c>
      <c r="C3615" s="29">
        <f t="shared" si="611"/>
        <v>451.1278195488722</v>
      </c>
      <c r="D3615" s="54" t="s">
        <v>188</v>
      </c>
      <c r="E3615" s="112">
        <v>665</v>
      </c>
      <c r="F3615" s="112">
        <v>669</v>
      </c>
      <c r="G3615" s="112"/>
      <c r="H3615" s="110"/>
      <c r="I3615" s="109">
        <f t="shared" si="612"/>
        <v>1804.5112781954888</v>
      </c>
      <c r="J3615" s="109">
        <f t="shared" si="613"/>
        <v>0</v>
      </c>
      <c r="K3615" s="109">
        <f t="shared" si="614"/>
        <v>0</v>
      </c>
      <c r="L3615" s="43">
        <f t="shared" si="615"/>
        <v>1804.5112781954888</v>
      </c>
      <c r="M3615" s="25"/>
      <c r="N3615" s="25"/>
    </row>
    <row r="3616" spans="1:14" ht="15.75" customHeight="1">
      <c r="A3616" s="114">
        <v>41855</v>
      </c>
      <c r="B3616" s="102" t="s">
        <v>227</v>
      </c>
      <c r="C3616" s="29">
        <f t="shared" si="611"/>
        <v>1686.3406408094434</v>
      </c>
      <c r="D3616" s="102" t="s">
        <v>203</v>
      </c>
      <c r="E3616" s="43">
        <v>177.9</v>
      </c>
      <c r="F3616" s="43">
        <v>177.05</v>
      </c>
      <c r="G3616" s="43"/>
      <c r="H3616" s="110"/>
      <c r="I3616" s="109">
        <f t="shared" si="612"/>
        <v>1433.3895446880172</v>
      </c>
      <c r="J3616" s="109">
        <f t="shared" si="613"/>
        <v>0</v>
      </c>
      <c r="K3616" s="109">
        <f t="shared" si="614"/>
        <v>0</v>
      </c>
      <c r="L3616" s="43">
        <f t="shared" si="615"/>
        <v>1433.3895446880172</v>
      </c>
      <c r="M3616" s="25"/>
      <c r="N3616" s="25"/>
    </row>
    <row r="3617" spans="1:14" ht="15.75" customHeight="1">
      <c r="A3617" s="114">
        <v>41852</v>
      </c>
      <c r="B3617" s="54" t="s">
        <v>547</v>
      </c>
      <c r="C3617" s="29">
        <f t="shared" si="611"/>
        <v>1153.8461538461538</v>
      </c>
      <c r="D3617" s="54" t="s">
        <v>188</v>
      </c>
      <c r="E3617" s="112">
        <v>260</v>
      </c>
      <c r="F3617" s="112">
        <v>262</v>
      </c>
      <c r="G3617" s="112">
        <v>264.5</v>
      </c>
      <c r="H3617" s="110">
        <v>268</v>
      </c>
      <c r="I3617" s="109">
        <f t="shared" si="612"/>
        <v>2307.6923076923076</v>
      </c>
      <c r="J3617" s="109">
        <f t="shared" si="613"/>
        <v>2884.6153846153848</v>
      </c>
      <c r="K3617" s="109">
        <f t="shared" si="614"/>
        <v>4038.4615384615381</v>
      </c>
      <c r="L3617" s="43">
        <f t="shared" si="615"/>
        <v>9230.7692307692305</v>
      </c>
      <c r="M3617" s="25"/>
      <c r="N3617" s="25"/>
    </row>
    <row r="3618" spans="1:14" ht="15.75" customHeight="1">
      <c r="A3618" s="114">
        <v>41852</v>
      </c>
      <c r="B3618" s="102" t="s">
        <v>570</v>
      </c>
      <c r="C3618" s="29">
        <f t="shared" si="611"/>
        <v>2608.695652173913</v>
      </c>
      <c r="D3618" s="102" t="s">
        <v>203</v>
      </c>
      <c r="E3618" s="43">
        <v>115</v>
      </c>
      <c r="F3618" s="43">
        <v>114</v>
      </c>
      <c r="G3618" s="43"/>
      <c r="H3618" s="110"/>
      <c r="I3618" s="109">
        <f t="shared" si="612"/>
        <v>2608.695652173913</v>
      </c>
      <c r="J3618" s="109">
        <f t="shared" si="613"/>
        <v>0</v>
      </c>
      <c r="K3618" s="109">
        <f t="shared" si="614"/>
        <v>0</v>
      </c>
      <c r="L3618" s="43">
        <f t="shared" si="615"/>
        <v>2608.695652173913</v>
      </c>
      <c r="M3618" s="25"/>
      <c r="N3618" s="25"/>
    </row>
    <row r="3619" spans="1:14" ht="15.75" customHeight="1">
      <c r="A3619" s="114">
        <v>41852</v>
      </c>
      <c r="B3619" s="54" t="s">
        <v>550</v>
      </c>
      <c r="C3619" s="29">
        <f t="shared" si="611"/>
        <v>849.85835694050991</v>
      </c>
      <c r="D3619" s="54" t="s">
        <v>188</v>
      </c>
      <c r="E3619" s="112">
        <v>353</v>
      </c>
      <c r="F3619" s="112">
        <v>355</v>
      </c>
      <c r="G3619" s="112"/>
      <c r="H3619" s="110"/>
      <c r="I3619" s="109">
        <f t="shared" si="612"/>
        <v>1699.7167138810198</v>
      </c>
      <c r="J3619" s="109">
        <f t="shared" si="613"/>
        <v>0</v>
      </c>
      <c r="K3619" s="109">
        <f t="shared" si="614"/>
        <v>0</v>
      </c>
      <c r="L3619" s="43">
        <f t="shared" si="615"/>
        <v>1699.7167138810198</v>
      </c>
      <c r="M3619" s="25"/>
      <c r="N3619" s="25"/>
    </row>
    <row r="3620" spans="1:14" ht="15.75" customHeight="1">
      <c r="A3620" s="114">
        <v>41851</v>
      </c>
      <c r="B3620" s="54" t="s">
        <v>418</v>
      </c>
      <c r="C3620" s="29">
        <f t="shared" si="611"/>
        <v>729.92700729927003</v>
      </c>
      <c r="D3620" s="54" t="s">
        <v>188</v>
      </c>
      <c r="E3620" s="112">
        <v>411</v>
      </c>
      <c r="F3620" s="112">
        <v>414</v>
      </c>
      <c r="G3620" s="112">
        <v>418</v>
      </c>
      <c r="H3620" s="110">
        <v>423</v>
      </c>
      <c r="I3620" s="109">
        <f t="shared" si="612"/>
        <v>2189.7810218978102</v>
      </c>
      <c r="J3620" s="109">
        <f t="shared" si="613"/>
        <v>2919.7080291970801</v>
      </c>
      <c r="K3620" s="109">
        <f t="shared" si="614"/>
        <v>3649.63503649635</v>
      </c>
      <c r="L3620" s="43">
        <f t="shared" si="615"/>
        <v>8759.1240875912408</v>
      </c>
      <c r="M3620" s="25"/>
      <c r="N3620" s="25"/>
    </row>
    <row r="3621" spans="1:14" ht="15.75" customHeight="1">
      <c r="A3621" s="114">
        <v>41851</v>
      </c>
      <c r="B3621" s="54" t="s">
        <v>113</v>
      </c>
      <c r="C3621" s="29">
        <f t="shared" si="611"/>
        <v>1321.5859030837005</v>
      </c>
      <c r="D3621" s="54" t="s">
        <v>188</v>
      </c>
      <c r="E3621" s="112">
        <v>227</v>
      </c>
      <c r="F3621" s="112">
        <v>228.5</v>
      </c>
      <c r="G3621" s="112">
        <v>230.5</v>
      </c>
      <c r="H3621" s="110">
        <v>233</v>
      </c>
      <c r="I3621" s="109">
        <f t="shared" si="612"/>
        <v>1982.3788546255507</v>
      </c>
      <c r="J3621" s="109">
        <f t="shared" si="613"/>
        <v>2643.171806167401</v>
      </c>
      <c r="K3621" s="109">
        <f t="shared" si="614"/>
        <v>3303.964757709251</v>
      </c>
      <c r="L3621" s="43">
        <f t="shared" si="615"/>
        <v>7929.5154185022029</v>
      </c>
      <c r="M3621" s="25"/>
      <c r="N3621" s="25"/>
    </row>
    <row r="3622" spans="1:14" ht="15.75" customHeight="1">
      <c r="A3622" s="114">
        <v>41851</v>
      </c>
      <c r="B3622" s="54" t="s">
        <v>120</v>
      </c>
      <c r="C3622" s="29">
        <f t="shared" si="611"/>
        <v>380.71065989847716</v>
      </c>
      <c r="D3622" s="54" t="s">
        <v>188</v>
      </c>
      <c r="E3622" s="112">
        <v>788</v>
      </c>
      <c r="F3622" s="112">
        <v>794</v>
      </c>
      <c r="G3622" s="112">
        <v>802</v>
      </c>
      <c r="H3622" s="110"/>
      <c r="I3622" s="109">
        <f t="shared" si="612"/>
        <v>2284.263959390863</v>
      </c>
      <c r="J3622" s="109">
        <f t="shared" si="613"/>
        <v>3045.6852791878173</v>
      </c>
      <c r="K3622" s="109">
        <f t="shared" si="614"/>
        <v>0</v>
      </c>
      <c r="L3622" s="43">
        <f t="shared" si="615"/>
        <v>5329.9492385786798</v>
      </c>
      <c r="M3622" s="25"/>
      <c r="N3622" s="25"/>
    </row>
    <row r="3623" spans="1:14" ht="15.75" customHeight="1">
      <c r="A3623" s="114">
        <v>41850</v>
      </c>
      <c r="B3623" s="54" t="s">
        <v>113</v>
      </c>
      <c r="C3623" s="29">
        <f t="shared" si="611"/>
        <v>1376.1467889908256</v>
      </c>
      <c r="D3623" s="54" t="s">
        <v>188</v>
      </c>
      <c r="E3623" s="112">
        <v>218</v>
      </c>
      <c r="F3623" s="112">
        <v>219.5</v>
      </c>
      <c r="G3623" s="112">
        <v>221.5</v>
      </c>
      <c r="H3623" s="110">
        <v>224</v>
      </c>
      <c r="I3623" s="109">
        <f t="shared" si="612"/>
        <v>2064.2201834862385</v>
      </c>
      <c r="J3623" s="109">
        <f t="shared" si="613"/>
        <v>2752.2935779816512</v>
      </c>
      <c r="K3623" s="109">
        <f t="shared" si="614"/>
        <v>3440.3669724770639</v>
      </c>
      <c r="L3623" s="43">
        <f t="shared" si="615"/>
        <v>8256.880733944954</v>
      </c>
      <c r="M3623" s="25"/>
      <c r="N3623" s="25"/>
    </row>
    <row r="3624" spans="1:14" ht="15.75" customHeight="1">
      <c r="A3624" s="114">
        <v>41850</v>
      </c>
      <c r="B3624" s="54" t="s">
        <v>379</v>
      </c>
      <c r="C3624" s="29">
        <f t="shared" si="611"/>
        <v>1090.909090909091</v>
      </c>
      <c r="D3624" s="54" t="s">
        <v>188</v>
      </c>
      <c r="E3624" s="112">
        <v>275</v>
      </c>
      <c r="F3624" s="112">
        <v>276.39999999999998</v>
      </c>
      <c r="G3624" s="112"/>
      <c r="H3624" s="110"/>
      <c r="I3624" s="109">
        <f t="shared" si="612"/>
        <v>1527.2727272727027</v>
      </c>
      <c r="J3624" s="109">
        <f t="shared" si="613"/>
        <v>0</v>
      </c>
      <c r="K3624" s="109">
        <f t="shared" si="614"/>
        <v>0</v>
      </c>
      <c r="L3624" s="43">
        <f t="shared" si="615"/>
        <v>1527.2727272727027</v>
      </c>
      <c r="M3624" s="25"/>
      <c r="N3624" s="25"/>
    </row>
    <row r="3625" spans="1:14" ht="15.75" customHeight="1">
      <c r="A3625" s="114">
        <v>41850</v>
      </c>
      <c r="B3625" s="102" t="s">
        <v>447</v>
      </c>
      <c r="C3625" s="29">
        <f t="shared" si="611"/>
        <v>1759.5307917888563</v>
      </c>
      <c r="D3625" s="102" t="s">
        <v>203</v>
      </c>
      <c r="E3625" s="43">
        <v>170.5</v>
      </c>
      <c r="F3625" s="43">
        <v>171.5</v>
      </c>
      <c r="G3625" s="43"/>
      <c r="H3625" s="110"/>
      <c r="I3625" s="109">
        <f t="shared" si="612"/>
        <v>-1759.5307917888563</v>
      </c>
      <c r="J3625" s="109">
        <f t="shared" si="613"/>
        <v>0</v>
      </c>
      <c r="K3625" s="109">
        <f t="shared" si="614"/>
        <v>0</v>
      </c>
      <c r="L3625" s="43">
        <f t="shared" si="615"/>
        <v>-1759.5307917888563</v>
      </c>
      <c r="M3625" s="25"/>
      <c r="N3625" s="25"/>
    </row>
    <row r="3626" spans="1:14" ht="15.75" customHeight="1">
      <c r="A3626" s="114">
        <v>41848</v>
      </c>
      <c r="B3626" s="102" t="s">
        <v>231</v>
      </c>
      <c r="C3626" s="29">
        <f t="shared" si="611"/>
        <v>1425.1781472684086</v>
      </c>
      <c r="D3626" s="102" t="s">
        <v>203</v>
      </c>
      <c r="E3626" s="43">
        <v>210.5</v>
      </c>
      <c r="F3626" s="43">
        <v>209.5</v>
      </c>
      <c r="G3626" s="43">
        <v>208</v>
      </c>
      <c r="H3626" s="112">
        <v>206.55</v>
      </c>
      <c r="I3626" s="109">
        <f t="shared" si="612"/>
        <v>1425.1781472684086</v>
      </c>
      <c r="J3626" s="109">
        <f t="shared" si="613"/>
        <v>2137.7672209026127</v>
      </c>
      <c r="K3626" s="109">
        <f t="shared" si="614"/>
        <v>2066.508313539176</v>
      </c>
      <c r="L3626" s="43">
        <f t="shared" si="615"/>
        <v>5629.4536817101971</v>
      </c>
      <c r="M3626" s="25"/>
      <c r="N3626" s="25"/>
    </row>
    <row r="3627" spans="1:14" ht="15.75" customHeight="1">
      <c r="A3627" s="114">
        <v>41848</v>
      </c>
      <c r="B3627" s="102" t="s">
        <v>89</v>
      </c>
      <c r="C3627" s="29">
        <f t="shared" si="611"/>
        <v>495.8677685950413</v>
      </c>
      <c r="D3627" s="102" t="s">
        <v>203</v>
      </c>
      <c r="E3627" s="43">
        <v>605</v>
      </c>
      <c r="F3627" s="43">
        <v>601</v>
      </c>
      <c r="G3627" s="43">
        <v>595</v>
      </c>
      <c r="H3627" s="110"/>
      <c r="I3627" s="109">
        <f t="shared" si="612"/>
        <v>1983.4710743801652</v>
      </c>
      <c r="J3627" s="109">
        <f t="shared" si="613"/>
        <v>2975.2066115702478</v>
      </c>
      <c r="K3627" s="109">
        <f t="shared" si="614"/>
        <v>0</v>
      </c>
      <c r="L3627" s="43">
        <f t="shared" si="615"/>
        <v>4958.6776859504134</v>
      </c>
      <c r="M3627" s="25"/>
      <c r="N3627" s="25"/>
    </row>
    <row r="3628" spans="1:14" ht="15.75" customHeight="1">
      <c r="A3628" s="114">
        <v>41845</v>
      </c>
      <c r="B3628" s="102" t="s">
        <v>34</v>
      </c>
      <c r="C3628" s="29">
        <f t="shared" si="611"/>
        <v>2290.0763358778627</v>
      </c>
      <c r="D3628" s="102" t="s">
        <v>203</v>
      </c>
      <c r="E3628" s="43">
        <v>131</v>
      </c>
      <c r="F3628" s="43">
        <v>130</v>
      </c>
      <c r="G3628" s="43">
        <v>128.5</v>
      </c>
      <c r="H3628" s="112">
        <v>126.5</v>
      </c>
      <c r="I3628" s="109">
        <f t="shared" si="612"/>
        <v>2290.0763358778627</v>
      </c>
      <c r="J3628" s="109">
        <f t="shared" si="613"/>
        <v>3435.1145038167942</v>
      </c>
      <c r="K3628" s="109">
        <f t="shared" si="614"/>
        <v>4580.1526717557254</v>
      </c>
      <c r="L3628" s="43">
        <f t="shared" si="615"/>
        <v>10305.343511450381</v>
      </c>
      <c r="M3628" s="25"/>
      <c r="N3628" s="25"/>
    </row>
    <row r="3629" spans="1:14" ht="15.75" customHeight="1">
      <c r="A3629" s="114">
        <v>41845</v>
      </c>
      <c r="B3629" s="102" t="s">
        <v>448</v>
      </c>
      <c r="C3629" s="29">
        <f t="shared" si="611"/>
        <v>2054.794520547945</v>
      </c>
      <c r="D3629" s="102" t="s">
        <v>203</v>
      </c>
      <c r="E3629" s="43">
        <v>146</v>
      </c>
      <c r="F3629" s="43">
        <v>145</v>
      </c>
      <c r="G3629" s="43">
        <v>143.5</v>
      </c>
      <c r="H3629" s="112">
        <v>141.5</v>
      </c>
      <c r="I3629" s="109">
        <f t="shared" si="612"/>
        <v>2054.794520547945</v>
      </c>
      <c r="J3629" s="109">
        <f t="shared" si="613"/>
        <v>3082.1917808219177</v>
      </c>
      <c r="K3629" s="109">
        <f t="shared" si="614"/>
        <v>4109.58904109589</v>
      </c>
      <c r="L3629" s="43">
        <f t="shared" si="615"/>
        <v>9246.5753424657523</v>
      </c>
      <c r="M3629" s="25"/>
      <c r="N3629" s="25"/>
    </row>
    <row r="3630" spans="1:14" ht="15.75" customHeight="1">
      <c r="A3630" s="114">
        <v>41845</v>
      </c>
      <c r="B3630" s="102" t="s">
        <v>231</v>
      </c>
      <c r="C3630" s="29">
        <f t="shared" si="611"/>
        <v>1345.2914798206277</v>
      </c>
      <c r="D3630" s="102" t="s">
        <v>203</v>
      </c>
      <c r="E3630" s="43">
        <v>223</v>
      </c>
      <c r="F3630" s="43">
        <v>221.5</v>
      </c>
      <c r="G3630" s="43">
        <v>219.5</v>
      </c>
      <c r="H3630" s="112">
        <v>216.5</v>
      </c>
      <c r="I3630" s="109">
        <f t="shared" si="612"/>
        <v>2017.9372197309417</v>
      </c>
      <c r="J3630" s="109">
        <f t="shared" si="613"/>
        <v>2690.5829596412555</v>
      </c>
      <c r="K3630" s="109">
        <f t="shared" si="614"/>
        <v>4035.8744394618834</v>
      </c>
      <c r="L3630" s="43">
        <f t="shared" si="615"/>
        <v>8744.3946188340815</v>
      </c>
      <c r="M3630" s="25"/>
      <c r="N3630" s="25"/>
    </row>
    <row r="3631" spans="1:14" ht="15.75" customHeight="1">
      <c r="A3631" s="114">
        <v>41845</v>
      </c>
      <c r="B3631" s="102" t="s">
        <v>594</v>
      </c>
      <c r="C3631" s="29">
        <f t="shared" si="611"/>
        <v>1013.5135135135135</v>
      </c>
      <c r="D3631" s="102" t="s">
        <v>203</v>
      </c>
      <c r="E3631" s="43">
        <v>296</v>
      </c>
      <c r="F3631" s="43">
        <v>294.5</v>
      </c>
      <c r="G3631" s="43">
        <v>292.60000000000002</v>
      </c>
      <c r="H3631" s="110"/>
      <c r="I3631" s="109">
        <f t="shared" si="612"/>
        <v>1520.2702702702704</v>
      </c>
      <c r="J3631" s="109">
        <f t="shared" si="613"/>
        <v>1925.6756756756527</v>
      </c>
      <c r="K3631" s="109">
        <f t="shared" si="614"/>
        <v>0</v>
      </c>
      <c r="L3631" s="43">
        <f t="shared" si="615"/>
        <v>3445.9459459459231</v>
      </c>
      <c r="M3631" s="25"/>
      <c r="N3631" s="25"/>
    </row>
    <row r="3632" spans="1:14" ht="15.75" customHeight="1">
      <c r="A3632" s="114">
        <v>41844</v>
      </c>
      <c r="B3632" s="102" t="s">
        <v>448</v>
      </c>
      <c r="C3632" s="29">
        <f t="shared" si="611"/>
        <v>1857.5851393188855</v>
      </c>
      <c r="D3632" s="102" t="s">
        <v>203</v>
      </c>
      <c r="E3632" s="43">
        <v>161.5</v>
      </c>
      <c r="F3632" s="43">
        <v>160.5</v>
      </c>
      <c r="G3632" s="43">
        <v>159</v>
      </c>
      <c r="H3632" s="112">
        <v>157</v>
      </c>
      <c r="I3632" s="109">
        <f t="shared" si="612"/>
        <v>1857.5851393188855</v>
      </c>
      <c r="J3632" s="109">
        <f t="shared" si="613"/>
        <v>2786.377708978328</v>
      </c>
      <c r="K3632" s="109">
        <f t="shared" si="614"/>
        <v>3715.1702786377709</v>
      </c>
      <c r="L3632" s="43">
        <f t="shared" si="615"/>
        <v>8359.133126934983</v>
      </c>
      <c r="M3632" s="25"/>
      <c r="N3632" s="25"/>
    </row>
    <row r="3633" spans="1:14" ht="15.75" customHeight="1">
      <c r="A3633" s="114">
        <v>41844</v>
      </c>
      <c r="B3633" s="54" t="s">
        <v>575</v>
      </c>
      <c r="C3633" s="29">
        <f t="shared" si="611"/>
        <v>1016.9491525423729</v>
      </c>
      <c r="D3633" s="54" t="s">
        <v>188</v>
      </c>
      <c r="E3633" s="112">
        <v>295</v>
      </c>
      <c r="F3633" s="112">
        <v>296.5</v>
      </c>
      <c r="G3633" s="112">
        <v>298.5</v>
      </c>
      <c r="H3633" s="110">
        <v>302</v>
      </c>
      <c r="I3633" s="109">
        <f t="shared" si="612"/>
        <v>1525.4237288135594</v>
      </c>
      <c r="J3633" s="109">
        <f t="shared" si="613"/>
        <v>2033.8983050847457</v>
      </c>
      <c r="K3633" s="109">
        <f t="shared" si="614"/>
        <v>3559.3220338983051</v>
      </c>
      <c r="L3633" s="43">
        <f t="shared" si="615"/>
        <v>7118.6440677966102</v>
      </c>
      <c r="M3633" s="25"/>
      <c r="N3633" s="25"/>
    </row>
    <row r="3634" spans="1:14" ht="15.75" customHeight="1">
      <c r="A3634" s="114">
        <v>41844</v>
      </c>
      <c r="B3634" s="102" t="s">
        <v>585</v>
      </c>
      <c r="C3634" s="29">
        <f t="shared" si="611"/>
        <v>398.40637450199205</v>
      </c>
      <c r="D3634" s="102" t="s">
        <v>203</v>
      </c>
      <c r="E3634" s="43">
        <v>753</v>
      </c>
      <c r="F3634" s="43">
        <v>749</v>
      </c>
      <c r="G3634" s="43">
        <v>744</v>
      </c>
      <c r="H3634" s="112">
        <v>737</v>
      </c>
      <c r="I3634" s="109">
        <f t="shared" si="612"/>
        <v>1593.6254980079682</v>
      </c>
      <c r="J3634" s="109">
        <f t="shared" si="613"/>
        <v>1992.0318725099603</v>
      </c>
      <c r="K3634" s="109">
        <f t="shared" si="614"/>
        <v>2788.8446215139443</v>
      </c>
      <c r="L3634" s="43">
        <f t="shared" si="615"/>
        <v>6374.5019920318728</v>
      </c>
      <c r="M3634" s="25"/>
      <c r="N3634" s="25"/>
    </row>
    <row r="3635" spans="1:14" ht="15.75" customHeight="1">
      <c r="A3635" s="114">
        <v>41844</v>
      </c>
      <c r="B3635" s="102" t="s">
        <v>550</v>
      </c>
      <c r="C3635" s="29">
        <f t="shared" si="611"/>
        <v>909.09090909090912</v>
      </c>
      <c r="D3635" s="102" t="s">
        <v>203</v>
      </c>
      <c r="E3635" s="43">
        <v>330</v>
      </c>
      <c r="F3635" s="43">
        <v>328</v>
      </c>
      <c r="G3635" s="43"/>
      <c r="H3635" s="110"/>
      <c r="I3635" s="109">
        <f t="shared" si="612"/>
        <v>1818.1818181818182</v>
      </c>
      <c r="J3635" s="109">
        <f t="shared" si="613"/>
        <v>0</v>
      </c>
      <c r="K3635" s="109">
        <f t="shared" si="614"/>
        <v>0</v>
      </c>
      <c r="L3635" s="43">
        <f t="shared" si="615"/>
        <v>1818.1818181818182</v>
      </c>
      <c r="M3635" s="25"/>
      <c r="N3635" s="25"/>
    </row>
    <row r="3636" spans="1:14" ht="15.75" customHeight="1">
      <c r="A3636" s="114">
        <v>41844</v>
      </c>
      <c r="B3636" s="102" t="s">
        <v>587</v>
      </c>
      <c r="C3636" s="29">
        <f t="shared" si="611"/>
        <v>1550.3875968992247</v>
      </c>
      <c r="D3636" s="102" t="s">
        <v>203</v>
      </c>
      <c r="E3636" s="43">
        <v>193.5</v>
      </c>
      <c r="F3636" s="43">
        <v>192.5</v>
      </c>
      <c r="G3636" s="43"/>
      <c r="H3636" s="110"/>
      <c r="I3636" s="109">
        <f t="shared" si="612"/>
        <v>1550.3875968992247</v>
      </c>
      <c r="J3636" s="109">
        <f t="shared" si="613"/>
        <v>0</v>
      </c>
      <c r="K3636" s="109">
        <f t="shared" si="614"/>
        <v>0</v>
      </c>
      <c r="L3636" s="43">
        <f t="shared" si="615"/>
        <v>1550.3875968992247</v>
      </c>
      <c r="M3636" s="25"/>
      <c r="N3636" s="25"/>
    </row>
    <row r="3637" spans="1:14" ht="15.75" customHeight="1">
      <c r="A3637" s="114">
        <v>41843</v>
      </c>
      <c r="B3637" s="102" t="s">
        <v>34</v>
      </c>
      <c r="C3637" s="29">
        <f t="shared" si="611"/>
        <v>2205.8823529411766</v>
      </c>
      <c r="D3637" s="102" t="s">
        <v>203</v>
      </c>
      <c r="E3637" s="43">
        <v>136</v>
      </c>
      <c r="F3637" s="43">
        <v>135</v>
      </c>
      <c r="G3637" s="43">
        <v>133.5</v>
      </c>
      <c r="H3637" s="112">
        <v>132</v>
      </c>
      <c r="I3637" s="109">
        <f t="shared" si="612"/>
        <v>2205.8823529411766</v>
      </c>
      <c r="J3637" s="109">
        <f t="shared" si="613"/>
        <v>3308.8235294117649</v>
      </c>
      <c r="K3637" s="109">
        <f t="shared" si="614"/>
        <v>3308.8235294117649</v>
      </c>
      <c r="L3637" s="43">
        <f t="shared" si="615"/>
        <v>8823.5294117647063</v>
      </c>
      <c r="M3637" s="25"/>
      <c r="N3637" s="25"/>
    </row>
    <row r="3638" spans="1:14" ht="15.75" customHeight="1">
      <c r="A3638" s="114">
        <v>41843</v>
      </c>
      <c r="B3638" s="102" t="s">
        <v>465</v>
      </c>
      <c r="C3638" s="29">
        <f t="shared" si="611"/>
        <v>1083.0324909747292</v>
      </c>
      <c r="D3638" s="102" t="s">
        <v>203</v>
      </c>
      <c r="E3638" s="43">
        <v>277</v>
      </c>
      <c r="F3638" s="43">
        <v>275.5</v>
      </c>
      <c r="G3638" s="43">
        <v>273.5</v>
      </c>
      <c r="H3638" s="112">
        <v>270.8</v>
      </c>
      <c r="I3638" s="109">
        <f t="shared" si="612"/>
        <v>1624.5487364620938</v>
      </c>
      <c r="J3638" s="109">
        <f t="shared" si="613"/>
        <v>2166.0649819494583</v>
      </c>
      <c r="K3638" s="109">
        <f t="shared" si="614"/>
        <v>2924.1877256317566</v>
      </c>
      <c r="L3638" s="43">
        <f t="shared" si="615"/>
        <v>6714.8014440433089</v>
      </c>
      <c r="M3638" s="25"/>
      <c r="N3638" s="25"/>
    </row>
    <row r="3639" spans="1:14" ht="15.75" customHeight="1">
      <c r="A3639" s="114">
        <v>41843</v>
      </c>
      <c r="B3639" s="102" t="s">
        <v>532</v>
      </c>
      <c r="C3639" s="29">
        <f t="shared" si="611"/>
        <v>2912.6213592233012</v>
      </c>
      <c r="D3639" s="102" t="s">
        <v>203</v>
      </c>
      <c r="E3639" s="43">
        <v>103</v>
      </c>
      <c r="F3639" s="43">
        <v>102.3</v>
      </c>
      <c r="G3639" s="43">
        <v>101.3</v>
      </c>
      <c r="H3639" s="110"/>
      <c r="I3639" s="109">
        <f t="shared" si="612"/>
        <v>2038.834951456319</v>
      </c>
      <c r="J3639" s="109">
        <f t="shared" si="613"/>
        <v>2912.6213592233012</v>
      </c>
      <c r="K3639" s="109">
        <f t="shared" si="614"/>
        <v>0</v>
      </c>
      <c r="L3639" s="43">
        <f t="shared" si="615"/>
        <v>4951.4563106796204</v>
      </c>
      <c r="M3639" s="25"/>
      <c r="N3639" s="25"/>
    </row>
    <row r="3640" spans="1:14" ht="15.75" customHeight="1">
      <c r="A3640" s="114">
        <v>41843</v>
      </c>
      <c r="B3640" s="54" t="s">
        <v>558</v>
      </c>
      <c r="C3640" s="29">
        <f t="shared" si="611"/>
        <v>194.17475728155341</v>
      </c>
      <c r="D3640" s="54" t="s">
        <v>188</v>
      </c>
      <c r="E3640" s="112">
        <v>1545</v>
      </c>
      <c r="F3640" s="112">
        <v>1550</v>
      </c>
      <c r="G3640" s="112"/>
      <c r="H3640" s="110"/>
      <c r="I3640" s="109">
        <f t="shared" si="612"/>
        <v>970.87378640776706</v>
      </c>
      <c r="J3640" s="109">
        <f t="shared" si="613"/>
        <v>0</v>
      </c>
      <c r="K3640" s="109">
        <f t="shared" si="614"/>
        <v>0</v>
      </c>
      <c r="L3640" s="43">
        <f t="shared" si="615"/>
        <v>970.87378640776706</v>
      </c>
      <c r="M3640" s="25"/>
      <c r="N3640" s="25"/>
    </row>
    <row r="3641" spans="1:14" ht="15.75" customHeight="1">
      <c r="A3641" s="114">
        <v>41842</v>
      </c>
      <c r="B3641" s="102" t="s">
        <v>465</v>
      </c>
      <c r="C3641" s="29">
        <f t="shared" si="611"/>
        <v>1067.6156583629893</v>
      </c>
      <c r="D3641" s="102" t="s">
        <v>203</v>
      </c>
      <c r="E3641" s="43">
        <v>281</v>
      </c>
      <c r="F3641" s="43">
        <v>279.5</v>
      </c>
      <c r="G3641" s="43">
        <v>277.5</v>
      </c>
      <c r="H3641" s="110"/>
      <c r="I3641" s="109">
        <f t="shared" si="612"/>
        <v>1601.423487544484</v>
      </c>
      <c r="J3641" s="109">
        <f t="shared" si="613"/>
        <v>2135.2313167259786</v>
      </c>
      <c r="K3641" s="109">
        <f t="shared" si="614"/>
        <v>0</v>
      </c>
      <c r="L3641" s="43">
        <f t="shared" si="615"/>
        <v>3736.6548042704626</v>
      </c>
      <c r="M3641" s="25"/>
      <c r="N3641" s="25"/>
    </row>
    <row r="3642" spans="1:14" ht="15.75" customHeight="1">
      <c r="A3642" s="114">
        <v>41842</v>
      </c>
      <c r="B3642" s="54" t="s">
        <v>367</v>
      </c>
      <c r="C3642" s="29">
        <f t="shared" si="611"/>
        <v>1869.1588785046729</v>
      </c>
      <c r="D3642" s="54" t="s">
        <v>188</v>
      </c>
      <c r="E3642" s="112">
        <v>160.5</v>
      </c>
      <c r="F3642" s="112">
        <v>161.5</v>
      </c>
      <c r="G3642" s="112"/>
      <c r="H3642" s="110"/>
      <c r="I3642" s="109">
        <f t="shared" si="612"/>
        <v>1869.1588785046729</v>
      </c>
      <c r="J3642" s="109">
        <f t="shared" si="613"/>
        <v>0</v>
      </c>
      <c r="K3642" s="109">
        <f t="shared" si="614"/>
        <v>0</v>
      </c>
      <c r="L3642" s="43">
        <f t="shared" si="615"/>
        <v>1869.1588785046729</v>
      </c>
      <c r="M3642" s="25"/>
      <c r="N3642" s="25"/>
    </row>
    <row r="3643" spans="1:14" ht="15.75" customHeight="1">
      <c r="A3643" s="114">
        <v>41842</v>
      </c>
      <c r="B3643" s="54" t="s">
        <v>604</v>
      </c>
      <c r="C3643" s="29">
        <f t="shared" si="611"/>
        <v>292.11295034079842</v>
      </c>
      <c r="D3643" s="54" t="s">
        <v>188</v>
      </c>
      <c r="E3643" s="112">
        <v>1027</v>
      </c>
      <c r="F3643" s="112">
        <v>1033</v>
      </c>
      <c r="G3643" s="112"/>
      <c r="H3643" s="110"/>
      <c r="I3643" s="109">
        <f t="shared" si="612"/>
        <v>1752.6777020447905</v>
      </c>
      <c r="J3643" s="109">
        <f t="shared" si="613"/>
        <v>0</v>
      </c>
      <c r="K3643" s="109">
        <f t="shared" si="614"/>
        <v>0</v>
      </c>
      <c r="L3643" s="43">
        <f t="shared" si="615"/>
        <v>1752.6777020447905</v>
      </c>
      <c r="M3643" s="25"/>
      <c r="N3643" s="25"/>
    </row>
    <row r="3644" spans="1:14" ht="15.75" customHeight="1">
      <c r="A3644" s="114">
        <v>41842</v>
      </c>
      <c r="B3644" s="102" t="s">
        <v>605</v>
      </c>
      <c r="C3644" s="29">
        <f t="shared" si="611"/>
        <v>3300.3300330033003</v>
      </c>
      <c r="D3644" s="102" t="s">
        <v>203</v>
      </c>
      <c r="E3644" s="43">
        <v>90.9</v>
      </c>
      <c r="F3644" s="43">
        <v>90.45</v>
      </c>
      <c r="G3644" s="43"/>
      <c r="H3644" s="110"/>
      <c r="I3644" s="109">
        <f t="shared" si="612"/>
        <v>1485.1485148514946</v>
      </c>
      <c r="J3644" s="109">
        <f t="shared" si="613"/>
        <v>0</v>
      </c>
      <c r="K3644" s="109">
        <f t="shared" si="614"/>
        <v>0</v>
      </c>
      <c r="L3644" s="43">
        <f t="shared" si="615"/>
        <v>1485.1485148514946</v>
      </c>
      <c r="M3644" s="25"/>
      <c r="N3644" s="25"/>
    </row>
    <row r="3645" spans="1:14" ht="15.75" customHeight="1">
      <c r="A3645" s="114">
        <v>41841</v>
      </c>
      <c r="B3645" s="54" t="s">
        <v>474</v>
      </c>
      <c r="C3645" s="29">
        <f t="shared" si="611"/>
        <v>914.63414634146341</v>
      </c>
      <c r="D3645" s="54" t="s">
        <v>188</v>
      </c>
      <c r="E3645" s="112">
        <v>328</v>
      </c>
      <c r="F3645" s="112">
        <v>330</v>
      </c>
      <c r="G3645" s="112">
        <v>333</v>
      </c>
      <c r="H3645" s="110">
        <v>337</v>
      </c>
      <c r="I3645" s="109">
        <f t="shared" si="612"/>
        <v>1829.2682926829268</v>
      </c>
      <c r="J3645" s="109">
        <f t="shared" si="613"/>
        <v>2743.9024390243903</v>
      </c>
      <c r="K3645" s="109">
        <f t="shared" si="614"/>
        <v>3658.5365853658536</v>
      </c>
      <c r="L3645" s="43">
        <f t="shared" si="615"/>
        <v>8231.707317073171</v>
      </c>
      <c r="M3645" s="25"/>
      <c r="N3645" s="25"/>
    </row>
    <row r="3646" spans="1:14" ht="15.75" customHeight="1">
      <c r="A3646" s="114">
        <v>41841</v>
      </c>
      <c r="B3646" s="54" t="s">
        <v>606</v>
      </c>
      <c r="C3646" s="29">
        <f t="shared" si="611"/>
        <v>1796.4071856287426</v>
      </c>
      <c r="D3646" s="54" t="s">
        <v>188</v>
      </c>
      <c r="E3646" s="112">
        <v>167</v>
      </c>
      <c r="F3646" s="112">
        <v>168</v>
      </c>
      <c r="G3646" s="112">
        <v>169.5</v>
      </c>
      <c r="H3646" s="110">
        <v>171.5</v>
      </c>
      <c r="I3646" s="109">
        <f t="shared" si="612"/>
        <v>1796.4071856287426</v>
      </c>
      <c r="J3646" s="109">
        <f t="shared" si="613"/>
        <v>2694.6107784431138</v>
      </c>
      <c r="K3646" s="109">
        <f t="shared" si="614"/>
        <v>3592.8143712574852</v>
      </c>
      <c r="L3646" s="43">
        <f t="shared" si="615"/>
        <v>8083.8323353293417</v>
      </c>
      <c r="M3646" s="25"/>
      <c r="N3646" s="25"/>
    </row>
    <row r="3647" spans="1:14" ht="15.75" customHeight="1">
      <c r="A3647" s="114">
        <v>41841</v>
      </c>
      <c r="B3647" s="54" t="s">
        <v>368</v>
      </c>
      <c r="C3647" s="29">
        <f t="shared" si="611"/>
        <v>491.80327868852459</v>
      </c>
      <c r="D3647" s="54" t="s">
        <v>188</v>
      </c>
      <c r="E3647" s="112">
        <v>610</v>
      </c>
      <c r="F3647" s="112">
        <v>614</v>
      </c>
      <c r="G3647" s="112">
        <v>619</v>
      </c>
      <c r="H3647" s="110">
        <v>625</v>
      </c>
      <c r="I3647" s="109">
        <f t="shared" si="612"/>
        <v>1967.2131147540983</v>
      </c>
      <c r="J3647" s="109">
        <f t="shared" si="613"/>
        <v>2459.0163934426228</v>
      </c>
      <c r="K3647" s="109">
        <f t="shared" si="614"/>
        <v>2950.8196721311474</v>
      </c>
      <c r="L3647" s="43">
        <f t="shared" si="615"/>
        <v>7377.0491803278692</v>
      </c>
      <c r="M3647" s="25"/>
      <c r="N3647" s="25"/>
    </row>
    <row r="3648" spans="1:14" ht="15.75" customHeight="1">
      <c r="A3648" s="114">
        <v>41841</v>
      </c>
      <c r="B3648" s="54" t="s">
        <v>599</v>
      </c>
      <c r="C3648" s="29">
        <f t="shared" si="611"/>
        <v>1307.18954248366</v>
      </c>
      <c r="D3648" s="54" t="s">
        <v>188</v>
      </c>
      <c r="E3648" s="112">
        <v>229.5</v>
      </c>
      <c r="F3648" s="112">
        <v>230.7</v>
      </c>
      <c r="G3648" s="112"/>
      <c r="H3648" s="110"/>
      <c r="I3648" s="109">
        <f t="shared" si="612"/>
        <v>1568.6274509803773</v>
      </c>
      <c r="J3648" s="109">
        <f t="shared" si="613"/>
        <v>0</v>
      </c>
      <c r="K3648" s="109">
        <f t="shared" si="614"/>
        <v>0</v>
      </c>
      <c r="L3648" s="43">
        <f t="shared" si="615"/>
        <v>1568.6274509803773</v>
      </c>
      <c r="M3648" s="25"/>
      <c r="N3648" s="25"/>
    </row>
    <row r="3649" spans="1:14" ht="15.75" customHeight="1">
      <c r="A3649" s="114">
        <v>41838</v>
      </c>
      <c r="B3649" s="54" t="s">
        <v>607</v>
      </c>
      <c r="C3649" s="29">
        <f t="shared" si="611"/>
        <v>323.45013477088946</v>
      </c>
      <c r="D3649" s="54" t="s">
        <v>188</v>
      </c>
      <c r="E3649" s="112">
        <v>927.5</v>
      </c>
      <c r="F3649" s="112">
        <v>932.5</v>
      </c>
      <c r="G3649" s="112">
        <v>940</v>
      </c>
      <c r="H3649" s="110">
        <v>948</v>
      </c>
      <c r="I3649" s="109">
        <f t="shared" si="612"/>
        <v>1617.2506738544473</v>
      </c>
      <c r="J3649" s="109">
        <f t="shared" si="613"/>
        <v>2425.8760107816711</v>
      </c>
      <c r="K3649" s="109">
        <f t="shared" si="614"/>
        <v>2587.6010781671157</v>
      </c>
      <c r="L3649" s="43">
        <f t="shared" si="615"/>
        <v>6630.7277628032343</v>
      </c>
      <c r="M3649" s="25"/>
      <c r="N3649" s="25"/>
    </row>
    <row r="3650" spans="1:14" ht="15.75" customHeight="1">
      <c r="A3650" s="114">
        <v>41838</v>
      </c>
      <c r="B3650" s="54" t="s">
        <v>280</v>
      </c>
      <c r="C3650" s="29">
        <f t="shared" si="611"/>
        <v>787.40157480314963</v>
      </c>
      <c r="D3650" s="54" t="s">
        <v>188</v>
      </c>
      <c r="E3650" s="112">
        <v>381</v>
      </c>
      <c r="F3650" s="112">
        <v>383</v>
      </c>
      <c r="G3650" s="112"/>
      <c r="H3650" s="110"/>
      <c r="I3650" s="109">
        <f t="shared" si="612"/>
        <v>1574.8031496062993</v>
      </c>
      <c r="J3650" s="109">
        <f t="shared" si="613"/>
        <v>0</v>
      </c>
      <c r="K3650" s="109">
        <f t="shared" si="614"/>
        <v>0</v>
      </c>
      <c r="L3650" s="43">
        <f t="shared" si="615"/>
        <v>1574.8031496062993</v>
      </c>
      <c r="M3650" s="25"/>
      <c r="N3650" s="25"/>
    </row>
    <row r="3651" spans="1:14" ht="15.75" customHeight="1">
      <c r="A3651" s="114">
        <v>41838</v>
      </c>
      <c r="B3651" s="54" t="s">
        <v>465</v>
      </c>
      <c r="C3651" s="29">
        <f t="shared" si="611"/>
        <v>1034.4827586206898</v>
      </c>
      <c r="D3651" s="54" t="s">
        <v>188</v>
      </c>
      <c r="E3651" s="112">
        <v>290</v>
      </c>
      <c r="F3651" s="112">
        <v>291.3</v>
      </c>
      <c r="G3651" s="112"/>
      <c r="H3651" s="110"/>
      <c r="I3651" s="109">
        <f t="shared" si="612"/>
        <v>1344.8275862069086</v>
      </c>
      <c r="J3651" s="109">
        <f t="shared" si="613"/>
        <v>0</v>
      </c>
      <c r="K3651" s="109">
        <f t="shared" si="614"/>
        <v>0</v>
      </c>
      <c r="L3651" s="43">
        <f t="shared" si="615"/>
        <v>1344.8275862069086</v>
      </c>
      <c r="M3651" s="25"/>
      <c r="N3651" s="25"/>
    </row>
    <row r="3652" spans="1:14" ht="15.75" customHeight="1">
      <c r="A3652" s="114">
        <v>41838</v>
      </c>
      <c r="B3652" s="102" t="s">
        <v>608</v>
      </c>
      <c r="C3652" s="29">
        <f t="shared" si="611"/>
        <v>967.74193548387098</v>
      </c>
      <c r="D3652" s="102" t="s">
        <v>203</v>
      </c>
      <c r="E3652" s="43">
        <v>310</v>
      </c>
      <c r="F3652" s="43">
        <v>308.14999999999998</v>
      </c>
      <c r="G3652" s="43"/>
      <c r="H3652" s="110"/>
      <c r="I3652" s="109">
        <f t="shared" si="612"/>
        <v>1790.3225806451833</v>
      </c>
      <c r="J3652" s="109">
        <f t="shared" si="613"/>
        <v>0</v>
      </c>
      <c r="K3652" s="109">
        <f t="shared" si="614"/>
        <v>0</v>
      </c>
      <c r="L3652" s="43">
        <f t="shared" si="615"/>
        <v>1790.3225806451833</v>
      </c>
      <c r="M3652" s="25"/>
      <c r="N3652" s="25"/>
    </row>
    <row r="3653" spans="1:14" ht="15.75" customHeight="1">
      <c r="A3653" s="114">
        <v>41838</v>
      </c>
      <c r="B3653" s="102" t="s">
        <v>609</v>
      </c>
      <c r="C3653" s="29">
        <f t="shared" si="611"/>
        <v>1973.6842105263158</v>
      </c>
      <c r="D3653" s="102" t="s">
        <v>203</v>
      </c>
      <c r="E3653" s="43">
        <v>152</v>
      </c>
      <c r="F3653" s="43">
        <v>154</v>
      </c>
      <c r="G3653" s="43"/>
      <c r="H3653" s="110"/>
      <c r="I3653" s="109">
        <f t="shared" si="612"/>
        <v>-3947.3684210526317</v>
      </c>
      <c r="J3653" s="109">
        <f t="shared" si="613"/>
        <v>0</v>
      </c>
      <c r="K3653" s="109">
        <f t="shared" si="614"/>
        <v>0</v>
      </c>
      <c r="L3653" s="43">
        <f t="shared" si="615"/>
        <v>-3947.3684210526317</v>
      </c>
      <c r="M3653" s="25"/>
      <c r="N3653" s="25"/>
    </row>
    <row r="3654" spans="1:14" ht="15.75" customHeight="1">
      <c r="A3654" s="114">
        <v>41837</v>
      </c>
      <c r="B3654" s="54" t="s">
        <v>610</v>
      </c>
      <c r="C3654" s="29">
        <f t="shared" si="611"/>
        <v>1449.2753623188405</v>
      </c>
      <c r="D3654" s="54" t="s">
        <v>188</v>
      </c>
      <c r="E3654" s="112">
        <v>207</v>
      </c>
      <c r="F3654" s="112">
        <v>208.5</v>
      </c>
      <c r="G3654" s="112">
        <v>210.5</v>
      </c>
      <c r="H3654" s="110">
        <v>213</v>
      </c>
      <c r="I3654" s="109">
        <f t="shared" si="612"/>
        <v>2173.913043478261</v>
      </c>
      <c r="J3654" s="109">
        <f t="shared" si="613"/>
        <v>2898.550724637681</v>
      </c>
      <c r="K3654" s="109">
        <f t="shared" si="614"/>
        <v>3623.188405797101</v>
      </c>
      <c r="L3654" s="43">
        <f t="shared" si="615"/>
        <v>8695.652173913044</v>
      </c>
      <c r="M3654" s="25"/>
      <c r="N3654" s="25"/>
    </row>
    <row r="3655" spans="1:14" ht="15.75" customHeight="1">
      <c r="A3655" s="114">
        <v>41837</v>
      </c>
      <c r="B3655" s="102" t="s">
        <v>219</v>
      </c>
      <c r="C3655" s="29">
        <f t="shared" si="611"/>
        <v>142.85714285714286</v>
      </c>
      <c r="D3655" s="102" t="s">
        <v>203</v>
      </c>
      <c r="E3655" s="43">
        <v>2100</v>
      </c>
      <c r="F3655" s="43">
        <v>2088</v>
      </c>
      <c r="G3655" s="43">
        <v>2071</v>
      </c>
      <c r="H3655" s="110"/>
      <c r="I3655" s="109">
        <f t="shared" si="612"/>
        <v>1714.2857142857142</v>
      </c>
      <c r="J3655" s="109">
        <f t="shared" si="613"/>
        <v>2428.5714285714284</v>
      </c>
      <c r="K3655" s="109">
        <f t="shared" si="614"/>
        <v>0</v>
      </c>
      <c r="L3655" s="43">
        <f t="shared" si="615"/>
        <v>4142.8571428571431</v>
      </c>
      <c r="M3655" s="25"/>
      <c r="N3655" s="25"/>
    </row>
    <row r="3656" spans="1:14" ht="15.75" customHeight="1">
      <c r="A3656" s="114">
        <v>41837</v>
      </c>
      <c r="B3656" s="102" t="s">
        <v>611</v>
      </c>
      <c r="C3656" s="29">
        <f t="shared" si="611"/>
        <v>125.78616352201257</v>
      </c>
      <c r="D3656" s="102" t="s">
        <v>203</v>
      </c>
      <c r="E3656" s="43">
        <v>2385</v>
      </c>
      <c r="F3656" s="43">
        <v>2375</v>
      </c>
      <c r="G3656" s="43"/>
      <c r="H3656" s="110"/>
      <c r="I3656" s="109">
        <f t="shared" si="612"/>
        <v>1257.8616352201257</v>
      </c>
      <c r="J3656" s="109">
        <f t="shared" si="613"/>
        <v>0</v>
      </c>
      <c r="K3656" s="109">
        <f t="shared" si="614"/>
        <v>0</v>
      </c>
      <c r="L3656" s="43">
        <f t="shared" si="615"/>
        <v>1257.8616352201257</v>
      </c>
      <c r="M3656" s="25"/>
      <c r="N3656" s="25"/>
    </row>
    <row r="3657" spans="1:14" ht="15.75" customHeight="1">
      <c r="A3657" s="114">
        <v>41837</v>
      </c>
      <c r="B3657" s="54" t="s">
        <v>487</v>
      </c>
      <c r="C3657" s="29">
        <f t="shared" si="611"/>
        <v>421.94092827004221</v>
      </c>
      <c r="D3657" s="54" t="s">
        <v>188</v>
      </c>
      <c r="E3657" s="112">
        <v>711</v>
      </c>
      <c r="F3657" s="112">
        <v>711</v>
      </c>
      <c r="G3657" s="112"/>
      <c r="H3657" s="110"/>
      <c r="I3657" s="109">
        <f t="shared" si="612"/>
        <v>0</v>
      </c>
      <c r="J3657" s="109">
        <f t="shared" si="613"/>
        <v>0</v>
      </c>
      <c r="K3657" s="109">
        <f t="shared" si="614"/>
        <v>0</v>
      </c>
      <c r="L3657" s="43">
        <f t="shared" si="615"/>
        <v>0</v>
      </c>
      <c r="M3657" s="25"/>
      <c r="N3657" s="25"/>
    </row>
    <row r="3658" spans="1:14" ht="15.75" customHeight="1">
      <c r="A3658" s="114">
        <v>41837</v>
      </c>
      <c r="B3658" s="54" t="s">
        <v>612</v>
      </c>
      <c r="C3658" s="29">
        <f t="shared" si="611"/>
        <v>1038.0622837370242</v>
      </c>
      <c r="D3658" s="54" t="s">
        <v>188</v>
      </c>
      <c r="E3658" s="112">
        <v>289</v>
      </c>
      <c r="F3658" s="112">
        <v>286</v>
      </c>
      <c r="G3658" s="112"/>
      <c r="H3658" s="110"/>
      <c r="I3658" s="109">
        <f t="shared" si="612"/>
        <v>-3114.1868512110727</v>
      </c>
      <c r="J3658" s="109">
        <f t="shared" si="613"/>
        <v>0</v>
      </c>
      <c r="K3658" s="109">
        <f t="shared" si="614"/>
        <v>0</v>
      </c>
      <c r="L3658" s="43">
        <f t="shared" si="615"/>
        <v>-3114.1868512110727</v>
      </c>
      <c r="M3658" s="25"/>
      <c r="N3658" s="25"/>
    </row>
    <row r="3659" spans="1:14" ht="15.75" customHeight="1">
      <c r="A3659" s="114">
        <v>41837</v>
      </c>
      <c r="B3659" s="54" t="s">
        <v>120</v>
      </c>
      <c r="C3659" s="29">
        <f>300000/E3659</f>
        <v>386.10038610038612</v>
      </c>
      <c r="D3659" s="54" t="s">
        <v>188</v>
      </c>
      <c r="E3659" s="112">
        <v>777</v>
      </c>
      <c r="F3659" s="112">
        <v>769</v>
      </c>
      <c r="G3659" s="112"/>
      <c r="H3659" s="110"/>
      <c r="I3659" s="109">
        <f t="shared" si="612"/>
        <v>-3088.8030888030889</v>
      </c>
      <c r="J3659" s="109">
        <f t="shared" si="613"/>
        <v>0</v>
      </c>
      <c r="K3659" s="109">
        <f t="shared" si="614"/>
        <v>0</v>
      </c>
      <c r="L3659" s="43">
        <f t="shared" si="615"/>
        <v>-3088.8030888030889</v>
      </c>
      <c r="M3659" s="25"/>
      <c r="N3659" s="25"/>
    </row>
    <row r="3660" spans="1:14" ht="15.75" customHeight="1">
      <c r="A3660" s="114">
        <v>41836</v>
      </c>
      <c r="B3660" s="54" t="s">
        <v>515</v>
      </c>
      <c r="C3660" s="29">
        <f t="shared" ref="C3660:C3723" si="616">300000/E3660</f>
        <v>1960.7843137254902</v>
      </c>
      <c r="D3660" s="54" t="s">
        <v>188</v>
      </c>
      <c r="E3660" s="112">
        <v>153</v>
      </c>
      <c r="F3660" s="112">
        <v>154</v>
      </c>
      <c r="G3660" s="112">
        <v>155.5</v>
      </c>
      <c r="H3660" s="110">
        <v>157.5</v>
      </c>
      <c r="I3660" s="109">
        <f t="shared" ref="I3660:I3723" si="617">(IF(D3660="SHORT",E3660-F3660,IF(D3660="LONG",F3660-E3660)))*C3660</f>
        <v>1960.7843137254902</v>
      </c>
      <c r="J3660" s="109">
        <f t="shared" ref="J3660:J3723" si="618">(IF(D3660="SHORT",IF(G3660="",0,F3660-G3660),IF(D3660="LONG",IF(G3660="",0,G3660-F3660))))*C3660</f>
        <v>2941.1764705882351</v>
      </c>
      <c r="K3660" s="109">
        <f t="shared" ref="K3660:K3723" si="619">(IF(D3660="SHORT",IF(H3660="",0,G3660-H3660),IF(D3660="LONG",IF(H3660="",0,(H3660-G3660)))))*C3660</f>
        <v>3921.5686274509803</v>
      </c>
      <c r="L3660" s="43">
        <f t="shared" ref="L3660:L3723" si="620">SUM(I3660,J3660,K3660)</f>
        <v>8823.5294117647063</v>
      </c>
      <c r="M3660" s="25"/>
      <c r="N3660" s="25"/>
    </row>
    <row r="3661" spans="1:14" ht="15.75" customHeight="1">
      <c r="A3661" s="114">
        <v>41836</v>
      </c>
      <c r="B3661" s="54" t="s">
        <v>42</v>
      </c>
      <c r="C3661" s="29">
        <f t="shared" si="616"/>
        <v>1474.2014742014742</v>
      </c>
      <c r="D3661" s="54" t="s">
        <v>188</v>
      </c>
      <c r="E3661" s="112">
        <v>203.5</v>
      </c>
      <c r="F3661" s="112">
        <v>205</v>
      </c>
      <c r="G3661" s="112">
        <v>207</v>
      </c>
      <c r="H3661" s="110"/>
      <c r="I3661" s="109">
        <f t="shared" si="617"/>
        <v>2211.3022113022112</v>
      </c>
      <c r="J3661" s="109">
        <f t="shared" si="618"/>
        <v>2948.4029484029484</v>
      </c>
      <c r="K3661" s="109">
        <f t="shared" si="619"/>
        <v>0</v>
      </c>
      <c r="L3661" s="43">
        <f t="shared" si="620"/>
        <v>5159.7051597051595</v>
      </c>
      <c r="M3661" s="25"/>
      <c r="N3661" s="25"/>
    </row>
    <row r="3662" spans="1:14" ht="15.75" customHeight="1">
      <c r="A3662" s="114">
        <v>41836</v>
      </c>
      <c r="B3662" s="54" t="s">
        <v>487</v>
      </c>
      <c r="C3662" s="29">
        <f t="shared" si="616"/>
        <v>432.27665706051874</v>
      </c>
      <c r="D3662" s="54" t="s">
        <v>188</v>
      </c>
      <c r="E3662" s="112">
        <v>694</v>
      </c>
      <c r="F3662" s="112">
        <v>697</v>
      </c>
      <c r="G3662" s="112">
        <v>702</v>
      </c>
      <c r="H3662" s="110"/>
      <c r="I3662" s="109">
        <f t="shared" si="617"/>
        <v>1296.8299711815562</v>
      </c>
      <c r="J3662" s="109">
        <f t="shared" si="618"/>
        <v>2161.3832853025938</v>
      </c>
      <c r="K3662" s="109">
        <f t="shared" si="619"/>
        <v>0</v>
      </c>
      <c r="L3662" s="43">
        <f t="shared" si="620"/>
        <v>3458.21325648415</v>
      </c>
      <c r="M3662" s="25"/>
      <c r="N3662" s="25"/>
    </row>
    <row r="3663" spans="1:14" ht="15.75" customHeight="1">
      <c r="A3663" s="114">
        <v>41836</v>
      </c>
      <c r="B3663" s="54" t="s">
        <v>308</v>
      </c>
      <c r="C3663" s="29">
        <f t="shared" si="616"/>
        <v>469.48356807511738</v>
      </c>
      <c r="D3663" s="54" t="s">
        <v>188</v>
      </c>
      <c r="E3663" s="112">
        <v>639</v>
      </c>
      <c r="F3663" s="112">
        <v>643</v>
      </c>
      <c r="G3663" s="112"/>
      <c r="H3663" s="110"/>
      <c r="I3663" s="109">
        <f t="shared" si="617"/>
        <v>1877.9342723004695</v>
      </c>
      <c r="J3663" s="109">
        <f t="shared" si="618"/>
        <v>0</v>
      </c>
      <c r="K3663" s="109">
        <f t="shared" si="619"/>
        <v>0</v>
      </c>
      <c r="L3663" s="43">
        <f t="shared" si="620"/>
        <v>1877.9342723004695</v>
      </c>
      <c r="M3663" s="25"/>
      <c r="N3663" s="25"/>
    </row>
    <row r="3664" spans="1:14" ht="15.75" customHeight="1">
      <c r="A3664" s="114">
        <v>41836</v>
      </c>
      <c r="B3664" s="102" t="s">
        <v>494</v>
      </c>
      <c r="C3664" s="29">
        <f t="shared" si="616"/>
        <v>1089.3246187363836</v>
      </c>
      <c r="D3664" s="102" t="s">
        <v>203</v>
      </c>
      <c r="E3664" s="43">
        <v>275.39999999999998</v>
      </c>
      <c r="F3664" s="43">
        <v>274</v>
      </c>
      <c r="G3664" s="43"/>
      <c r="H3664" s="110"/>
      <c r="I3664" s="109">
        <f t="shared" si="617"/>
        <v>1525.0544662309123</v>
      </c>
      <c r="J3664" s="109">
        <f t="shared" si="618"/>
        <v>0</v>
      </c>
      <c r="K3664" s="109">
        <f t="shared" si="619"/>
        <v>0</v>
      </c>
      <c r="L3664" s="43">
        <f t="shared" si="620"/>
        <v>1525.0544662309123</v>
      </c>
      <c r="M3664" s="25"/>
      <c r="N3664" s="25"/>
    </row>
    <row r="3665" spans="1:14" ht="15.75" customHeight="1">
      <c r="A3665" s="114">
        <v>41835</v>
      </c>
      <c r="B3665" s="102" t="s">
        <v>553</v>
      </c>
      <c r="C3665" s="29">
        <f t="shared" si="616"/>
        <v>2521.0084033613443</v>
      </c>
      <c r="D3665" s="102" t="s">
        <v>203</v>
      </c>
      <c r="E3665" s="43">
        <v>119</v>
      </c>
      <c r="F3665" s="43">
        <v>118.3</v>
      </c>
      <c r="G3665" s="43">
        <v>117.3</v>
      </c>
      <c r="H3665" s="110"/>
      <c r="I3665" s="109">
        <f t="shared" si="617"/>
        <v>1764.7058823529483</v>
      </c>
      <c r="J3665" s="109">
        <f t="shared" si="618"/>
        <v>2521.0084033613443</v>
      </c>
      <c r="K3665" s="109">
        <f t="shared" si="619"/>
        <v>0</v>
      </c>
      <c r="L3665" s="43">
        <f t="shared" si="620"/>
        <v>4285.7142857142926</v>
      </c>
      <c r="M3665" s="25"/>
      <c r="N3665" s="25"/>
    </row>
    <row r="3666" spans="1:14" ht="15.75" customHeight="1">
      <c r="A3666" s="114">
        <v>41835</v>
      </c>
      <c r="B3666" s="54" t="s">
        <v>613</v>
      </c>
      <c r="C3666" s="29">
        <f t="shared" si="616"/>
        <v>1149.4252873563219</v>
      </c>
      <c r="D3666" s="54" t="s">
        <v>188</v>
      </c>
      <c r="E3666" s="112">
        <v>261</v>
      </c>
      <c r="F3666" s="112">
        <v>262.5</v>
      </c>
      <c r="G3666" s="112">
        <v>264.25</v>
      </c>
      <c r="H3666" s="110"/>
      <c r="I3666" s="109">
        <f t="shared" si="617"/>
        <v>1724.1379310344828</v>
      </c>
      <c r="J3666" s="109">
        <f t="shared" si="618"/>
        <v>2011.4942528735633</v>
      </c>
      <c r="K3666" s="109">
        <f t="shared" si="619"/>
        <v>0</v>
      </c>
      <c r="L3666" s="43">
        <f t="shared" si="620"/>
        <v>3735.632183908046</v>
      </c>
      <c r="M3666" s="25"/>
      <c r="N3666" s="25"/>
    </row>
    <row r="3667" spans="1:14" ht="15.75" customHeight="1">
      <c r="A3667" s="114">
        <v>41835</v>
      </c>
      <c r="B3667" s="102" t="s">
        <v>608</v>
      </c>
      <c r="C3667" s="29">
        <f t="shared" si="616"/>
        <v>895.52238805970148</v>
      </c>
      <c r="D3667" s="102" t="s">
        <v>203</v>
      </c>
      <c r="E3667" s="43">
        <v>335</v>
      </c>
      <c r="F3667" s="43">
        <v>333</v>
      </c>
      <c r="G3667" s="43"/>
      <c r="H3667" s="110"/>
      <c r="I3667" s="109">
        <f t="shared" si="617"/>
        <v>1791.044776119403</v>
      </c>
      <c r="J3667" s="109">
        <f t="shared" si="618"/>
        <v>0</v>
      </c>
      <c r="K3667" s="109">
        <f t="shared" si="619"/>
        <v>0</v>
      </c>
      <c r="L3667" s="43">
        <f t="shared" si="620"/>
        <v>1791.044776119403</v>
      </c>
      <c r="M3667" s="25"/>
      <c r="N3667" s="25"/>
    </row>
    <row r="3668" spans="1:14" ht="15.75" customHeight="1">
      <c r="A3668" s="114">
        <v>41835</v>
      </c>
      <c r="B3668" s="102" t="s">
        <v>357</v>
      </c>
      <c r="C3668" s="29">
        <f t="shared" si="616"/>
        <v>114.76664116296863</v>
      </c>
      <c r="D3668" s="102" t="s">
        <v>203</v>
      </c>
      <c r="E3668" s="43">
        <v>2614</v>
      </c>
      <c r="F3668" s="43">
        <v>2641</v>
      </c>
      <c r="G3668" s="43"/>
      <c r="H3668" s="110"/>
      <c r="I3668" s="109">
        <f t="shared" si="617"/>
        <v>-3098.699311400153</v>
      </c>
      <c r="J3668" s="109">
        <f t="shared" si="618"/>
        <v>0</v>
      </c>
      <c r="K3668" s="109">
        <f t="shared" si="619"/>
        <v>0</v>
      </c>
      <c r="L3668" s="43">
        <f t="shared" si="620"/>
        <v>-3098.699311400153</v>
      </c>
      <c r="M3668" s="25"/>
      <c r="N3668" s="25"/>
    </row>
    <row r="3669" spans="1:14" ht="15.75" customHeight="1">
      <c r="A3669" s="114">
        <v>41834</v>
      </c>
      <c r="B3669" s="102" t="s">
        <v>96</v>
      </c>
      <c r="C3669" s="29">
        <f t="shared" si="616"/>
        <v>4054.0540540540542</v>
      </c>
      <c r="D3669" s="102" t="s">
        <v>203</v>
      </c>
      <c r="E3669" s="43">
        <v>74</v>
      </c>
      <c r="F3669" s="43">
        <v>73.5</v>
      </c>
      <c r="G3669" s="43">
        <v>72.7</v>
      </c>
      <c r="H3669" s="112">
        <v>71.8</v>
      </c>
      <c r="I3669" s="109">
        <f t="shared" si="617"/>
        <v>2027.0270270270271</v>
      </c>
      <c r="J3669" s="109">
        <f t="shared" si="618"/>
        <v>3243.243243243232</v>
      </c>
      <c r="K3669" s="109">
        <f t="shared" si="619"/>
        <v>3648.648648648672</v>
      </c>
      <c r="L3669" s="43">
        <f t="shared" si="620"/>
        <v>8918.918918918931</v>
      </c>
      <c r="M3669" s="25"/>
      <c r="N3669" s="25"/>
    </row>
    <row r="3670" spans="1:14" ht="15.75" customHeight="1">
      <c r="A3670" s="114">
        <v>41834</v>
      </c>
      <c r="B3670" s="54" t="s">
        <v>614</v>
      </c>
      <c r="C3670" s="29">
        <f t="shared" si="616"/>
        <v>3389.8305084745762</v>
      </c>
      <c r="D3670" s="54" t="s">
        <v>188</v>
      </c>
      <c r="E3670" s="112">
        <v>88.5</v>
      </c>
      <c r="F3670" s="112">
        <v>89</v>
      </c>
      <c r="G3670" s="112">
        <v>89.8</v>
      </c>
      <c r="H3670" s="110"/>
      <c r="I3670" s="109">
        <f t="shared" si="617"/>
        <v>1694.9152542372881</v>
      </c>
      <c r="J3670" s="109">
        <f t="shared" si="618"/>
        <v>2711.8644067796513</v>
      </c>
      <c r="K3670" s="109">
        <f t="shared" si="619"/>
        <v>0</v>
      </c>
      <c r="L3670" s="43">
        <f t="shared" si="620"/>
        <v>4406.7796610169389</v>
      </c>
      <c r="M3670" s="25"/>
      <c r="N3670" s="25"/>
    </row>
    <row r="3671" spans="1:14" ht="15.75" customHeight="1">
      <c r="A3671" s="114">
        <v>41834</v>
      </c>
      <c r="B3671" s="54" t="s">
        <v>231</v>
      </c>
      <c r="C3671" s="29">
        <f t="shared" si="616"/>
        <v>1411.1006585136406</v>
      </c>
      <c r="D3671" s="54" t="s">
        <v>188</v>
      </c>
      <c r="E3671" s="112">
        <v>212.6</v>
      </c>
      <c r="F3671" s="112">
        <v>214</v>
      </c>
      <c r="G3671" s="112"/>
      <c r="H3671" s="110"/>
      <c r="I3671" s="109">
        <f t="shared" si="617"/>
        <v>1975.5409219191049</v>
      </c>
      <c r="J3671" s="109">
        <f t="shared" si="618"/>
        <v>0</v>
      </c>
      <c r="K3671" s="109">
        <f t="shared" si="619"/>
        <v>0</v>
      </c>
      <c r="L3671" s="43">
        <f t="shared" si="620"/>
        <v>1975.5409219191049</v>
      </c>
      <c r="M3671" s="25"/>
      <c r="N3671" s="25"/>
    </row>
    <row r="3672" spans="1:14" ht="15.75" customHeight="1">
      <c r="A3672" s="114">
        <v>41834</v>
      </c>
      <c r="B3672" s="54" t="s">
        <v>598</v>
      </c>
      <c r="C3672" s="29">
        <f t="shared" si="616"/>
        <v>423.72881355932202</v>
      </c>
      <c r="D3672" s="54" t="s">
        <v>188</v>
      </c>
      <c r="E3672" s="112">
        <v>708</v>
      </c>
      <c r="F3672" s="112">
        <v>712</v>
      </c>
      <c r="G3672" s="112"/>
      <c r="H3672" s="110"/>
      <c r="I3672" s="109">
        <f t="shared" si="617"/>
        <v>1694.9152542372881</v>
      </c>
      <c r="J3672" s="109">
        <f t="shared" si="618"/>
        <v>0</v>
      </c>
      <c r="K3672" s="109">
        <f t="shared" si="619"/>
        <v>0</v>
      </c>
      <c r="L3672" s="43">
        <f t="shared" si="620"/>
        <v>1694.9152542372881</v>
      </c>
      <c r="M3672" s="25"/>
      <c r="N3672" s="25"/>
    </row>
    <row r="3673" spans="1:14" ht="15.75" customHeight="1">
      <c r="A3673" s="114">
        <v>41831</v>
      </c>
      <c r="B3673" s="102" t="s">
        <v>609</v>
      </c>
      <c r="C3673" s="29">
        <f t="shared" si="616"/>
        <v>2047.7815699658704</v>
      </c>
      <c r="D3673" s="102" t="s">
        <v>203</v>
      </c>
      <c r="E3673" s="43">
        <v>146.5</v>
      </c>
      <c r="F3673" s="43">
        <v>145.5</v>
      </c>
      <c r="G3673" s="43">
        <v>144</v>
      </c>
      <c r="H3673" s="112">
        <v>142</v>
      </c>
      <c r="I3673" s="109">
        <f t="shared" si="617"/>
        <v>2047.7815699658704</v>
      </c>
      <c r="J3673" s="109">
        <f t="shared" si="618"/>
        <v>3071.6723549488056</v>
      </c>
      <c r="K3673" s="109">
        <f t="shared" si="619"/>
        <v>4095.5631399317408</v>
      </c>
      <c r="L3673" s="43">
        <f t="shared" si="620"/>
        <v>9215.0170648464173</v>
      </c>
      <c r="M3673" s="25"/>
      <c r="N3673" s="25"/>
    </row>
    <row r="3674" spans="1:14" ht="15.75" customHeight="1">
      <c r="A3674" s="114">
        <v>41831</v>
      </c>
      <c r="B3674" s="102" t="s">
        <v>587</v>
      </c>
      <c r="C3674" s="29">
        <f t="shared" si="616"/>
        <v>1574.8031496062993</v>
      </c>
      <c r="D3674" s="102" t="s">
        <v>203</v>
      </c>
      <c r="E3674" s="43">
        <v>190.5</v>
      </c>
      <c r="F3674" s="43">
        <v>189.5</v>
      </c>
      <c r="G3674" s="43">
        <v>188</v>
      </c>
      <c r="H3674" s="112">
        <v>186</v>
      </c>
      <c r="I3674" s="109">
        <f t="shared" si="617"/>
        <v>1574.8031496062993</v>
      </c>
      <c r="J3674" s="109">
        <f t="shared" si="618"/>
        <v>2362.2047244094488</v>
      </c>
      <c r="K3674" s="109">
        <f t="shared" si="619"/>
        <v>3149.6062992125985</v>
      </c>
      <c r="L3674" s="43">
        <f t="shared" si="620"/>
        <v>7086.6141732283468</v>
      </c>
      <c r="M3674" s="25"/>
      <c r="N3674" s="25"/>
    </row>
    <row r="3675" spans="1:14" ht="15.75" customHeight="1">
      <c r="A3675" s="114">
        <v>41831</v>
      </c>
      <c r="B3675" s="102" t="s">
        <v>236</v>
      </c>
      <c r="C3675" s="29">
        <f t="shared" si="616"/>
        <v>530.97345132743362</v>
      </c>
      <c r="D3675" s="102" t="s">
        <v>203</v>
      </c>
      <c r="E3675" s="43">
        <v>565</v>
      </c>
      <c r="F3675" s="43">
        <v>561</v>
      </c>
      <c r="G3675" s="43">
        <v>556</v>
      </c>
      <c r="H3675" s="110"/>
      <c r="I3675" s="109">
        <f t="shared" si="617"/>
        <v>2123.8938053097345</v>
      </c>
      <c r="J3675" s="109">
        <f t="shared" si="618"/>
        <v>2654.8672566371679</v>
      </c>
      <c r="K3675" s="109">
        <f t="shared" si="619"/>
        <v>0</v>
      </c>
      <c r="L3675" s="43">
        <f t="shared" si="620"/>
        <v>4778.7610619469024</v>
      </c>
      <c r="M3675" s="25"/>
      <c r="N3675" s="25"/>
    </row>
    <row r="3676" spans="1:14" ht="15.75" customHeight="1">
      <c r="A3676" s="114">
        <v>41831</v>
      </c>
      <c r="B3676" s="102" t="s">
        <v>553</v>
      </c>
      <c r="C3676" s="29">
        <f t="shared" si="616"/>
        <v>2597.4025974025976</v>
      </c>
      <c r="D3676" s="102" t="s">
        <v>203</v>
      </c>
      <c r="E3676" s="43">
        <v>115.5</v>
      </c>
      <c r="F3676" s="43">
        <v>114.7</v>
      </c>
      <c r="G3676" s="43"/>
      <c r="H3676" s="110"/>
      <c r="I3676" s="109">
        <f t="shared" si="617"/>
        <v>2077.9220779220709</v>
      </c>
      <c r="J3676" s="109">
        <f t="shared" si="618"/>
        <v>0</v>
      </c>
      <c r="K3676" s="109">
        <f t="shared" si="619"/>
        <v>0</v>
      </c>
      <c r="L3676" s="43">
        <f t="shared" si="620"/>
        <v>2077.9220779220709</v>
      </c>
      <c r="M3676" s="25"/>
      <c r="N3676" s="25"/>
    </row>
    <row r="3677" spans="1:14" ht="15.75" customHeight="1">
      <c r="A3677" s="114">
        <v>41830</v>
      </c>
      <c r="B3677" s="102" t="s">
        <v>231</v>
      </c>
      <c r="C3677" s="29">
        <f t="shared" si="616"/>
        <v>1383.1258644536651</v>
      </c>
      <c r="D3677" s="102" t="s">
        <v>203</v>
      </c>
      <c r="E3677" s="43">
        <v>216.9</v>
      </c>
      <c r="F3677" s="43">
        <v>215.5</v>
      </c>
      <c r="G3677" s="43">
        <v>213.5</v>
      </c>
      <c r="H3677" s="112">
        <v>210</v>
      </c>
      <c r="I3677" s="109">
        <f t="shared" si="617"/>
        <v>1936.3762102351391</v>
      </c>
      <c r="J3677" s="109">
        <f t="shared" si="618"/>
        <v>2766.2517289073303</v>
      </c>
      <c r="K3677" s="109">
        <f t="shared" si="619"/>
        <v>4840.9405255878282</v>
      </c>
      <c r="L3677" s="43">
        <f t="shared" si="620"/>
        <v>9543.5684647302987</v>
      </c>
      <c r="M3677" s="25"/>
      <c r="N3677" s="25"/>
    </row>
    <row r="3678" spans="1:14" ht="15.75" customHeight="1">
      <c r="A3678" s="114">
        <v>41830</v>
      </c>
      <c r="B3678" s="102" t="s">
        <v>68</v>
      </c>
      <c r="C3678" s="29">
        <f t="shared" si="616"/>
        <v>2479.3388429752067</v>
      </c>
      <c r="D3678" s="102" t="s">
        <v>203</v>
      </c>
      <c r="E3678" s="43">
        <v>121</v>
      </c>
      <c r="F3678" s="43">
        <v>120.2</v>
      </c>
      <c r="G3678" s="43">
        <v>119</v>
      </c>
      <c r="H3678" s="112">
        <v>117.25</v>
      </c>
      <c r="I3678" s="109">
        <f t="shared" si="617"/>
        <v>1983.4710743801584</v>
      </c>
      <c r="J3678" s="109">
        <f t="shared" si="618"/>
        <v>2975.2066115702551</v>
      </c>
      <c r="K3678" s="109">
        <f t="shared" si="619"/>
        <v>4338.8429752066113</v>
      </c>
      <c r="L3678" s="43">
        <f t="shared" si="620"/>
        <v>9297.5206611570247</v>
      </c>
      <c r="M3678" s="25"/>
      <c r="N3678" s="25"/>
    </row>
    <row r="3679" spans="1:14" ht="15.75" customHeight="1">
      <c r="A3679" s="114">
        <v>41830</v>
      </c>
      <c r="B3679" s="54" t="s">
        <v>615</v>
      </c>
      <c r="C3679" s="29">
        <f t="shared" si="616"/>
        <v>2006.6889632107022</v>
      </c>
      <c r="D3679" s="54" t="s">
        <v>188</v>
      </c>
      <c r="E3679" s="112">
        <v>149.5</v>
      </c>
      <c r="F3679" s="112">
        <v>150.5</v>
      </c>
      <c r="G3679" s="112">
        <v>152</v>
      </c>
      <c r="H3679" s="110">
        <v>154</v>
      </c>
      <c r="I3679" s="109">
        <f t="shared" si="617"/>
        <v>2006.6889632107022</v>
      </c>
      <c r="J3679" s="109">
        <f t="shared" si="618"/>
        <v>3010.0334448160534</v>
      </c>
      <c r="K3679" s="109">
        <f t="shared" si="619"/>
        <v>4013.3779264214045</v>
      </c>
      <c r="L3679" s="43">
        <f t="shared" si="620"/>
        <v>9030.1003344481596</v>
      </c>
      <c r="M3679" s="25"/>
      <c r="N3679" s="25"/>
    </row>
    <row r="3680" spans="1:14" ht="15.75" customHeight="1">
      <c r="A3680" s="114">
        <v>41830</v>
      </c>
      <c r="B3680" s="54" t="s">
        <v>612</v>
      </c>
      <c r="C3680" s="29">
        <f t="shared" si="616"/>
        <v>1092.4981791697012</v>
      </c>
      <c r="D3680" s="54" t="s">
        <v>188</v>
      </c>
      <c r="E3680" s="112">
        <v>274.60000000000002</v>
      </c>
      <c r="F3680" s="112">
        <v>276</v>
      </c>
      <c r="G3680" s="112">
        <v>278</v>
      </c>
      <c r="H3680" s="110">
        <v>281</v>
      </c>
      <c r="I3680" s="109">
        <f t="shared" si="617"/>
        <v>1529.4974508375569</v>
      </c>
      <c r="J3680" s="109">
        <f t="shared" si="618"/>
        <v>2184.9963583394024</v>
      </c>
      <c r="K3680" s="109">
        <f t="shared" si="619"/>
        <v>3277.4945375091038</v>
      </c>
      <c r="L3680" s="43">
        <f t="shared" si="620"/>
        <v>6991.9883466860629</v>
      </c>
      <c r="M3680" s="25"/>
      <c r="N3680" s="25"/>
    </row>
    <row r="3681" spans="1:14" ht="15.75" customHeight="1">
      <c r="A3681" s="114">
        <v>41830</v>
      </c>
      <c r="B3681" s="54" t="s">
        <v>487</v>
      </c>
      <c r="C3681" s="29">
        <f t="shared" si="616"/>
        <v>469.48356807511738</v>
      </c>
      <c r="D3681" s="54" t="s">
        <v>188</v>
      </c>
      <c r="E3681" s="112">
        <v>639</v>
      </c>
      <c r="F3681" s="112">
        <v>643</v>
      </c>
      <c r="G3681" s="112"/>
      <c r="H3681" s="110"/>
      <c r="I3681" s="109">
        <f t="shared" si="617"/>
        <v>1877.9342723004695</v>
      </c>
      <c r="J3681" s="109">
        <f t="shared" si="618"/>
        <v>0</v>
      </c>
      <c r="K3681" s="109">
        <f t="shared" si="619"/>
        <v>0</v>
      </c>
      <c r="L3681" s="43">
        <f t="shared" si="620"/>
        <v>1877.9342723004695</v>
      </c>
      <c r="M3681" s="25"/>
      <c r="N3681" s="25"/>
    </row>
    <row r="3682" spans="1:14" ht="15.75" customHeight="1">
      <c r="A3682" s="114">
        <v>41829</v>
      </c>
      <c r="B3682" s="54" t="s">
        <v>515</v>
      </c>
      <c r="C3682" s="29">
        <f t="shared" si="616"/>
        <v>2189.7810218978102</v>
      </c>
      <c r="D3682" s="54" t="s">
        <v>188</v>
      </c>
      <c r="E3682" s="112">
        <v>137</v>
      </c>
      <c r="F3682" s="112">
        <v>137.80000000000001</v>
      </c>
      <c r="G3682" s="112">
        <v>139</v>
      </c>
      <c r="H3682" s="110">
        <v>141</v>
      </c>
      <c r="I3682" s="109">
        <f t="shared" si="617"/>
        <v>1751.824817518273</v>
      </c>
      <c r="J3682" s="109">
        <f t="shared" si="618"/>
        <v>2627.7372262773474</v>
      </c>
      <c r="K3682" s="109">
        <f t="shared" si="619"/>
        <v>4379.5620437956204</v>
      </c>
      <c r="L3682" s="43">
        <f t="shared" si="620"/>
        <v>8759.1240875912408</v>
      </c>
      <c r="M3682" s="25"/>
      <c r="N3682" s="25"/>
    </row>
    <row r="3683" spans="1:14" ht="15.75" customHeight="1">
      <c r="A3683" s="114">
        <v>41829</v>
      </c>
      <c r="B3683" s="102" t="s">
        <v>616</v>
      </c>
      <c r="C3683" s="29">
        <f t="shared" si="616"/>
        <v>5172.4137931034484</v>
      </c>
      <c r="D3683" s="102" t="s">
        <v>203</v>
      </c>
      <c r="E3683" s="43">
        <v>58</v>
      </c>
      <c r="F3683" s="43">
        <v>57.6</v>
      </c>
      <c r="G3683" s="43">
        <v>57</v>
      </c>
      <c r="H3683" s="112">
        <v>56.3</v>
      </c>
      <c r="I3683" s="109">
        <f t="shared" si="617"/>
        <v>2068.9655172413718</v>
      </c>
      <c r="J3683" s="109">
        <f t="shared" si="618"/>
        <v>3103.4482758620766</v>
      </c>
      <c r="K3683" s="109">
        <f t="shared" si="619"/>
        <v>3620.6896551724285</v>
      </c>
      <c r="L3683" s="43">
        <f t="shared" si="620"/>
        <v>8793.1034482758769</v>
      </c>
      <c r="M3683" s="25"/>
      <c r="N3683" s="25"/>
    </row>
    <row r="3684" spans="1:14" ht="15.75" customHeight="1">
      <c r="A3684" s="114">
        <v>41829</v>
      </c>
      <c r="B3684" s="102" t="s">
        <v>598</v>
      </c>
      <c r="C3684" s="29">
        <f t="shared" si="616"/>
        <v>428.87776983559684</v>
      </c>
      <c r="D3684" s="102" t="s">
        <v>203</v>
      </c>
      <c r="E3684" s="43">
        <v>699.5</v>
      </c>
      <c r="F3684" s="43">
        <v>695</v>
      </c>
      <c r="G3684" s="43">
        <v>689</v>
      </c>
      <c r="H3684" s="112">
        <v>680</v>
      </c>
      <c r="I3684" s="109">
        <f t="shared" si="617"/>
        <v>1929.9499642601859</v>
      </c>
      <c r="J3684" s="109">
        <f t="shared" si="618"/>
        <v>2573.266619013581</v>
      </c>
      <c r="K3684" s="109">
        <f t="shared" si="619"/>
        <v>3859.8999285203718</v>
      </c>
      <c r="L3684" s="43">
        <f t="shared" si="620"/>
        <v>8363.1165117941382</v>
      </c>
      <c r="M3684" s="25"/>
      <c r="N3684" s="25"/>
    </row>
    <row r="3685" spans="1:14" ht="15.75" customHeight="1">
      <c r="A3685" s="114">
        <v>41829</v>
      </c>
      <c r="B3685" s="54" t="s">
        <v>484</v>
      </c>
      <c r="C3685" s="29">
        <f t="shared" si="616"/>
        <v>1153.8461538461538</v>
      </c>
      <c r="D3685" s="54" t="s">
        <v>188</v>
      </c>
      <c r="E3685" s="112">
        <v>260</v>
      </c>
      <c r="F3685" s="112">
        <v>261.5</v>
      </c>
      <c r="G3685" s="112"/>
      <c r="H3685" s="110"/>
      <c r="I3685" s="109">
        <f t="shared" si="617"/>
        <v>1730.7692307692307</v>
      </c>
      <c r="J3685" s="109">
        <f t="shared" si="618"/>
        <v>0</v>
      </c>
      <c r="K3685" s="109">
        <f t="shared" si="619"/>
        <v>0</v>
      </c>
      <c r="L3685" s="43">
        <f t="shared" si="620"/>
        <v>1730.7692307692307</v>
      </c>
      <c r="M3685" s="25"/>
      <c r="N3685" s="25"/>
    </row>
    <row r="3686" spans="1:14" ht="15.75" customHeight="1">
      <c r="A3686" s="114">
        <v>41829</v>
      </c>
      <c r="B3686" s="102" t="s">
        <v>446</v>
      </c>
      <c r="C3686" s="29">
        <f t="shared" si="616"/>
        <v>761.42131979695432</v>
      </c>
      <c r="D3686" s="102" t="s">
        <v>203</v>
      </c>
      <c r="E3686" s="43">
        <v>394</v>
      </c>
      <c r="F3686" s="43">
        <v>392</v>
      </c>
      <c r="G3686" s="43"/>
      <c r="H3686" s="110"/>
      <c r="I3686" s="109">
        <f t="shared" si="617"/>
        <v>1522.8426395939086</v>
      </c>
      <c r="J3686" s="109">
        <f t="shared" si="618"/>
        <v>0</v>
      </c>
      <c r="K3686" s="109">
        <f t="shared" si="619"/>
        <v>0</v>
      </c>
      <c r="L3686" s="43">
        <f t="shared" si="620"/>
        <v>1522.8426395939086</v>
      </c>
      <c r="M3686" s="25"/>
      <c r="N3686" s="25"/>
    </row>
    <row r="3687" spans="1:14" ht="15.75" customHeight="1">
      <c r="A3687" s="114">
        <v>41828</v>
      </c>
      <c r="B3687" s="102" t="s">
        <v>617</v>
      </c>
      <c r="C3687" s="29">
        <f t="shared" si="616"/>
        <v>2181.818181818182</v>
      </c>
      <c r="D3687" s="102" t="s">
        <v>203</v>
      </c>
      <c r="E3687" s="43">
        <v>137.5</v>
      </c>
      <c r="F3687" s="43">
        <v>136.69999999999999</v>
      </c>
      <c r="G3687" s="43">
        <v>135</v>
      </c>
      <c r="H3687" s="112">
        <v>133</v>
      </c>
      <c r="I3687" s="109">
        <f t="shared" si="617"/>
        <v>1745.4545454545703</v>
      </c>
      <c r="J3687" s="109">
        <f t="shared" si="618"/>
        <v>3709.0909090908845</v>
      </c>
      <c r="K3687" s="109">
        <f t="shared" si="619"/>
        <v>4363.636363636364</v>
      </c>
      <c r="L3687" s="43">
        <f t="shared" si="620"/>
        <v>9818.1818181818198</v>
      </c>
      <c r="M3687" s="25"/>
      <c r="N3687" s="25"/>
    </row>
    <row r="3688" spans="1:14" ht="15.75" customHeight="1">
      <c r="A3688" s="114">
        <v>41828</v>
      </c>
      <c r="B3688" s="102" t="s">
        <v>617</v>
      </c>
      <c r="C3688" s="29">
        <f t="shared" si="616"/>
        <v>2380.9523809523807</v>
      </c>
      <c r="D3688" s="102" t="s">
        <v>203</v>
      </c>
      <c r="E3688" s="43">
        <v>126</v>
      </c>
      <c r="F3688" s="43">
        <v>125.2</v>
      </c>
      <c r="G3688" s="43">
        <v>124</v>
      </c>
      <c r="H3688" s="112">
        <v>122</v>
      </c>
      <c r="I3688" s="109">
        <f t="shared" si="617"/>
        <v>1904.7619047618978</v>
      </c>
      <c r="J3688" s="109">
        <f t="shared" si="618"/>
        <v>2857.1428571428637</v>
      </c>
      <c r="K3688" s="109">
        <f t="shared" si="619"/>
        <v>4761.9047619047615</v>
      </c>
      <c r="L3688" s="43">
        <f t="shared" si="620"/>
        <v>9523.8095238095229</v>
      </c>
      <c r="M3688" s="25"/>
      <c r="N3688" s="25"/>
    </row>
    <row r="3689" spans="1:14" ht="15.75" customHeight="1">
      <c r="A3689" s="114">
        <v>41828</v>
      </c>
      <c r="B3689" s="54" t="s">
        <v>120</v>
      </c>
      <c r="C3689" s="29">
        <f t="shared" si="616"/>
        <v>333.889816360601</v>
      </c>
      <c r="D3689" s="54" t="s">
        <v>188</v>
      </c>
      <c r="E3689" s="112">
        <v>898.5</v>
      </c>
      <c r="F3689" s="112">
        <v>903.5</v>
      </c>
      <c r="G3689" s="112">
        <v>910</v>
      </c>
      <c r="H3689" s="110">
        <v>918</v>
      </c>
      <c r="I3689" s="109">
        <f t="shared" si="617"/>
        <v>1669.4490818030049</v>
      </c>
      <c r="J3689" s="109">
        <f t="shared" si="618"/>
        <v>2170.2838063439067</v>
      </c>
      <c r="K3689" s="109">
        <f t="shared" si="619"/>
        <v>2671.118530884808</v>
      </c>
      <c r="L3689" s="43">
        <f t="shared" si="620"/>
        <v>6510.8514190317201</v>
      </c>
      <c r="M3689" s="25"/>
      <c r="N3689" s="25"/>
    </row>
    <row r="3690" spans="1:14" ht="15.75" customHeight="1">
      <c r="A3690" s="114">
        <v>41828</v>
      </c>
      <c r="B3690" s="54" t="s">
        <v>579</v>
      </c>
      <c r="C3690" s="29">
        <f t="shared" si="616"/>
        <v>655.02183406113534</v>
      </c>
      <c r="D3690" s="54" t="s">
        <v>188</v>
      </c>
      <c r="E3690" s="112">
        <v>458</v>
      </c>
      <c r="F3690" s="112">
        <v>460.65</v>
      </c>
      <c r="G3690" s="112"/>
      <c r="H3690" s="110"/>
      <c r="I3690" s="109">
        <f t="shared" si="617"/>
        <v>1735.8078602619937</v>
      </c>
      <c r="J3690" s="109">
        <f t="shared" si="618"/>
        <v>0</v>
      </c>
      <c r="K3690" s="109">
        <f t="shared" si="619"/>
        <v>0</v>
      </c>
      <c r="L3690" s="43">
        <f t="shared" si="620"/>
        <v>1735.8078602619937</v>
      </c>
      <c r="M3690" s="25"/>
      <c r="N3690" s="25"/>
    </row>
    <row r="3691" spans="1:14" ht="15.75" customHeight="1">
      <c r="A3691" s="114">
        <v>41827</v>
      </c>
      <c r="B3691" s="54" t="s">
        <v>474</v>
      </c>
      <c r="C3691" s="29">
        <f t="shared" si="616"/>
        <v>946.37223974763413</v>
      </c>
      <c r="D3691" s="54" t="s">
        <v>188</v>
      </c>
      <c r="E3691" s="112">
        <v>317</v>
      </c>
      <c r="F3691" s="112">
        <v>319</v>
      </c>
      <c r="G3691" s="112">
        <v>322</v>
      </c>
      <c r="H3691" s="110"/>
      <c r="I3691" s="109">
        <f t="shared" si="617"/>
        <v>1892.7444794952683</v>
      </c>
      <c r="J3691" s="109">
        <f t="shared" si="618"/>
        <v>2839.1167192429025</v>
      </c>
      <c r="K3691" s="109">
        <f t="shared" si="619"/>
        <v>0</v>
      </c>
      <c r="L3691" s="43">
        <f t="shared" si="620"/>
        <v>4731.861198738171</v>
      </c>
      <c r="M3691" s="25"/>
      <c r="N3691" s="25"/>
    </row>
    <row r="3692" spans="1:14" ht="15.75" customHeight="1">
      <c r="A3692" s="114">
        <v>41827</v>
      </c>
      <c r="B3692" s="54" t="s">
        <v>603</v>
      </c>
      <c r="C3692" s="29">
        <f t="shared" si="616"/>
        <v>1134.2155009451797</v>
      </c>
      <c r="D3692" s="54" t="s">
        <v>188</v>
      </c>
      <c r="E3692" s="112">
        <v>264.5</v>
      </c>
      <c r="F3692" s="112">
        <v>266</v>
      </c>
      <c r="G3692" s="112">
        <v>268</v>
      </c>
      <c r="H3692" s="110"/>
      <c r="I3692" s="109">
        <f t="shared" si="617"/>
        <v>1701.3232514177694</v>
      </c>
      <c r="J3692" s="109">
        <f t="shared" si="618"/>
        <v>2268.4310018903593</v>
      </c>
      <c r="K3692" s="109">
        <f t="shared" si="619"/>
        <v>0</v>
      </c>
      <c r="L3692" s="43">
        <f t="shared" si="620"/>
        <v>3969.7542533081287</v>
      </c>
      <c r="M3692" s="25"/>
      <c r="N3692" s="25"/>
    </row>
    <row r="3693" spans="1:14" ht="15.75" customHeight="1">
      <c r="A3693" s="114">
        <v>41827</v>
      </c>
      <c r="B3693" s="54" t="s">
        <v>42</v>
      </c>
      <c r="C3693" s="29">
        <f t="shared" si="616"/>
        <v>1379.3103448275863</v>
      </c>
      <c r="D3693" s="54" t="s">
        <v>188</v>
      </c>
      <c r="E3693" s="112">
        <v>217.5</v>
      </c>
      <c r="F3693" s="112">
        <v>218.85</v>
      </c>
      <c r="G3693" s="112"/>
      <c r="H3693" s="110"/>
      <c r="I3693" s="109">
        <f t="shared" si="617"/>
        <v>1862.0689655172337</v>
      </c>
      <c r="J3693" s="109">
        <f t="shared" si="618"/>
        <v>0</v>
      </c>
      <c r="K3693" s="109">
        <f t="shared" si="619"/>
        <v>0</v>
      </c>
      <c r="L3693" s="43">
        <f t="shared" si="620"/>
        <v>1862.0689655172337</v>
      </c>
      <c r="M3693" s="25"/>
      <c r="N3693" s="25"/>
    </row>
    <row r="3694" spans="1:14" ht="15.75" customHeight="1">
      <c r="A3694" s="114">
        <v>41824</v>
      </c>
      <c r="B3694" s="54" t="s">
        <v>618</v>
      </c>
      <c r="C3694" s="29">
        <f t="shared" si="616"/>
        <v>1315.7894736842106</v>
      </c>
      <c r="D3694" s="54" t="s">
        <v>188</v>
      </c>
      <c r="E3694" s="112">
        <v>228</v>
      </c>
      <c r="F3694" s="112">
        <v>229.5</v>
      </c>
      <c r="G3694" s="112">
        <v>231.5</v>
      </c>
      <c r="H3694" s="110">
        <v>234.5</v>
      </c>
      <c r="I3694" s="109">
        <f t="shared" si="617"/>
        <v>1973.6842105263158</v>
      </c>
      <c r="J3694" s="109">
        <f t="shared" si="618"/>
        <v>2631.5789473684213</v>
      </c>
      <c r="K3694" s="109">
        <f t="shared" si="619"/>
        <v>3947.3684210526317</v>
      </c>
      <c r="L3694" s="43">
        <f t="shared" si="620"/>
        <v>8552.6315789473683</v>
      </c>
      <c r="M3694" s="25"/>
      <c r="N3694" s="25"/>
    </row>
    <row r="3695" spans="1:14" ht="15.75" customHeight="1">
      <c r="A3695" s="114">
        <v>41824</v>
      </c>
      <c r="B3695" s="54" t="s">
        <v>42</v>
      </c>
      <c r="C3695" s="29">
        <f t="shared" si="616"/>
        <v>1470.5882352941176</v>
      </c>
      <c r="D3695" s="54" t="s">
        <v>188</v>
      </c>
      <c r="E3695" s="112">
        <v>204</v>
      </c>
      <c r="F3695" s="112">
        <v>205.5</v>
      </c>
      <c r="G3695" s="112">
        <v>207.5</v>
      </c>
      <c r="H3695" s="110">
        <v>209.4</v>
      </c>
      <c r="I3695" s="109">
        <f t="shared" si="617"/>
        <v>2205.8823529411766</v>
      </c>
      <c r="J3695" s="109">
        <f t="shared" si="618"/>
        <v>2941.1764705882351</v>
      </c>
      <c r="K3695" s="109">
        <f t="shared" si="619"/>
        <v>2794.1176470588316</v>
      </c>
      <c r="L3695" s="43">
        <f t="shared" si="620"/>
        <v>7941.1764705882433</v>
      </c>
      <c r="M3695" s="25"/>
      <c r="N3695" s="25"/>
    </row>
    <row r="3696" spans="1:14" ht="15.75" customHeight="1">
      <c r="A3696" s="114">
        <v>41824</v>
      </c>
      <c r="B3696" s="54" t="s">
        <v>474</v>
      </c>
      <c r="C3696" s="29">
        <f t="shared" si="616"/>
        <v>1147.227533460803</v>
      </c>
      <c r="D3696" s="54" t="s">
        <v>188</v>
      </c>
      <c r="E3696" s="112">
        <v>261.5</v>
      </c>
      <c r="F3696" s="112">
        <v>263</v>
      </c>
      <c r="G3696" s="112">
        <v>265</v>
      </c>
      <c r="H3696" s="110">
        <v>268</v>
      </c>
      <c r="I3696" s="109">
        <f t="shared" si="617"/>
        <v>1720.8413001912045</v>
      </c>
      <c r="J3696" s="109">
        <f t="shared" si="618"/>
        <v>2294.455066921606</v>
      </c>
      <c r="K3696" s="109">
        <f t="shared" si="619"/>
        <v>3441.682600382409</v>
      </c>
      <c r="L3696" s="43">
        <f t="shared" si="620"/>
        <v>7456.978967495219</v>
      </c>
      <c r="M3696" s="25"/>
      <c r="N3696" s="25"/>
    </row>
    <row r="3697" spans="1:14" ht="15.75" customHeight="1">
      <c r="A3697" s="114">
        <v>41824</v>
      </c>
      <c r="B3697" s="54" t="s">
        <v>619</v>
      </c>
      <c r="C3697" s="29">
        <f t="shared" si="616"/>
        <v>406.5040650406504</v>
      </c>
      <c r="D3697" s="54" t="s">
        <v>188</v>
      </c>
      <c r="E3697" s="112">
        <v>738</v>
      </c>
      <c r="F3697" s="112">
        <v>731</v>
      </c>
      <c r="G3697" s="112"/>
      <c r="H3697" s="110"/>
      <c r="I3697" s="109">
        <f t="shared" si="617"/>
        <v>-2845.5284552845528</v>
      </c>
      <c r="J3697" s="109">
        <f t="shared" si="618"/>
        <v>0</v>
      </c>
      <c r="K3697" s="109">
        <f t="shared" si="619"/>
        <v>0</v>
      </c>
      <c r="L3697" s="43">
        <f t="shared" si="620"/>
        <v>-2845.5284552845528</v>
      </c>
      <c r="M3697" s="25"/>
      <c r="N3697" s="25"/>
    </row>
    <row r="3698" spans="1:14" ht="15.75" customHeight="1">
      <c r="A3698" s="114">
        <v>41823</v>
      </c>
      <c r="B3698" s="54" t="s">
        <v>231</v>
      </c>
      <c r="C3698" s="29">
        <f t="shared" si="616"/>
        <v>1250</v>
      </c>
      <c r="D3698" s="54" t="s">
        <v>188</v>
      </c>
      <c r="E3698" s="112">
        <v>240</v>
      </c>
      <c r="F3698" s="112">
        <v>241.5</v>
      </c>
      <c r="G3698" s="112">
        <v>243.5</v>
      </c>
      <c r="H3698" s="110">
        <v>246</v>
      </c>
      <c r="I3698" s="109">
        <f t="shared" si="617"/>
        <v>1875</v>
      </c>
      <c r="J3698" s="109">
        <f t="shared" si="618"/>
        <v>2500</v>
      </c>
      <c r="K3698" s="109">
        <f t="shared" si="619"/>
        <v>3125</v>
      </c>
      <c r="L3698" s="43">
        <f t="shared" si="620"/>
        <v>7500</v>
      </c>
      <c r="M3698" s="25"/>
      <c r="N3698" s="25"/>
    </row>
    <row r="3699" spans="1:14" ht="15.75" customHeight="1">
      <c r="A3699" s="114">
        <v>41823</v>
      </c>
      <c r="B3699" s="102" t="s">
        <v>532</v>
      </c>
      <c r="C3699" s="29">
        <f t="shared" si="616"/>
        <v>2590.6735751295337</v>
      </c>
      <c r="D3699" s="102" t="s">
        <v>203</v>
      </c>
      <c r="E3699" s="43">
        <v>115.8</v>
      </c>
      <c r="F3699" s="43">
        <v>115</v>
      </c>
      <c r="G3699" s="43">
        <v>114</v>
      </c>
      <c r="H3699" s="110"/>
      <c r="I3699" s="109">
        <f t="shared" si="617"/>
        <v>2072.5388601036198</v>
      </c>
      <c r="J3699" s="109">
        <f t="shared" si="618"/>
        <v>2590.6735751295337</v>
      </c>
      <c r="K3699" s="109">
        <f t="shared" si="619"/>
        <v>0</v>
      </c>
      <c r="L3699" s="43">
        <f t="shared" si="620"/>
        <v>4663.2124352331539</v>
      </c>
      <c r="M3699" s="25"/>
      <c r="N3699" s="25"/>
    </row>
    <row r="3700" spans="1:14" ht="15.75" customHeight="1">
      <c r="A3700" s="114">
        <v>41823</v>
      </c>
      <c r="B3700" s="54" t="s">
        <v>362</v>
      </c>
      <c r="C3700" s="29">
        <f t="shared" si="616"/>
        <v>559.70149253731347</v>
      </c>
      <c r="D3700" s="54" t="s">
        <v>188</v>
      </c>
      <c r="E3700" s="112">
        <v>536</v>
      </c>
      <c r="F3700" s="112">
        <v>539</v>
      </c>
      <c r="G3700" s="112">
        <v>544</v>
      </c>
      <c r="H3700" s="110"/>
      <c r="I3700" s="109">
        <f t="shared" si="617"/>
        <v>1679.1044776119404</v>
      </c>
      <c r="J3700" s="109">
        <f t="shared" si="618"/>
        <v>2798.5074626865671</v>
      </c>
      <c r="K3700" s="109">
        <f t="shared" si="619"/>
        <v>0</v>
      </c>
      <c r="L3700" s="43">
        <f t="shared" si="620"/>
        <v>4477.6119402985078</v>
      </c>
      <c r="M3700" s="25"/>
      <c r="N3700" s="25"/>
    </row>
    <row r="3701" spans="1:14" ht="15.75" customHeight="1">
      <c r="A3701" s="114">
        <v>41823</v>
      </c>
      <c r="B3701" s="54" t="s">
        <v>620</v>
      </c>
      <c r="C3701" s="29">
        <f t="shared" si="616"/>
        <v>2710.0271002710028</v>
      </c>
      <c r="D3701" s="54" t="s">
        <v>188</v>
      </c>
      <c r="E3701" s="112">
        <v>110.7</v>
      </c>
      <c r="F3701" s="112">
        <v>111.5</v>
      </c>
      <c r="G3701" s="112"/>
      <c r="H3701" s="110"/>
      <c r="I3701" s="109">
        <f t="shared" si="617"/>
        <v>2168.0216802167947</v>
      </c>
      <c r="J3701" s="109">
        <f t="shared" si="618"/>
        <v>0</v>
      </c>
      <c r="K3701" s="109">
        <f t="shared" si="619"/>
        <v>0</v>
      </c>
      <c r="L3701" s="43">
        <f t="shared" si="620"/>
        <v>2168.0216802167947</v>
      </c>
      <c r="M3701" s="25"/>
      <c r="N3701" s="25"/>
    </row>
    <row r="3702" spans="1:14" ht="15.75" customHeight="1">
      <c r="A3702" s="114">
        <v>41822</v>
      </c>
      <c r="B3702" s="54" t="s">
        <v>612</v>
      </c>
      <c r="C3702" s="29">
        <f t="shared" si="616"/>
        <v>1125.7035647279549</v>
      </c>
      <c r="D3702" s="54" t="s">
        <v>188</v>
      </c>
      <c r="E3702" s="112">
        <v>266.5</v>
      </c>
      <c r="F3702" s="112">
        <v>268</v>
      </c>
      <c r="G3702" s="112">
        <v>270</v>
      </c>
      <c r="H3702" s="110">
        <v>273</v>
      </c>
      <c r="I3702" s="109">
        <f t="shared" si="617"/>
        <v>1688.5553470919324</v>
      </c>
      <c r="J3702" s="109">
        <f t="shared" si="618"/>
        <v>2251.4071294559099</v>
      </c>
      <c r="K3702" s="109">
        <f t="shared" si="619"/>
        <v>3377.1106941838648</v>
      </c>
      <c r="L3702" s="43">
        <f t="shared" si="620"/>
        <v>7317.0731707317063</v>
      </c>
      <c r="M3702" s="25"/>
      <c r="N3702" s="25"/>
    </row>
    <row r="3703" spans="1:14" ht="15.75" customHeight="1">
      <c r="A3703" s="114">
        <v>41822</v>
      </c>
      <c r="B3703" s="54" t="s">
        <v>42</v>
      </c>
      <c r="C3703" s="29">
        <f t="shared" si="616"/>
        <v>1511.3350125944585</v>
      </c>
      <c r="D3703" s="54" t="s">
        <v>188</v>
      </c>
      <c r="E3703" s="112">
        <v>198.5</v>
      </c>
      <c r="F3703" s="112">
        <v>199.5</v>
      </c>
      <c r="G3703" s="112">
        <v>201</v>
      </c>
      <c r="H3703" s="110">
        <v>202</v>
      </c>
      <c r="I3703" s="109">
        <f t="shared" si="617"/>
        <v>1511.3350125944585</v>
      </c>
      <c r="J3703" s="109">
        <f t="shared" si="618"/>
        <v>2267.0025188916879</v>
      </c>
      <c r="K3703" s="109">
        <f t="shared" si="619"/>
        <v>1511.3350125944585</v>
      </c>
      <c r="L3703" s="43">
        <f t="shared" si="620"/>
        <v>5289.6725440806049</v>
      </c>
      <c r="M3703" s="25"/>
      <c r="N3703" s="25"/>
    </row>
    <row r="3704" spans="1:14" ht="15.75" customHeight="1">
      <c r="A3704" s="114">
        <v>41822</v>
      </c>
      <c r="B3704" s="54" t="s">
        <v>603</v>
      </c>
      <c r="C3704" s="29">
        <f t="shared" si="616"/>
        <v>1234.5679012345679</v>
      </c>
      <c r="D3704" s="54" t="s">
        <v>188</v>
      </c>
      <c r="E3704" s="112">
        <v>243</v>
      </c>
      <c r="F3704" s="112">
        <v>244.2</v>
      </c>
      <c r="G3704" s="112"/>
      <c r="H3704" s="110"/>
      <c r="I3704" s="109">
        <f t="shared" si="617"/>
        <v>1481.4814814814674</v>
      </c>
      <c r="J3704" s="109">
        <f t="shared" si="618"/>
        <v>0</v>
      </c>
      <c r="K3704" s="109">
        <f t="shared" si="619"/>
        <v>0</v>
      </c>
      <c r="L3704" s="43">
        <f t="shared" si="620"/>
        <v>1481.4814814814674</v>
      </c>
      <c r="M3704" s="25"/>
      <c r="N3704" s="25"/>
    </row>
    <row r="3705" spans="1:14" ht="15.75" customHeight="1">
      <c r="A3705" s="114">
        <v>41822</v>
      </c>
      <c r="B3705" s="54" t="s">
        <v>608</v>
      </c>
      <c r="C3705" s="29">
        <f t="shared" si="616"/>
        <v>818.55388813096863</v>
      </c>
      <c r="D3705" s="54" t="s">
        <v>188</v>
      </c>
      <c r="E3705" s="112">
        <v>366.5</v>
      </c>
      <c r="F3705" s="112">
        <v>363</v>
      </c>
      <c r="G3705" s="112"/>
      <c r="H3705" s="110"/>
      <c r="I3705" s="109">
        <f t="shared" si="617"/>
        <v>-2864.9386084583903</v>
      </c>
      <c r="J3705" s="109">
        <f t="shared" si="618"/>
        <v>0</v>
      </c>
      <c r="K3705" s="109">
        <f t="shared" si="619"/>
        <v>0</v>
      </c>
      <c r="L3705" s="43">
        <f t="shared" si="620"/>
        <v>-2864.9386084583903</v>
      </c>
      <c r="M3705" s="25"/>
      <c r="N3705" s="25"/>
    </row>
    <row r="3706" spans="1:14" ht="15.75" customHeight="1">
      <c r="A3706" s="114">
        <v>41821</v>
      </c>
      <c r="B3706" s="54" t="s">
        <v>474</v>
      </c>
      <c r="C3706" s="29">
        <f t="shared" si="616"/>
        <v>1315.7894736842106</v>
      </c>
      <c r="D3706" s="54" t="s">
        <v>188</v>
      </c>
      <c r="E3706" s="112">
        <v>228</v>
      </c>
      <c r="F3706" s="112">
        <v>229.5</v>
      </c>
      <c r="G3706" s="112">
        <v>231.5</v>
      </c>
      <c r="H3706" s="110">
        <v>234.5</v>
      </c>
      <c r="I3706" s="109">
        <f t="shared" si="617"/>
        <v>1973.6842105263158</v>
      </c>
      <c r="J3706" s="109">
        <f t="shared" si="618"/>
        <v>2631.5789473684213</v>
      </c>
      <c r="K3706" s="109">
        <f t="shared" si="619"/>
        <v>3947.3684210526317</v>
      </c>
      <c r="L3706" s="43">
        <f t="shared" si="620"/>
        <v>8552.6315789473683</v>
      </c>
      <c r="M3706" s="25"/>
      <c r="N3706" s="25"/>
    </row>
    <row r="3707" spans="1:14" ht="15.75" customHeight="1">
      <c r="A3707" s="114">
        <v>41821</v>
      </c>
      <c r="B3707" s="54" t="s">
        <v>487</v>
      </c>
      <c r="C3707" s="29">
        <f t="shared" si="616"/>
        <v>468.75</v>
      </c>
      <c r="D3707" s="54" t="s">
        <v>188</v>
      </c>
      <c r="E3707" s="112">
        <v>640</v>
      </c>
      <c r="F3707" s="112">
        <v>643.5</v>
      </c>
      <c r="G3707" s="112">
        <v>648.5</v>
      </c>
      <c r="H3707" s="110">
        <v>655</v>
      </c>
      <c r="I3707" s="109">
        <f t="shared" si="617"/>
        <v>1640.625</v>
      </c>
      <c r="J3707" s="109">
        <f t="shared" si="618"/>
        <v>2343.75</v>
      </c>
      <c r="K3707" s="109">
        <f t="shared" si="619"/>
        <v>3046.875</v>
      </c>
      <c r="L3707" s="43">
        <f t="shared" si="620"/>
        <v>7031.25</v>
      </c>
      <c r="M3707" s="25"/>
      <c r="N3707" s="25"/>
    </row>
    <row r="3708" spans="1:14" ht="15.75" customHeight="1">
      <c r="A3708" s="114">
        <v>41821</v>
      </c>
      <c r="B3708" s="54" t="s">
        <v>538</v>
      </c>
      <c r="C3708" s="29">
        <f t="shared" si="616"/>
        <v>618.5567010309278</v>
      </c>
      <c r="D3708" s="54" t="s">
        <v>188</v>
      </c>
      <c r="E3708" s="112">
        <v>485</v>
      </c>
      <c r="F3708" s="112">
        <v>489</v>
      </c>
      <c r="G3708" s="112">
        <v>495</v>
      </c>
      <c r="H3708" s="110"/>
      <c r="I3708" s="109">
        <f t="shared" si="617"/>
        <v>2474.2268041237112</v>
      </c>
      <c r="J3708" s="109">
        <f t="shared" si="618"/>
        <v>3711.3402061855668</v>
      </c>
      <c r="K3708" s="109">
        <f t="shared" si="619"/>
        <v>0</v>
      </c>
      <c r="L3708" s="43">
        <f t="shared" si="620"/>
        <v>6185.567010309278</v>
      </c>
      <c r="M3708" s="25"/>
      <c r="N3708" s="25"/>
    </row>
    <row r="3709" spans="1:14" ht="15.75" customHeight="1">
      <c r="A3709" s="114">
        <v>41821</v>
      </c>
      <c r="B3709" s="54" t="s">
        <v>597</v>
      </c>
      <c r="C3709" s="29">
        <f t="shared" si="616"/>
        <v>1724.1379310344828</v>
      </c>
      <c r="D3709" s="54" t="s">
        <v>188</v>
      </c>
      <c r="E3709" s="112">
        <v>174</v>
      </c>
      <c r="F3709" s="112">
        <v>175</v>
      </c>
      <c r="G3709" s="112">
        <v>176.5</v>
      </c>
      <c r="H3709" s="110"/>
      <c r="I3709" s="109">
        <f t="shared" si="617"/>
        <v>1724.1379310344828</v>
      </c>
      <c r="J3709" s="109">
        <f t="shared" si="618"/>
        <v>2586.2068965517242</v>
      </c>
      <c r="K3709" s="109">
        <f t="shared" si="619"/>
        <v>0</v>
      </c>
      <c r="L3709" s="43">
        <f t="shared" si="620"/>
        <v>4310.3448275862065</v>
      </c>
      <c r="M3709" s="25"/>
      <c r="N3709" s="25"/>
    </row>
    <row r="3710" spans="1:14" ht="15.75" customHeight="1">
      <c r="A3710" s="114">
        <v>41821</v>
      </c>
      <c r="B3710" s="54" t="s">
        <v>397</v>
      </c>
      <c r="C3710" s="29">
        <f t="shared" si="616"/>
        <v>859.10652920962207</v>
      </c>
      <c r="D3710" s="54" t="s">
        <v>188</v>
      </c>
      <c r="E3710" s="112">
        <v>349.2</v>
      </c>
      <c r="F3710" s="112">
        <v>351.2</v>
      </c>
      <c r="G3710" s="112"/>
      <c r="H3710" s="110"/>
      <c r="I3710" s="109">
        <f t="shared" si="617"/>
        <v>1718.2130584192441</v>
      </c>
      <c r="J3710" s="109">
        <f t="shared" si="618"/>
        <v>0</v>
      </c>
      <c r="K3710" s="109">
        <f t="shared" si="619"/>
        <v>0</v>
      </c>
      <c r="L3710" s="43">
        <f t="shared" si="620"/>
        <v>1718.2130584192441</v>
      </c>
      <c r="M3710" s="25"/>
      <c r="N3710" s="25"/>
    </row>
    <row r="3711" spans="1:14" ht="15.75" customHeight="1">
      <c r="A3711" s="114">
        <v>41820</v>
      </c>
      <c r="B3711" s="54" t="s">
        <v>609</v>
      </c>
      <c r="C3711" s="29">
        <f t="shared" si="616"/>
        <v>1807.2289156626507</v>
      </c>
      <c r="D3711" s="54" t="s">
        <v>188</v>
      </c>
      <c r="E3711" s="112">
        <v>166</v>
      </c>
      <c r="F3711" s="112">
        <v>167</v>
      </c>
      <c r="G3711" s="112">
        <v>168.5</v>
      </c>
      <c r="H3711" s="110">
        <v>170.5</v>
      </c>
      <c r="I3711" s="109">
        <f t="shared" si="617"/>
        <v>1807.2289156626507</v>
      </c>
      <c r="J3711" s="109">
        <f t="shared" si="618"/>
        <v>2710.8433734939763</v>
      </c>
      <c r="K3711" s="109">
        <f t="shared" si="619"/>
        <v>3614.4578313253014</v>
      </c>
      <c r="L3711" s="43">
        <f t="shared" si="620"/>
        <v>8132.5301204819289</v>
      </c>
      <c r="M3711" s="25"/>
      <c r="N3711" s="25"/>
    </row>
    <row r="3712" spans="1:14" ht="15.75" customHeight="1">
      <c r="A3712" s="114">
        <v>41820</v>
      </c>
      <c r="B3712" s="54" t="s">
        <v>280</v>
      </c>
      <c r="C3712" s="29">
        <f t="shared" si="616"/>
        <v>833.33333333333337</v>
      </c>
      <c r="D3712" s="54" t="s">
        <v>188</v>
      </c>
      <c r="E3712" s="112">
        <v>360</v>
      </c>
      <c r="F3712" s="112">
        <v>362</v>
      </c>
      <c r="G3712" s="112">
        <v>364.4</v>
      </c>
      <c r="H3712" s="110"/>
      <c r="I3712" s="109">
        <f t="shared" si="617"/>
        <v>1666.6666666666667</v>
      </c>
      <c r="J3712" s="109">
        <f t="shared" si="618"/>
        <v>1999.9999999999811</v>
      </c>
      <c r="K3712" s="109">
        <f t="shared" si="619"/>
        <v>0</v>
      </c>
      <c r="L3712" s="43">
        <f t="shared" si="620"/>
        <v>3666.6666666666479</v>
      </c>
      <c r="M3712" s="25"/>
      <c r="N3712" s="25"/>
    </row>
    <row r="3713" spans="1:14" ht="15.75" customHeight="1">
      <c r="A3713" s="114">
        <v>41820</v>
      </c>
      <c r="B3713" s="54" t="s">
        <v>236</v>
      </c>
      <c r="C3713" s="29">
        <f t="shared" si="616"/>
        <v>458.01526717557255</v>
      </c>
      <c r="D3713" s="54" t="s">
        <v>188</v>
      </c>
      <c r="E3713" s="112">
        <v>655</v>
      </c>
      <c r="F3713" s="112">
        <v>658.25</v>
      </c>
      <c r="G3713" s="112"/>
      <c r="H3713" s="110"/>
      <c r="I3713" s="109">
        <f t="shared" si="617"/>
        <v>1488.5496183206108</v>
      </c>
      <c r="J3713" s="109">
        <f t="shared" si="618"/>
        <v>0</v>
      </c>
      <c r="K3713" s="109">
        <f t="shared" si="619"/>
        <v>0</v>
      </c>
      <c r="L3713" s="43">
        <f t="shared" si="620"/>
        <v>1488.5496183206108</v>
      </c>
      <c r="M3713" s="25"/>
      <c r="N3713" s="25"/>
    </row>
    <row r="3714" spans="1:14" ht="15.75" customHeight="1">
      <c r="A3714" s="114">
        <v>41820</v>
      </c>
      <c r="B3714" s="54" t="s">
        <v>308</v>
      </c>
      <c r="C3714" s="29">
        <f t="shared" si="616"/>
        <v>432.27665706051874</v>
      </c>
      <c r="D3714" s="54" t="s">
        <v>188</v>
      </c>
      <c r="E3714" s="112">
        <v>694</v>
      </c>
      <c r="F3714" s="112">
        <v>697</v>
      </c>
      <c r="G3714" s="112"/>
      <c r="H3714" s="110"/>
      <c r="I3714" s="109">
        <f t="shared" si="617"/>
        <v>1296.8299711815562</v>
      </c>
      <c r="J3714" s="109">
        <f t="shared" si="618"/>
        <v>0</v>
      </c>
      <c r="K3714" s="109">
        <f t="shared" si="619"/>
        <v>0</v>
      </c>
      <c r="L3714" s="43">
        <f t="shared" si="620"/>
        <v>1296.8299711815562</v>
      </c>
      <c r="M3714" s="25"/>
      <c r="N3714" s="25"/>
    </row>
    <row r="3715" spans="1:14" ht="15.75" customHeight="1">
      <c r="A3715" s="114">
        <v>41820</v>
      </c>
      <c r="B3715" s="54" t="s">
        <v>433</v>
      </c>
      <c r="C3715" s="29">
        <f t="shared" si="616"/>
        <v>2970.2970297029701</v>
      </c>
      <c r="D3715" s="54" t="s">
        <v>188</v>
      </c>
      <c r="E3715" s="112">
        <v>101</v>
      </c>
      <c r="F3715" s="112">
        <v>99.7</v>
      </c>
      <c r="G3715" s="112"/>
      <c r="H3715" s="110"/>
      <c r="I3715" s="109">
        <f t="shared" si="617"/>
        <v>-3861.3861386138528</v>
      </c>
      <c r="J3715" s="109">
        <f t="shared" si="618"/>
        <v>0</v>
      </c>
      <c r="K3715" s="109">
        <f t="shared" si="619"/>
        <v>0</v>
      </c>
      <c r="L3715" s="43">
        <f t="shared" si="620"/>
        <v>-3861.3861386138528</v>
      </c>
      <c r="M3715" s="25"/>
      <c r="N3715" s="25"/>
    </row>
    <row r="3716" spans="1:14" ht="15.75" customHeight="1">
      <c r="A3716" s="114">
        <v>41817</v>
      </c>
      <c r="B3716" s="54" t="s">
        <v>535</v>
      </c>
      <c r="C3716" s="29">
        <f t="shared" si="616"/>
        <v>258.39793281653749</v>
      </c>
      <c r="D3716" s="54" t="s">
        <v>188</v>
      </c>
      <c r="E3716" s="112">
        <v>1161</v>
      </c>
      <c r="F3716" s="112">
        <v>1169</v>
      </c>
      <c r="G3716" s="112">
        <v>1179</v>
      </c>
      <c r="H3716" s="110">
        <v>1193</v>
      </c>
      <c r="I3716" s="109">
        <f t="shared" si="617"/>
        <v>2067.1834625322999</v>
      </c>
      <c r="J3716" s="109">
        <f t="shared" si="618"/>
        <v>2583.9793281653747</v>
      </c>
      <c r="K3716" s="109">
        <f t="shared" si="619"/>
        <v>3617.5710594315251</v>
      </c>
      <c r="L3716" s="43">
        <f t="shared" si="620"/>
        <v>8268.7338501291997</v>
      </c>
      <c r="M3716" s="25"/>
      <c r="N3716" s="25"/>
    </row>
    <row r="3717" spans="1:14" ht="15.75" customHeight="1">
      <c r="A3717" s="114">
        <v>41817</v>
      </c>
      <c r="B3717" s="54" t="s">
        <v>433</v>
      </c>
      <c r="C3717" s="29">
        <f t="shared" si="616"/>
        <v>3141.3612565445028</v>
      </c>
      <c r="D3717" s="54" t="s">
        <v>188</v>
      </c>
      <c r="E3717" s="112">
        <v>95.5</v>
      </c>
      <c r="F3717" s="112">
        <v>96.2</v>
      </c>
      <c r="G3717" s="112">
        <v>97.2</v>
      </c>
      <c r="H3717" s="110"/>
      <c r="I3717" s="109">
        <f t="shared" si="617"/>
        <v>2198.9528795811607</v>
      </c>
      <c r="J3717" s="109">
        <f t="shared" si="618"/>
        <v>3141.3612565445028</v>
      </c>
      <c r="K3717" s="109">
        <f t="shared" si="619"/>
        <v>0</v>
      </c>
      <c r="L3717" s="43">
        <f t="shared" si="620"/>
        <v>5340.3141361256639</v>
      </c>
      <c r="M3717" s="25"/>
      <c r="N3717" s="25"/>
    </row>
    <row r="3718" spans="1:14" ht="15.75" customHeight="1">
      <c r="A3718" s="114">
        <v>41817</v>
      </c>
      <c r="B3718" s="102" t="s">
        <v>432</v>
      </c>
      <c r="C3718" s="29">
        <f t="shared" si="616"/>
        <v>688.0733944954128</v>
      </c>
      <c r="D3718" s="102" t="s">
        <v>203</v>
      </c>
      <c r="E3718" s="43">
        <v>436</v>
      </c>
      <c r="F3718" s="43">
        <v>433</v>
      </c>
      <c r="G3718" s="43"/>
      <c r="H3718" s="110"/>
      <c r="I3718" s="109">
        <f t="shared" si="617"/>
        <v>2064.2201834862385</v>
      </c>
      <c r="J3718" s="109">
        <f t="shared" si="618"/>
        <v>0</v>
      </c>
      <c r="K3718" s="109">
        <f t="shared" si="619"/>
        <v>0</v>
      </c>
      <c r="L3718" s="43">
        <f t="shared" si="620"/>
        <v>2064.2201834862385</v>
      </c>
      <c r="M3718" s="25"/>
      <c r="N3718" s="25"/>
    </row>
    <row r="3719" spans="1:14" ht="15.75" customHeight="1">
      <c r="A3719" s="114">
        <v>41817</v>
      </c>
      <c r="B3719" s="54" t="s">
        <v>368</v>
      </c>
      <c r="C3719" s="29">
        <f t="shared" si="616"/>
        <v>501.67224080267556</v>
      </c>
      <c r="D3719" s="54" t="s">
        <v>188</v>
      </c>
      <c r="E3719" s="112">
        <v>598</v>
      </c>
      <c r="F3719" s="112">
        <v>601</v>
      </c>
      <c r="G3719" s="112"/>
      <c r="H3719" s="110"/>
      <c r="I3719" s="109">
        <f t="shared" si="617"/>
        <v>1505.0167224080267</v>
      </c>
      <c r="J3719" s="109">
        <f t="shared" si="618"/>
        <v>0</v>
      </c>
      <c r="K3719" s="109">
        <f t="shared" si="619"/>
        <v>0</v>
      </c>
      <c r="L3719" s="43">
        <f t="shared" si="620"/>
        <v>1505.0167224080267</v>
      </c>
      <c r="M3719" s="25"/>
      <c r="N3719" s="25"/>
    </row>
    <row r="3720" spans="1:14" ht="15.75" customHeight="1">
      <c r="A3720" s="114">
        <v>41816</v>
      </c>
      <c r="B3720" s="54" t="s">
        <v>231</v>
      </c>
      <c r="C3720" s="29">
        <f t="shared" si="616"/>
        <v>1310.0436681222707</v>
      </c>
      <c r="D3720" s="54" t="s">
        <v>188</v>
      </c>
      <c r="E3720" s="112">
        <v>229</v>
      </c>
      <c r="F3720" s="112">
        <v>230.5</v>
      </c>
      <c r="G3720" s="112">
        <v>232.5</v>
      </c>
      <c r="H3720" s="110">
        <v>235.5</v>
      </c>
      <c r="I3720" s="109">
        <f t="shared" si="617"/>
        <v>1965.0655021834059</v>
      </c>
      <c r="J3720" s="109">
        <f t="shared" si="618"/>
        <v>2620.0873362445413</v>
      </c>
      <c r="K3720" s="109">
        <f t="shared" si="619"/>
        <v>3930.1310043668118</v>
      </c>
      <c r="L3720" s="43">
        <f t="shared" si="620"/>
        <v>8515.283842794759</v>
      </c>
      <c r="M3720" s="25"/>
      <c r="N3720" s="25"/>
    </row>
    <row r="3721" spans="1:14" ht="15.75" customHeight="1">
      <c r="A3721" s="114">
        <v>41816</v>
      </c>
      <c r="B3721" s="54" t="s">
        <v>120</v>
      </c>
      <c r="C3721" s="29">
        <f t="shared" si="616"/>
        <v>400.80160320641284</v>
      </c>
      <c r="D3721" s="54" t="s">
        <v>188</v>
      </c>
      <c r="E3721" s="112">
        <v>748.5</v>
      </c>
      <c r="F3721" s="112">
        <v>753</v>
      </c>
      <c r="G3721" s="112">
        <v>760</v>
      </c>
      <c r="H3721" s="110">
        <v>767</v>
      </c>
      <c r="I3721" s="109">
        <f t="shared" si="617"/>
        <v>1803.6072144288578</v>
      </c>
      <c r="J3721" s="109">
        <f t="shared" si="618"/>
        <v>2805.6112224448898</v>
      </c>
      <c r="K3721" s="109">
        <f t="shared" si="619"/>
        <v>2805.6112224448898</v>
      </c>
      <c r="L3721" s="43">
        <f t="shared" si="620"/>
        <v>7414.8296593186369</v>
      </c>
      <c r="M3721" s="25"/>
      <c r="N3721" s="25"/>
    </row>
    <row r="3722" spans="1:14" ht="15.75" customHeight="1">
      <c r="A3722" s="114">
        <v>41816</v>
      </c>
      <c r="B3722" s="102" t="s">
        <v>554</v>
      </c>
      <c r="C3722" s="29">
        <f t="shared" si="616"/>
        <v>925.92592592592598</v>
      </c>
      <c r="D3722" s="102" t="s">
        <v>203</v>
      </c>
      <c r="E3722" s="43">
        <v>324</v>
      </c>
      <c r="F3722" s="43">
        <v>321</v>
      </c>
      <c r="G3722" s="43"/>
      <c r="H3722" s="110"/>
      <c r="I3722" s="109">
        <f t="shared" si="617"/>
        <v>2777.7777777777778</v>
      </c>
      <c r="J3722" s="109">
        <f t="shared" si="618"/>
        <v>0</v>
      </c>
      <c r="K3722" s="109">
        <f t="shared" si="619"/>
        <v>0</v>
      </c>
      <c r="L3722" s="43">
        <f t="shared" si="620"/>
        <v>2777.7777777777778</v>
      </c>
      <c r="M3722" s="25"/>
      <c r="N3722" s="25"/>
    </row>
    <row r="3723" spans="1:14" ht="15.75" customHeight="1">
      <c r="A3723" s="114">
        <v>41815</v>
      </c>
      <c r="B3723" s="54" t="s">
        <v>39</v>
      </c>
      <c r="C3723" s="29">
        <f t="shared" si="616"/>
        <v>4000</v>
      </c>
      <c r="D3723" s="54" t="s">
        <v>188</v>
      </c>
      <c r="E3723" s="112">
        <v>75</v>
      </c>
      <c r="F3723" s="112">
        <v>75.5</v>
      </c>
      <c r="G3723" s="112">
        <v>76.2</v>
      </c>
      <c r="H3723" s="110">
        <v>77.2</v>
      </c>
      <c r="I3723" s="109">
        <f t="shared" si="617"/>
        <v>2000</v>
      </c>
      <c r="J3723" s="109">
        <f t="shared" si="618"/>
        <v>2800.0000000000114</v>
      </c>
      <c r="K3723" s="109">
        <f t="shared" si="619"/>
        <v>4000</v>
      </c>
      <c r="L3723" s="43">
        <f t="shared" si="620"/>
        <v>8800.0000000000109</v>
      </c>
      <c r="M3723" s="25"/>
      <c r="N3723" s="25"/>
    </row>
    <row r="3724" spans="1:14" ht="15.75" customHeight="1">
      <c r="A3724" s="114">
        <v>41815</v>
      </c>
      <c r="B3724" s="102" t="s">
        <v>621</v>
      </c>
      <c r="C3724" s="29">
        <f t="shared" ref="C3724:C3787" si="621">300000/E3724</f>
        <v>983.60655737704917</v>
      </c>
      <c r="D3724" s="102" t="s">
        <v>203</v>
      </c>
      <c r="E3724" s="43">
        <v>305</v>
      </c>
      <c r="F3724" s="43">
        <v>303</v>
      </c>
      <c r="G3724" s="43">
        <v>300</v>
      </c>
      <c r="H3724" s="112">
        <v>296</v>
      </c>
      <c r="I3724" s="109">
        <f t="shared" ref="I3724:I3787" si="622">(IF(D3724="SHORT",E3724-F3724,IF(D3724="LONG",F3724-E3724)))*C3724</f>
        <v>1967.2131147540983</v>
      </c>
      <c r="J3724" s="109">
        <f t="shared" ref="J3724:J3787" si="623">(IF(D3724="SHORT",IF(G3724="",0,F3724-G3724),IF(D3724="LONG",IF(G3724="",0,G3724-F3724))))*C3724</f>
        <v>2950.8196721311474</v>
      </c>
      <c r="K3724" s="109">
        <f t="shared" ref="K3724:K3787" si="624">(IF(D3724="SHORT",IF(H3724="",0,G3724-H3724),IF(D3724="LONG",IF(H3724="",0,(H3724-G3724)))))*C3724</f>
        <v>3934.4262295081967</v>
      </c>
      <c r="L3724" s="43">
        <f t="shared" ref="L3724:L3787" si="625">SUM(I3724,J3724,K3724)</f>
        <v>8852.4590163934427</v>
      </c>
      <c r="M3724" s="25"/>
      <c r="N3724" s="25"/>
    </row>
    <row r="3725" spans="1:14" ht="15.75" customHeight="1">
      <c r="A3725" s="114">
        <v>41815</v>
      </c>
      <c r="B3725" s="54" t="s">
        <v>608</v>
      </c>
      <c r="C3725" s="29">
        <f t="shared" si="621"/>
        <v>831.02493074792244</v>
      </c>
      <c r="D3725" s="54" t="s">
        <v>188</v>
      </c>
      <c r="E3725" s="112">
        <v>361</v>
      </c>
      <c r="F3725" s="112">
        <v>363</v>
      </c>
      <c r="G3725" s="112">
        <v>366</v>
      </c>
      <c r="H3725" s="110">
        <v>369.9</v>
      </c>
      <c r="I3725" s="109">
        <f t="shared" si="622"/>
        <v>1662.0498614958449</v>
      </c>
      <c r="J3725" s="109">
        <f t="shared" si="623"/>
        <v>2493.0747922437672</v>
      </c>
      <c r="K3725" s="109">
        <f t="shared" si="624"/>
        <v>3240.9972299168785</v>
      </c>
      <c r="L3725" s="43">
        <f t="shared" si="625"/>
        <v>7396.1218836564904</v>
      </c>
      <c r="M3725" s="25"/>
      <c r="N3725" s="25"/>
    </row>
    <row r="3726" spans="1:14" ht="15.75" customHeight="1">
      <c r="A3726" s="114">
        <v>41815</v>
      </c>
      <c r="B3726" s="54" t="s">
        <v>603</v>
      </c>
      <c r="C3726" s="29">
        <f t="shared" si="621"/>
        <v>1306.6202090592335</v>
      </c>
      <c r="D3726" s="54" t="s">
        <v>188</v>
      </c>
      <c r="E3726" s="112">
        <v>229.6</v>
      </c>
      <c r="F3726" s="112">
        <v>229.6</v>
      </c>
      <c r="G3726" s="112"/>
      <c r="H3726" s="110"/>
      <c r="I3726" s="109">
        <f t="shared" si="622"/>
        <v>0</v>
      </c>
      <c r="J3726" s="109">
        <f t="shared" si="623"/>
        <v>0</v>
      </c>
      <c r="K3726" s="109">
        <f t="shared" si="624"/>
        <v>0</v>
      </c>
      <c r="L3726" s="43">
        <f t="shared" si="625"/>
        <v>0</v>
      </c>
      <c r="M3726" s="25"/>
      <c r="N3726" s="25"/>
    </row>
    <row r="3727" spans="1:14" ht="15.75" customHeight="1">
      <c r="A3727" s="114">
        <v>41814</v>
      </c>
      <c r="B3727" s="54" t="s">
        <v>64</v>
      </c>
      <c r="C3727" s="29">
        <f t="shared" si="621"/>
        <v>416.37751561415683</v>
      </c>
      <c r="D3727" s="54" t="s">
        <v>188</v>
      </c>
      <c r="E3727" s="112">
        <v>720.5</v>
      </c>
      <c r="F3727" s="112">
        <v>726</v>
      </c>
      <c r="G3727" s="112">
        <v>732</v>
      </c>
      <c r="H3727" s="110">
        <v>739.75</v>
      </c>
      <c r="I3727" s="109">
        <f t="shared" si="622"/>
        <v>2290.0763358778627</v>
      </c>
      <c r="J3727" s="109">
        <f t="shared" si="623"/>
        <v>2498.2650936849409</v>
      </c>
      <c r="K3727" s="109">
        <f t="shared" si="624"/>
        <v>3226.9257460097156</v>
      </c>
      <c r="L3727" s="43">
        <f t="shared" si="625"/>
        <v>8015.2671755725187</v>
      </c>
      <c r="M3727" s="25"/>
      <c r="N3727" s="25"/>
    </row>
    <row r="3728" spans="1:14" ht="15.75" customHeight="1">
      <c r="A3728" s="114">
        <v>41814</v>
      </c>
      <c r="B3728" s="54" t="s">
        <v>603</v>
      </c>
      <c r="C3728" s="29">
        <f t="shared" si="621"/>
        <v>1411.1006585136406</v>
      </c>
      <c r="D3728" s="54" t="s">
        <v>188</v>
      </c>
      <c r="E3728" s="112">
        <v>212.6</v>
      </c>
      <c r="F3728" s="112">
        <v>214</v>
      </c>
      <c r="G3728" s="112">
        <v>216</v>
      </c>
      <c r="H3728" s="110">
        <v>218</v>
      </c>
      <c r="I3728" s="109">
        <f t="shared" si="622"/>
        <v>1975.5409219191049</v>
      </c>
      <c r="J3728" s="109">
        <f t="shared" si="623"/>
        <v>2822.2013170272812</v>
      </c>
      <c r="K3728" s="109">
        <f t="shared" si="624"/>
        <v>2822.2013170272812</v>
      </c>
      <c r="L3728" s="43">
        <f t="shared" si="625"/>
        <v>7619.9435559736676</v>
      </c>
      <c r="M3728" s="25"/>
      <c r="N3728" s="25"/>
    </row>
    <row r="3729" spans="1:14" ht="15.75" customHeight="1">
      <c r="A3729" s="114">
        <v>41814</v>
      </c>
      <c r="B3729" s="54" t="s">
        <v>123</v>
      </c>
      <c r="C3729" s="29">
        <f t="shared" si="621"/>
        <v>2419.3548387096776</v>
      </c>
      <c r="D3729" s="54" t="s">
        <v>188</v>
      </c>
      <c r="E3729" s="112">
        <v>124</v>
      </c>
      <c r="F3729" s="112">
        <v>125</v>
      </c>
      <c r="G3729" s="112">
        <v>126.5</v>
      </c>
      <c r="H3729" s="110"/>
      <c r="I3729" s="109">
        <f t="shared" si="622"/>
        <v>2419.3548387096776</v>
      </c>
      <c r="J3729" s="109">
        <f t="shared" si="623"/>
        <v>3629.0322580645161</v>
      </c>
      <c r="K3729" s="109">
        <f t="shared" si="624"/>
        <v>0</v>
      </c>
      <c r="L3729" s="43">
        <f t="shared" si="625"/>
        <v>6048.3870967741932</v>
      </c>
      <c r="M3729" s="25"/>
      <c r="N3729" s="25"/>
    </row>
    <row r="3730" spans="1:14" ht="15.75" customHeight="1">
      <c r="A3730" s="114">
        <v>41814</v>
      </c>
      <c r="B3730" s="54" t="s">
        <v>540</v>
      </c>
      <c r="C3730" s="29">
        <f t="shared" si="621"/>
        <v>302.41935483870969</v>
      </c>
      <c r="D3730" s="54" t="s">
        <v>188</v>
      </c>
      <c r="E3730" s="112">
        <v>992</v>
      </c>
      <c r="F3730" s="112">
        <v>998</v>
      </c>
      <c r="G3730" s="112"/>
      <c r="H3730" s="110"/>
      <c r="I3730" s="109">
        <f t="shared" si="622"/>
        <v>1814.516129032258</v>
      </c>
      <c r="J3730" s="109">
        <f t="shared" si="623"/>
        <v>0</v>
      </c>
      <c r="K3730" s="109">
        <f t="shared" si="624"/>
        <v>0</v>
      </c>
      <c r="L3730" s="43">
        <f t="shared" si="625"/>
        <v>1814.516129032258</v>
      </c>
      <c r="M3730" s="25"/>
      <c r="N3730" s="25"/>
    </row>
    <row r="3731" spans="1:14" ht="15.75" customHeight="1">
      <c r="A3731" s="114">
        <v>41814</v>
      </c>
      <c r="B3731" s="54" t="s">
        <v>619</v>
      </c>
      <c r="C3731" s="29">
        <f t="shared" si="621"/>
        <v>471.69811320754718</v>
      </c>
      <c r="D3731" s="54" t="s">
        <v>188</v>
      </c>
      <c r="E3731" s="112">
        <v>636</v>
      </c>
      <c r="F3731" s="112">
        <v>638</v>
      </c>
      <c r="G3731" s="112"/>
      <c r="H3731" s="110"/>
      <c r="I3731" s="109">
        <f t="shared" si="622"/>
        <v>943.39622641509436</v>
      </c>
      <c r="J3731" s="109">
        <f t="shared" si="623"/>
        <v>0</v>
      </c>
      <c r="K3731" s="109">
        <f t="shared" si="624"/>
        <v>0</v>
      </c>
      <c r="L3731" s="43">
        <f t="shared" si="625"/>
        <v>943.39622641509436</v>
      </c>
      <c r="M3731" s="25"/>
      <c r="N3731" s="25"/>
    </row>
    <row r="3732" spans="1:14" ht="15.75" customHeight="1">
      <c r="A3732" s="114">
        <v>41814</v>
      </c>
      <c r="B3732" s="54" t="s">
        <v>603</v>
      </c>
      <c r="C3732" s="29">
        <f t="shared" si="621"/>
        <v>1398.6013986013986</v>
      </c>
      <c r="D3732" s="54" t="s">
        <v>188</v>
      </c>
      <c r="E3732" s="112">
        <v>214.5</v>
      </c>
      <c r="F3732" s="112">
        <v>214.5</v>
      </c>
      <c r="G3732" s="112"/>
      <c r="H3732" s="110"/>
      <c r="I3732" s="109">
        <f t="shared" si="622"/>
        <v>0</v>
      </c>
      <c r="J3732" s="109">
        <f t="shared" si="623"/>
        <v>0</v>
      </c>
      <c r="K3732" s="109">
        <f t="shared" si="624"/>
        <v>0</v>
      </c>
      <c r="L3732" s="43">
        <f t="shared" si="625"/>
        <v>0</v>
      </c>
      <c r="M3732" s="25"/>
      <c r="N3732" s="25"/>
    </row>
    <row r="3733" spans="1:14" ht="15.75" customHeight="1">
      <c r="A3733" s="114">
        <v>41813</v>
      </c>
      <c r="B3733" s="54" t="s">
        <v>622</v>
      </c>
      <c r="C3733" s="29">
        <f t="shared" si="621"/>
        <v>859.59885386819485</v>
      </c>
      <c r="D3733" s="54" t="s">
        <v>188</v>
      </c>
      <c r="E3733" s="112">
        <v>349</v>
      </c>
      <c r="F3733" s="112">
        <v>351.5</v>
      </c>
      <c r="G3733" s="112">
        <v>355</v>
      </c>
      <c r="H3733" s="110">
        <v>358.85</v>
      </c>
      <c r="I3733" s="109">
        <f t="shared" si="622"/>
        <v>2148.997134670487</v>
      </c>
      <c r="J3733" s="109">
        <f t="shared" si="623"/>
        <v>3008.5959885386819</v>
      </c>
      <c r="K3733" s="109">
        <f t="shared" si="624"/>
        <v>3309.4555873925697</v>
      </c>
      <c r="L3733" s="43">
        <f t="shared" si="625"/>
        <v>8467.048710601739</v>
      </c>
      <c r="M3733" s="25"/>
      <c r="N3733" s="25"/>
    </row>
    <row r="3734" spans="1:14" ht="15.75" customHeight="1">
      <c r="A3734" s="114">
        <v>41813</v>
      </c>
      <c r="B3734" s="54" t="s">
        <v>308</v>
      </c>
      <c r="C3734" s="29">
        <f t="shared" si="621"/>
        <v>487.01298701298703</v>
      </c>
      <c r="D3734" s="54" t="s">
        <v>188</v>
      </c>
      <c r="E3734" s="112">
        <v>616</v>
      </c>
      <c r="F3734" s="112">
        <v>619</v>
      </c>
      <c r="G3734" s="112">
        <v>623</v>
      </c>
      <c r="H3734" s="110">
        <v>628</v>
      </c>
      <c r="I3734" s="109">
        <f t="shared" si="622"/>
        <v>1461.0389610389611</v>
      </c>
      <c r="J3734" s="109">
        <f t="shared" si="623"/>
        <v>1948.0519480519481</v>
      </c>
      <c r="K3734" s="109">
        <f t="shared" si="624"/>
        <v>2435.0649350649351</v>
      </c>
      <c r="L3734" s="43">
        <f t="shared" si="625"/>
        <v>5844.1558441558445</v>
      </c>
      <c r="M3734" s="25"/>
      <c r="N3734" s="25"/>
    </row>
    <row r="3735" spans="1:14" ht="15.75" customHeight="1">
      <c r="A3735" s="114">
        <v>41813</v>
      </c>
      <c r="B3735" s="102" t="s">
        <v>570</v>
      </c>
      <c r="C3735" s="29">
        <f t="shared" si="621"/>
        <v>2247.1910112359551</v>
      </c>
      <c r="D3735" s="102" t="s">
        <v>203</v>
      </c>
      <c r="E3735" s="43">
        <v>133.5</v>
      </c>
      <c r="F3735" s="43">
        <v>132.5</v>
      </c>
      <c r="G3735" s="43"/>
      <c r="H3735" s="110"/>
      <c r="I3735" s="109">
        <f t="shared" si="622"/>
        <v>2247.1910112359551</v>
      </c>
      <c r="J3735" s="109">
        <f t="shared" si="623"/>
        <v>0</v>
      </c>
      <c r="K3735" s="109">
        <f t="shared" si="624"/>
        <v>0</v>
      </c>
      <c r="L3735" s="43">
        <f t="shared" si="625"/>
        <v>2247.1910112359551</v>
      </c>
      <c r="M3735" s="25"/>
      <c r="N3735" s="25"/>
    </row>
    <row r="3736" spans="1:14" ht="15.75" customHeight="1">
      <c r="A3736" s="114">
        <v>41810</v>
      </c>
      <c r="B3736" s="54" t="s">
        <v>414</v>
      </c>
      <c r="C3736" s="29">
        <f t="shared" si="621"/>
        <v>914.63414634146341</v>
      </c>
      <c r="D3736" s="54" t="s">
        <v>188</v>
      </c>
      <c r="E3736" s="112">
        <v>328</v>
      </c>
      <c r="F3736" s="112">
        <v>330</v>
      </c>
      <c r="G3736" s="112">
        <v>333</v>
      </c>
      <c r="H3736" s="110"/>
      <c r="I3736" s="109">
        <f t="shared" si="622"/>
        <v>1829.2682926829268</v>
      </c>
      <c r="J3736" s="109">
        <f t="shared" si="623"/>
        <v>2743.9024390243903</v>
      </c>
      <c r="K3736" s="109">
        <f t="shared" si="624"/>
        <v>0</v>
      </c>
      <c r="L3736" s="43">
        <f t="shared" si="625"/>
        <v>4573.1707317073169</v>
      </c>
      <c r="M3736" s="25"/>
      <c r="N3736" s="25"/>
    </row>
    <row r="3737" spans="1:14" ht="15.75" customHeight="1">
      <c r="A3737" s="114">
        <v>41810</v>
      </c>
      <c r="B3737" s="54" t="s">
        <v>474</v>
      </c>
      <c r="C3737" s="29">
        <f t="shared" si="621"/>
        <v>1369.8630136986301</v>
      </c>
      <c r="D3737" s="54" t="s">
        <v>188</v>
      </c>
      <c r="E3737" s="112">
        <v>219</v>
      </c>
      <c r="F3737" s="112">
        <v>220.5</v>
      </c>
      <c r="G3737" s="112"/>
      <c r="H3737" s="110"/>
      <c r="I3737" s="109">
        <f t="shared" si="622"/>
        <v>2054.794520547945</v>
      </c>
      <c r="J3737" s="109">
        <f t="shared" si="623"/>
        <v>0</v>
      </c>
      <c r="K3737" s="109">
        <f t="shared" si="624"/>
        <v>0</v>
      </c>
      <c r="L3737" s="43">
        <f t="shared" si="625"/>
        <v>2054.794520547945</v>
      </c>
      <c r="M3737" s="25"/>
      <c r="N3737" s="25"/>
    </row>
    <row r="3738" spans="1:14" ht="15.75" customHeight="1">
      <c r="A3738" s="114">
        <v>41810</v>
      </c>
      <c r="B3738" s="54" t="s">
        <v>466</v>
      </c>
      <c r="C3738" s="29">
        <f t="shared" si="621"/>
        <v>2000</v>
      </c>
      <c r="D3738" s="54" t="s">
        <v>188</v>
      </c>
      <c r="E3738" s="112">
        <v>150</v>
      </c>
      <c r="F3738" s="112">
        <v>148</v>
      </c>
      <c r="G3738" s="112"/>
      <c r="H3738" s="110"/>
      <c r="I3738" s="109">
        <f t="shared" si="622"/>
        <v>-4000</v>
      </c>
      <c r="J3738" s="109">
        <f t="shared" si="623"/>
        <v>0</v>
      </c>
      <c r="K3738" s="109">
        <f t="shared" si="624"/>
        <v>0</v>
      </c>
      <c r="L3738" s="43">
        <f t="shared" si="625"/>
        <v>-4000</v>
      </c>
      <c r="M3738" s="25"/>
      <c r="N3738" s="25"/>
    </row>
    <row r="3739" spans="1:14" ht="15.75" customHeight="1">
      <c r="A3739" s="114">
        <v>41809</v>
      </c>
      <c r="B3739" s="102" t="s">
        <v>33</v>
      </c>
      <c r="C3739" s="29">
        <f t="shared" si="621"/>
        <v>2608.695652173913</v>
      </c>
      <c r="D3739" s="102" t="s">
        <v>203</v>
      </c>
      <c r="E3739" s="43">
        <v>115</v>
      </c>
      <c r="F3739" s="43">
        <v>114.2</v>
      </c>
      <c r="G3739" s="43">
        <v>113.2</v>
      </c>
      <c r="H3739" s="112">
        <v>111</v>
      </c>
      <c r="I3739" s="109">
        <f t="shared" si="622"/>
        <v>2086.9565217391228</v>
      </c>
      <c r="J3739" s="109">
        <f t="shared" si="623"/>
        <v>2608.695652173913</v>
      </c>
      <c r="K3739" s="109">
        <f t="shared" si="624"/>
        <v>5739.1304347826162</v>
      </c>
      <c r="L3739" s="43">
        <f t="shared" si="625"/>
        <v>10434.782608695652</v>
      </c>
      <c r="M3739" s="25"/>
      <c r="N3739" s="25"/>
    </row>
    <row r="3740" spans="1:14" ht="15.75" customHeight="1">
      <c r="A3740" s="114">
        <v>41809</v>
      </c>
      <c r="B3740" s="102" t="s">
        <v>484</v>
      </c>
      <c r="C3740" s="29">
        <f t="shared" si="621"/>
        <v>1411.7647058823529</v>
      </c>
      <c r="D3740" s="102" t="s">
        <v>203</v>
      </c>
      <c r="E3740" s="43">
        <v>212.5</v>
      </c>
      <c r="F3740" s="43">
        <v>211</v>
      </c>
      <c r="G3740" s="43">
        <v>209</v>
      </c>
      <c r="H3740" s="110"/>
      <c r="I3740" s="109">
        <f t="shared" si="622"/>
        <v>2117.6470588235293</v>
      </c>
      <c r="J3740" s="109">
        <f t="shared" si="623"/>
        <v>2823.5294117647059</v>
      </c>
      <c r="K3740" s="109">
        <f t="shared" si="624"/>
        <v>0</v>
      </c>
      <c r="L3740" s="43">
        <f t="shared" si="625"/>
        <v>4941.1764705882351</v>
      </c>
      <c r="M3740" s="25"/>
      <c r="N3740" s="25"/>
    </row>
    <row r="3741" spans="1:14" ht="15.75" customHeight="1">
      <c r="A3741" s="114">
        <v>41809</v>
      </c>
      <c r="B3741" s="54" t="s">
        <v>594</v>
      </c>
      <c r="C3741" s="29">
        <f t="shared" si="621"/>
        <v>928.79256965944273</v>
      </c>
      <c r="D3741" s="54" t="s">
        <v>188</v>
      </c>
      <c r="E3741" s="112">
        <v>323</v>
      </c>
      <c r="F3741" s="112">
        <v>325</v>
      </c>
      <c r="G3741" s="112"/>
      <c r="H3741" s="110"/>
      <c r="I3741" s="109">
        <f t="shared" si="622"/>
        <v>1857.5851393188855</v>
      </c>
      <c r="J3741" s="109">
        <f t="shared" si="623"/>
        <v>0</v>
      </c>
      <c r="K3741" s="109">
        <f t="shared" si="624"/>
        <v>0</v>
      </c>
      <c r="L3741" s="43">
        <f t="shared" si="625"/>
        <v>1857.5851393188855</v>
      </c>
      <c r="M3741" s="25"/>
      <c r="N3741" s="25"/>
    </row>
    <row r="3742" spans="1:14" ht="15.75" customHeight="1">
      <c r="A3742" s="114">
        <v>41809</v>
      </c>
      <c r="B3742" s="54" t="s">
        <v>465</v>
      </c>
      <c r="C3742" s="29">
        <f t="shared" si="621"/>
        <v>1071.4285714285713</v>
      </c>
      <c r="D3742" s="54" t="s">
        <v>188</v>
      </c>
      <c r="E3742" s="112">
        <v>280</v>
      </c>
      <c r="F3742" s="112">
        <v>281.5</v>
      </c>
      <c r="G3742" s="112"/>
      <c r="H3742" s="110"/>
      <c r="I3742" s="109">
        <f t="shared" si="622"/>
        <v>1607.1428571428569</v>
      </c>
      <c r="J3742" s="109">
        <f t="shared" si="623"/>
        <v>0</v>
      </c>
      <c r="K3742" s="109">
        <f t="shared" si="624"/>
        <v>0</v>
      </c>
      <c r="L3742" s="43">
        <f t="shared" si="625"/>
        <v>1607.1428571428569</v>
      </c>
      <c r="M3742" s="25"/>
      <c r="N3742" s="25"/>
    </row>
    <row r="3743" spans="1:14" ht="15.75" customHeight="1">
      <c r="A3743" s="114">
        <v>41808</v>
      </c>
      <c r="B3743" s="102" t="s">
        <v>603</v>
      </c>
      <c r="C3743" s="29">
        <f t="shared" si="621"/>
        <v>1477.8325123152708</v>
      </c>
      <c r="D3743" s="102" t="s">
        <v>203</v>
      </c>
      <c r="E3743" s="43">
        <v>203</v>
      </c>
      <c r="F3743" s="43">
        <v>201.5</v>
      </c>
      <c r="G3743" s="43">
        <v>200</v>
      </c>
      <c r="H3743" s="110"/>
      <c r="I3743" s="109">
        <f t="shared" si="622"/>
        <v>2216.7487684729062</v>
      </c>
      <c r="J3743" s="109">
        <f t="shared" si="623"/>
        <v>2216.7487684729062</v>
      </c>
      <c r="K3743" s="109">
        <f t="shared" si="624"/>
        <v>0</v>
      </c>
      <c r="L3743" s="43">
        <f t="shared" si="625"/>
        <v>4433.4975369458125</v>
      </c>
      <c r="M3743" s="25"/>
      <c r="N3743" s="25"/>
    </row>
    <row r="3744" spans="1:14" ht="15.75" customHeight="1">
      <c r="A3744" s="114">
        <v>41808</v>
      </c>
      <c r="B3744" s="102" t="s">
        <v>318</v>
      </c>
      <c r="C3744" s="29">
        <f t="shared" si="621"/>
        <v>750</v>
      </c>
      <c r="D3744" s="102" t="s">
        <v>203</v>
      </c>
      <c r="E3744" s="43">
        <v>400</v>
      </c>
      <c r="F3744" s="43">
        <v>398.3</v>
      </c>
      <c r="G3744" s="43"/>
      <c r="H3744" s="110"/>
      <c r="I3744" s="109">
        <f t="shared" si="622"/>
        <v>1274.9999999999914</v>
      </c>
      <c r="J3744" s="109">
        <f t="shared" si="623"/>
        <v>0</v>
      </c>
      <c r="K3744" s="109">
        <f t="shared" si="624"/>
        <v>0</v>
      </c>
      <c r="L3744" s="43">
        <f t="shared" si="625"/>
        <v>1274.9999999999914</v>
      </c>
      <c r="M3744" s="25"/>
      <c r="N3744" s="25"/>
    </row>
    <row r="3745" spans="1:14" ht="15.75" customHeight="1">
      <c r="A3745" s="114">
        <v>41808</v>
      </c>
      <c r="B3745" s="54" t="s">
        <v>100</v>
      </c>
      <c r="C3745" s="29">
        <f t="shared" si="621"/>
        <v>2643.171806167401</v>
      </c>
      <c r="D3745" s="54" t="s">
        <v>188</v>
      </c>
      <c r="E3745" s="112">
        <v>113.5</v>
      </c>
      <c r="F3745" s="112">
        <v>113.95</v>
      </c>
      <c r="G3745" s="112"/>
      <c r="H3745" s="110"/>
      <c r="I3745" s="109">
        <f t="shared" si="622"/>
        <v>1189.4273127753379</v>
      </c>
      <c r="J3745" s="109">
        <f t="shared" si="623"/>
        <v>0</v>
      </c>
      <c r="K3745" s="109">
        <f t="shared" si="624"/>
        <v>0</v>
      </c>
      <c r="L3745" s="43">
        <f t="shared" si="625"/>
        <v>1189.4273127753379</v>
      </c>
      <c r="M3745" s="25"/>
      <c r="N3745" s="25"/>
    </row>
    <row r="3746" spans="1:14" ht="15.75" customHeight="1">
      <c r="A3746" s="114">
        <v>41808</v>
      </c>
      <c r="B3746" s="54" t="s">
        <v>487</v>
      </c>
      <c r="C3746" s="29">
        <f t="shared" si="621"/>
        <v>500.8347245409015</v>
      </c>
      <c r="D3746" s="54" t="s">
        <v>188</v>
      </c>
      <c r="E3746" s="112">
        <v>599</v>
      </c>
      <c r="F3746" s="112">
        <v>601</v>
      </c>
      <c r="G3746" s="112"/>
      <c r="H3746" s="110"/>
      <c r="I3746" s="109">
        <f t="shared" si="622"/>
        <v>1001.669449081803</v>
      </c>
      <c r="J3746" s="109">
        <f t="shared" si="623"/>
        <v>0</v>
      </c>
      <c r="K3746" s="109">
        <f t="shared" si="624"/>
        <v>0</v>
      </c>
      <c r="L3746" s="43">
        <f t="shared" si="625"/>
        <v>1001.669449081803</v>
      </c>
      <c r="M3746" s="25"/>
      <c r="N3746" s="25"/>
    </row>
    <row r="3747" spans="1:14" ht="15.75" customHeight="1">
      <c r="A3747" s="114">
        <v>41807</v>
      </c>
      <c r="B3747" s="54" t="s">
        <v>603</v>
      </c>
      <c r="C3747" s="29">
        <f t="shared" si="621"/>
        <v>1474.2014742014742</v>
      </c>
      <c r="D3747" s="54" t="s">
        <v>188</v>
      </c>
      <c r="E3747" s="112">
        <v>203.5</v>
      </c>
      <c r="F3747" s="112">
        <v>205</v>
      </c>
      <c r="G3747" s="112">
        <v>207</v>
      </c>
      <c r="H3747" s="110">
        <v>209</v>
      </c>
      <c r="I3747" s="109">
        <f t="shared" si="622"/>
        <v>2211.3022113022112</v>
      </c>
      <c r="J3747" s="109">
        <f t="shared" si="623"/>
        <v>2948.4029484029484</v>
      </c>
      <c r="K3747" s="109">
        <f t="shared" si="624"/>
        <v>2948.4029484029484</v>
      </c>
      <c r="L3747" s="43">
        <f t="shared" si="625"/>
        <v>8108.1081081081084</v>
      </c>
      <c r="M3747" s="25"/>
      <c r="N3747" s="25"/>
    </row>
    <row r="3748" spans="1:14" ht="15.75" customHeight="1">
      <c r="A3748" s="114">
        <v>41807</v>
      </c>
      <c r="B3748" s="54" t="s">
        <v>433</v>
      </c>
      <c r="C3748" s="29">
        <f t="shared" si="621"/>
        <v>3177.9661016949149</v>
      </c>
      <c r="D3748" s="54" t="s">
        <v>188</v>
      </c>
      <c r="E3748" s="112">
        <v>94.4</v>
      </c>
      <c r="F3748" s="112">
        <v>95</v>
      </c>
      <c r="G3748" s="112">
        <v>95.65</v>
      </c>
      <c r="H3748" s="110"/>
      <c r="I3748" s="109">
        <f t="shared" si="622"/>
        <v>1906.779661016931</v>
      </c>
      <c r="J3748" s="109">
        <f t="shared" si="623"/>
        <v>2065.6779661017126</v>
      </c>
      <c r="K3748" s="109">
        <f t="shared" si="624"/>
        <v>0</v>
      </c>
      <c r="L3748" s="43">
        <f t="shared" si="625"/>
        <v>3972.4576271186434</v>
      </c>
      <c r="M3748" s="25"/>
      <c r="N3748" s="25"/>
    </row>
    <row r="3749" spans="1:14" ht="15.75" customHeight="1">
      <c r="A3749" s="114">
        <v>41807</v>
      </c>
      <c r="B3749" s="54" t="s">
        <v>623</v>
      </c>
      <c r="C3749" s="29">
        <f t="shared" si="621"/>
        <v>993.37748344370857</v>
      </c>
      <c r="D3749" s="54" t="s">
        <v>188</v>
      </c>
      <c r="E3749" s="112">
        <v>302</v>
      </c>
      <c r="F3749" s="112">
        <v>304</v>
      </c>
      <c r="G3749" s="112"/>
      <c r="H3749" s="110"/>
      <c r="I3749" s="109">
        <f t="shared" si="622"/>
        <v>1986.7549668874171</v>
      </c>
      <c r="J3749" s="109">
        <f t="shared" si="623"/>
        <v>0</v>
      </c>
      <c r="K3749" s="109">
        <f t="shared" si="624"/>
        <v>0</v>
      </c>
      <c r="L3749" s="43">
        <f t="shared" si="625"/>
        <v>1986.7549668874171</v>
      </c>
      <c r="M3749" s="25"/>
      <c r="N3749" s="25"/>
    </row>
    <row r="3750" spans="1:14" ht="15.75" customHeight="1">
      <c r="A3750" s="114">
        <v>41807</v>
      </c>
      <c r="B3750" s="54" t="s">
        <v>515</v>
      </c>
      <c r="C3750" s="29">
        <f t="shared" si="621"/>
        <v>1929.2604501607716</v>
      </c>
      <c r="D3750" s="54" t="s">
        <v>188</v>
      </c>
      <c r="E3750" s="112">
        <v>155.5</v>
      </c>
      <c r="F3750" s="112">
        <v>156.5</v>
      </c>
      <c r="G3750" s="112"/>
      <c r="H3750" s="110"/>
      <c r="I3750" s="109">
        <f t="shared" si="622"/>
        <v>1929.2604501607716</v>
      </c>
      <c r="J3750" s="109">
        <f t="shared" si="623"/>
        <v>0</v>
      </c>
      <c r="K3750" s="109">
        <f t="shared" si="624"/>
        <v>0</v>
      </c>
      <c r="L3750" s="43">
        <f t="shared" si="625"/>
        <v>1929.2604501607716</v>
      </c>
      <c r="M3750" s="25"/>
      <c r="N3750" s="25"/>
    </row>
    <row r="3751" spans="1:14" ht="15.75" customHeight="1">
      <c r="A3751" s="114">
        <v>41807</v>
      </c>
      <c r="B3751" s="54" t="s">
        <v>599</v>
      </c>
      <c r="C3751" s="29">
        <f t="shared" si="621"/>
        <v>1398.6013986013986</v>
      </c>
      <c r="D3751" s="54" t="s">
        <v>188</v>
      </c>
      <c r="E3751" s="112">
        <v>214.5</v>
      </c>
      <c r="F3751" s="112">
        <v>211</v>
      </c>
      <c r="G3751" s="112"/>
      <c r="H3751" s="110"/>
      <c r="I3751" s="109">
        <f t="shared" si="622"/>
        <v>-4895.1048951048951</v>
      </c>
      <c r="J3751" s="109">
        <f t="shared" si="623"/>
        <v>0</v>
      </c>
      <c r="K3751" s="109">
        <f t="shared" si="624"/>
        <v>0</v>
      </c>
      <c r="L3751" s="43">
        <f t="shared" si="625"/>
        <v>-4895.1048951048951</v>
      </c>
      <c r="M3751" s="25"/>
      <c r="N3751" s="25"/>
    </row>
    <row r="3752" spans="1:14" ht="15.75" customHeight="1">
      <c r="A3752" s="114">
        <v>41806</v>
      </c>
      <c r="B3752" s="54" t="s">
        <v>318</v>
      </c>
      <c r="C3752" s="29">
        <f t="shared" si="621"/>
        <v>759.49367088607596</v>
      </c>
      <c r="D3752" s="54" t="s">
        <v>188</v>
      </c>
      <c r="E3752" s="112">
        <v>395</v>
      </c>
      <c r="F3752" s="112">
        <v>397</v>
      </c>
      <c r="G3752" s="112">
        <v>400</v>
      </c>
      <c r="H3752" s="110">
        <v>404</v>
      </c>
      <c r="I3752" s="109">
        <f t="shared" si="622"/>
        <v>1518.9873417721519</v>
      </c>
      <c r="J3752" s="109">
        <f t="shared" si="623"/>
        <v>2278.4810126582279</v>
      </c>
      <c r="K3752" s="109">
        <f t="shared" si="624"/>
        <v>3037.9746835443038</v>
      </c>
      <c r="L3752" s="43">
        <f t="shared" si="625"/>
        <v>6835.4430379746836</v>
      </c>
      <c r="M3752" s="25"/>
      <c r="N3752" s="25"/>
    </row>
    <row r="3753" spans="1:14" ht="15.75" customHeight="1">
      <c r="A3753" s="114">
        <v>41806</v>
      </c>
      <c r="B3753" s="102" t="s">
        <v>601</v>
      </c>
      <c r="C3753" s="29">
        <f t="shared" si="621"/>
        <v>2764.9769585253457</v>
      </c>
      <c r="D3753" s="102" t="s">
        <v>203</v>
      </c>
      <c r="E3753" s="43">
        <v>108.5</v>
      </c>
      <c r="F3753" s="43">
        <v>107.7</v>
      </c>
      <c r="G3753" s="43"/>
      <c r="H3753" s="110"/>
      <c r="I3753" s="109">
        <f t="shared" si="622"/>
        <v>2211.9815668202687</v>
      </c>
      <c r="J3753" s="109">
        <f t="shared" si="623"/>
        <v>0</v>
      </c>
      <c r="K3753" s="109">
        <f t="shared" si="624"/>
        <v>0</v>
      </c>
      <c r="L3753" s="43">
        <f t="shared" si="625"/>
        <v>2211.9815668202687</v>
      </c>
      <c r="M3753" s="25"/>
      <c r="N3753" s="25"/>
    </row>
    <row r="3754" spans="1:14" ht="15.75" customHeight="1">
      <c r="A3754" s="114">
        <v>41806</v>
      </c>
      <c r="B3754" s="102" t="s">
        <v>624</v>
      </c>
      <c r="C3754" s="29">
        <f t="shared" si="621"/>
        <v>417.82729805013929</v>
      </c>
      <c r="D3754" s="102" t="s">
        <v>203</v>
      </c>
      <c r="E3754" s="43">
        <v>718</v>
      </c>
      <c r="F3754" s="43">
        <v>714.6</v>
      </c>
      <c r="G3754" s="43"/>
      <c r="H3754" s="110"/>
      <c r="I3754" s="109">
        <f t="shared" si="622"/>
        <v>1420.612813370464</v>
      </c>
      <c r="J3754" s="109">
        <f t="shared" si="623"/>
        <v>0</v>
      </c>
      <c r="K3754" s="109">
        <f t="shared" si="624"/>
        <v>0</v>
      </c>
      <c r="L3754" s="43">
        <f t="shared" si="625"/>
        <v>1420.612813370464</v>
      </c>
      <c r="M3754" s="25"/>
      <c r="N3754" s="25"/>
    </row>
    <row r="3755" spans="1:14" ht="15.75" customHeight="1">
      <c r="A3755" s="114">
        <v>41806</v>
      </c>
      <c r="B3755" s="54" t="s">
        <v>608</v>
      </c>
      <c r="C3755" s="29">
        <f t="shared" si="621"/>
        <v>865.80086580086584</v>
      </c>
      <c r="D3755" s="54" t="s">
        <v>188</v>
      </c>
      <c r="E3755" s="112">
        <v>346.5</v>
      </c>
      <c r="F3755" s="112">
        <v>342.5</v>
      </c>
      <c r="G3755" s="112"/>
      <c r="H3755" s="110"/>
      <c r="I3755" s="109">
        <f t="shared" si="622"/>
        <v>-3463.2034632034633</v>
      </c>
      <c r="J3755" s="109">
        <f t="shared" si="623"/>
        <v>0</v>
      </c>
      <c r="K3755" s="109">
        <f t="shared" si="624"/>
        <v>0</v>
      </c>
      <c r="L3755" s="43">
        <f t="shared" si="625"/>
        <v>-3463.2034632034633</v>
      </c>
      <c r="M3755" s="25"/>
      <c r="N3755" s="25"/>
    </row>
    <row r="3756" spans="1:14" ht="15.75" customHeight="1">
      <c r="A3756" s="114">
        <v>41803</v>
      </c>
      <c r="B3756" s="102" t="s">
        <v>318</v>
      </c>
      <c r="C3756" s="29">
        <f t="shared" si="621"/>
        <v>728.15533980582529</v>
      </c>
      <c r="D3756" s="102" t="s">
        <v>203</v>
      </c>
      <c r="E3756" s="43">
        <v>412</v>
      </c>
      <c r="F3756" s="43">
        <v>409.5</v>
      </c>
      <c r="G3756" s="43">
        <v>405.5</v>
      </c>
      <c r="H3756" s="112">
        <v>400.5</v>
      </c>
      <c r="I3756" s="109">
        <f t="shared" si="622"/>
        <v>1820.3883495145633</v>
      </c>
      <c r="J3756" s="109">
        <f t="shared" si="623"/>
        <v>2912.6213592233012</v>
      </c>
      <c r="K3756" s="109">
        <f t="shared" si="624"/>
        <v>3640.7766990291266</v>
      </c>
      <c r="L3756" s="43">
        <f t="shared" si="625"/>
        <v>8373.786407766991</v>
      </c>
      <c r="M3756" s="25"/>
      <c r="N3756" s="25"/>
    </row>
    <row r="3757" spans="1:14" ht="15.75" customHeight="1">
      <c r="A3757" s="114">
        <v>41803</v>
      </c>
      <c r="B3757" s="102" t="s">
        <v>280</v>
      </c>
      <c r="C3757" s="29">
        <f t="shared" si="621"/>
        <v>882.35294117647061</v>
      </c>
      <c r="D3757" s="102" t="s">
        <v>203</v>
      </c>
      <c r="E3757" s="43">
        <v>340</v>
      </c>
      <c r="F3757" s="43">
        <v>338</v>
      </c>
      <c r="G3757" s="43">
        <v>335.5</v>
      </c>
      <c r="H3757" s="112">
        <v>333</v>
      </c>
      <c r="I3757" s="109">
        <f t="shared" si="622"/>
        <v>1764.7058823529412</v>
      </c>
      <c r="J3757" s="109">
        <f t="shared" si="623"/>
        <v>2205.8823529411766</v>
      </c>
      <c r="K3757" s="109">
        <f t="shared" si="624"/>
        <v>2205.8823529411766</v>
      </c>
      <c r="L3757" s="43">
        <f t="shared" si="625"/>
        <v>6176.4705882352946</v>
      </c>
      <c r="M3757" s="25"/>
      <c r="N3757" s="25"/>
    </row>
    <row r="3758" spans="1:14" ht="15.75" customHeight="1">
      <c r="A3758" s="114">
        <v>41803</v>
      </c>
      <c r="B3758" s="102" t="s">
        <v>624</v>
      </c>
      <c r="C3758" s="29">
        <f t="shared" si="621"/>
        <v>393.18479685452161</v>
      </c>
      <c r="D3758" s="102" t="s">
        <v>203</v>
      </c>
      <c r="E3758" s="43">
        <v>763</v>
      </c>
      <c r="F3758" s="43">
        <v>759</v>
      </c>
      <c r="G3758" s="43">
        <v>754</v>
      </c>
      <c r="H3758" s="112">
        <v>748</v>
      </c>
      <c r="I3758" s="109">
        <f t="shared" si="622"/>
        <v>1572.7391874180864</v>
      </c>
      <c r="J3758" s="109">
        <f t="shared" si="623"/>
        <v>1965.9239842726081</v>
      </c>
      <c r="K3758" s="109">
        <f t="shared" si="624"/>
        <v>2359.1087811271295</v>
      </c>
      <c r="L3758" s="43">
        <f t="shared" si="625"/>
        <v>5897.7719528178241</v>
      </c>
      <c r="M3758" s="25"/>
      <c r="N3758" s="25"/>
    </row>
    <row r="3759" spans="1:14" ht="15.75" customHeight="1">
      <c r="A3759" s="114">
        <v>41803</v>
      </c>
      <c r="B3759" s="54" t="s">
        <v>520</v>
      </c>
      <c r="C3759" s="29">
        <f t="shared" si="621"/>
        <v>1363.6363636363637</v>
      </c>
      <c r="D3759" s="54" t="s">
        <v>188</v>
      </c>
      <c r="E3759" s="112">
        <v>220</v>
      </c>
      <c r="F3759" s="112">
        <v>221.5</v>
      </c>
      <c r="G3759" s="112"/>
      <c r="H3759" s="110"/>
      <c r="I3759" s="109">
        <f t="shared" si="622"/>
        <v>2045.4545454545455</v>
      </c>
      <c r="J3759" s="109">
        <f t="shared" si="623"/>
        <v>0</v>
      </c>
      <c r="K3759" s="109">
        <f t="shared" si="624"/>
        <v>0</v>
      </c>
      <c r="L3759" s="43">
        <f t="shared" si="625"/>
        <v>2045.4545454545455</v>
      </c>
      <c r="M3759" s="25"/>
      <c r="N3759" s="25"/>
    </row>
    <row r="3760" spans="1:14" ht="15.75" customHeight="1">
      <c r="A3760" s="114">
        <v>41803</v>
      </c>
      <c r="B3760" s="102" t="s">
        <v>104</v>
      </c>
      <c r="C3760" s="29">
        <f t="shared" si="621"/>
        <v>1147.227533460803</v>
      </c>
      <c r="D3760" s="102" t="s">
        <v>203</v>
      </c>
      <c r="E3760" s="43">
        <v>261.5</v>
      </c>
      <c r="F3760" s="43">
        <v>261.5</v>
      </c>
      <c r="G3760" s="43"/>
      <c r="H3760" s="110"/>
      <c r="I3760" s="109">
        <f t="shared" si="622"/>
        <v>0</v>
      </c>
      <c r="J3760" s="109">
        <f t="shared" si="623"/>
        <v>0</v>
      </c>
      <c r="K3760" s="109">
        <f t="shared" si="624"/>
        <v>0</v>
      </c>
      <c r="L3760" s="43">
        <f t="shared" si="625"/>
        <v>0</v>
      </c>
      <c r="M3760" s="25"/>
      <c r="N3760" s="25"/>
    </row>
    <row r="3761" spans="1:14" ht="15.75" customHeight="1">
      <c r="A3761" s="114">
        <v>41802</v>
      </c>
      <c r="B3761" s="102" t="s">
        <v>601</v>
      </c>
      <c r="C3761" s="29">
        <f t="shared" si="621"/>
        <v>2521.0084033613443</v>
      </c>
      <c r="D3761" s="102" t="s">
        <v>203</v>
      </c>
      <c r="E3761" s="43">
        <v>119</v>
      </c>
      <c r="F3761" s="43">
        <v>118.2</v>
      </c>
      <c r="G3761" s="43">
        <v>117</v>
      </c>
      <c r="H3761" s="110"/>
      <c r="I3761" s="109">
        <f t="shared" si="622"/>
        <v>2016.8067226890682</v>
      </c>
      <c r="J3761" s="109">
        <f t="shared" si="623"/>
        <v>3025.2100840336202</v>
      </c>
      <c r="K3761" s="109">
        <f t="shared" si="624"/>
        <v>0</v>
      </c>
      <c r="L3761" s="43">
        <f t="shared" si="625"/>
        <v>5042.0168067226887</v>
      </c>
      <c r="M3761" s="25"/>
      <c r="N3761" s="25"/>
    </row>
    <row r="3762" spans="1:14" ht="15.75" customHeight="1">
      <c r="A3762" s="114">
        <v>41802</v>
      </c>
      <c r="B3762" s="54" t="s">
        <v>625</v>
      </c>
      <c r="C3762" s="29">
        <f t="shared" si="621"/>
        <v>1204.8192771084337</v>
      </c>
      <c r="D3762" s="54" t="s">
        <v>188</v>
      </c>
      <c r="E3762" s="112">
        <v>249</v>
      </c>
      <c r="F3762" s="112">
        <v>250.5</v>
      </c>
      <c r="G3762" s="112">
        <v>252.5</v>
      </c>
      <c r="H3762" s="110">
        <v>255.5</v>
      </c>
      <c r="I3762" s="109">
        <f t="shared" si="622"/>
        <v>1807.2289156626505</v>
      </c>
      <c r="J3762" s="109">
        <f t="shared" si="623"/>
        <v>2409.6385542168673</v>
      </c>
      <c r="K3762" s="109">
        <f t="shared" si="624"/>
        <v>3614.457831325301</v>
      </c>
      <c r="L3762" s="43">
        <f t="shared" si="625"/>
        <v>7831.325301204819</v>
      </c>
      <c r="M3762" s="25"/>
      <c r="N3762" s="25"/>
    </row>
    <row r="3763" spans="1:14" ht="15.75" customHeight="1">
      <c r="A3763" s="114">
        <v>41802</v>
      </c>
      <c r="B3763" s="54" t="s">
        <v>33</v>
      </c>
      <c r="C3763" s="29">
        <f t="shared" si="621"/>
        <v>2429.1497975708503</v>
      </c>
      <c r="D3763" s="54" t="s">
        <v>188</v>
      </c>
      <c r="E3763" s="112">
        <v>123.5</v>
      </c>
      <c r="F3763" s="112">
        <v>124.2</v>
      </c>
      <c r="G3763" s="112">
        <v>125.5</v>
      </c>
      <c r="H3763" s="110"/>
      <c r="I3763" s="109">
        <f t="shared" si="622"/>
        <v>1700.4048582996022</v>
      </c>
      <c r="J3763" s="109">
        <f t="shared" si="623"/>
        <v>3157.8947368420986</v>
      </c>
      <c r="K3763" s="109">
        <f t="shared" si="624"/>
        <v>0</v>
      </c>
      <c r="L3763" s="43">
        <f t="shared" si="625"/>
        <v>4858.2995951417006</v>
      </c>
      <c r="M3763" s="25"/>
      <c r="N3763" s="25"/>
    </row>
    <row r="3764" spans="1:14" ht="15.75" customHeight="1">
      <c r="A3764" s="114">
        <v>41802</v>
      </c>
      <c r="B3764" s="54" t="s">
        <v>626</v>
      </c>
      <c r="C3764" s="29">
        <f t="shared" si="621"/>
        <v>136.36363636363637</v>
      </c>
      <c r="D3764" s="54" t="s">
        <v>188</v>
      </c>
      <c r="E3764" s="112">
        <v>2200</v>
      </c>
      <c r="F3764" s="112">
        <v>2160</v>
      </c>
      <c r="G3764" s="112"/>
      <c r="H3764" s="110"/>
      <c r="I3764" s="109">
        <f t="shared" si="622"/>
        <v>-5454.545454545455</v>
      </c>
      <c r="J3764" s="109">
        <f t="shared" si="623"/>
        <v>0</v>
      </c>
      <c r="K3764" s="109">
        <f t="shared" si="624"/>
        <v>0</v>
      </c>
      <c r="L3764" s="43">
        <f t="shared" si="625"/>
        <v>-5454.545454545455</v>
      </c>
      <c r="M3764" s="25"/>
      <c r="N3764" s="25"/>
    </row>
    <row r="3765" spans="1:14" ht="15.75" customHeight="1">
      <c r="A3765" s="114">
        <v>41801</v>
      </c>
      <c r="B3765" s="102" t="s">
        <v>34</v>
      </c>
      <c r="C3765" s="29">
        <f t="shared" si="621"/>
        <v>1986.7549668874171</v>
      </c>
      <c r="D3765" s="102" t="s">
        <v>203</v>
      </c>
      <c r="E3765" s="43">
        <v>151</v>
      </c>
      <c r="F3765" s="43">
        <v>150.19999999999999</v>
      </c>
      <c r="G3765" s="43">
        <v>149</v>
      </c>
      <c r="H3765" s="112">
        <v>147.30000000000001</v>
      </c>
      <c r="I3765" s="109">
        <f t="shared" si="622"/>
        <v>1589.4039735099564</v>
      </c>
      <c r="J3765" s="109">
        <f t="shared" si="623"/>
        <v>2384.1059602648779</v>
      </c>
      <c r="K3765" s="109">
        <f t="shared" si="624"/>
        <v>3377.4834437085865</v>
      </c>
      <c r="L3765" s="43">
        <f t="shared" si="625"/>
        <v>7350.9933774834208</v>
      </c>
      <c r="M3765" s="25"/>
      <c r="N3765" s="25"/>
    </row>
    <row r="3766" spans="1:14" ht="15.75" customHeight="1">
      <c r="A3766" s="114">
        <v>41801</v>
      </c>
      <c r="B3766" s="102" t="s">
        <v>601</v>
      </c>
      <c r="C3766" s="29">
        <f t="shared" si="621"/>
        <v>2459.0163934426228</v>
      </c>
      <c r="D3766" s="102" t="s">
        <v>203</v>
      </c>
      <c r="E3766" s="43">
        <v>122</v>
      </c>
      <c r="F3766" s="43">
        <v>121.2</v>
      </c>
      <c r="G3766" s="43">
        <v>119.7</v>
      </c>
      <c r="H3766" s="110"/>
      <c r="I3766" s="109">
        <f t="shared" si="622"/>
        <v>1967.2131147540913</v>
      </c>
      <c r="J3766" s="109">
        <f t="shared" si="623"/>
        <v>3688.5245901639341</v>
      </c>
      <c r="K3766" s="109">
        <f t="shared" si="624"/>
        <v>0</v>
      </c>
      <c r="L3766" s="43">
        <f t="shared" si="625"/>
        <v>5655.737704918025</v>
      </c>
      <c r="M3766" s="25"/>
      <c r="N3766" s="25"/>
    </row>
    <row r="3767" spans="1:14" ht="15.75" customHeight="1">
      <c r="A3767" s="114">
        <v>41801</v>
      </c>
      <c r="B3767" s="54" t="s">
        <v>566</v>
      </c>
      <c r="C3767" s="29">
        <f t="shared" si="621"/>
        <v>470.2194357366771</v>
      </c>
      <c r="D3767" s="54" t="s">
        <v>188</v>
      </c>
      <c r="E3767" s="112">
        <v>638</v>
      </c>
      <c r="F3767" s="112">
        <v>642</v>
      </c>
      <c r="G3767" s="112">
        <v>646</v>
      </c>
      <c r="H3767" s="110"/>
      <c r="I3767" s="109">
        <f t="shared" si="622"/>
        <v>1880.8777429467084</v>
      </c>
      <c r="J3767" s="109">
        <f t="shared" si="623"/>
        <v>1880.8777429467084</v>
      </c>
      <c r="K3767" s="109">
        <f t="shared" si="624"/>
        <v>0</v>
      </c>
      <c r="L3767" s="43">
        <f t="shared" si="625"/>
        <v>3761.7554858934168</v>
      </c>
      <c r="M3767" s="25"/>
      <c r="N3767" s="25"/>
    </row>
    <row r="3768" spans="1:14" ht="15.75" customHeight="1">
      <c r="A3768" s="114">
        <v>41801</v>
      </c>
      <c r="B3768" s="102" t="s">
        <v>603</v>
      </c>
      <c r="C3768" s="29">
        <f t="shared" si="621"/>
        <v>1500</v>
      </c>
      <c r="D3768" s="102" t="s">
        <v>203</v>
      </c>
      <c r="E3768" s="43">
        <v>200</v>
      </c>
      <c r="F3768" s="43">
        <v>199.2</v>
      </c>
      <c r="G3768" s="43"/>
      <c r="H3768" s="110"/>
      <c r="I3768" s="109">
        <f t="shared" si="622"/>
        <v>1200.0000000000171</v>
      </c>
      <c r="J3768" s="109">
        <f t="shared" si="623"/>
        <v>0</v>
      </c>
      <c r="K3768" s="109">
        <f t="shared" si="624"/>
        <v>0</v>
      </c>
      <c r="L3768" s="43">
        <f t="shared" si="625"/>
        <v>1200.0000000000171</v>
      </c>
      <c r="M3768" s="25"/>
      <c r="N3768" s="25"/>
    </row>
    <row r="3769" spans="1:14" ht="15.75" customHeight="1">
      <c r="A3769" s="114">
        <v>41800</v>
      </c>
      <c r="B3769" s="54" t="s">
        <v>33</v>
      </c>
      <c r="C3769" s="29">
        <f t="shared" si="621"/>
        <v>3167.8986272439279</v>
      </c>
      <c r="D3769" s="54" t="s">
        <v>188</v>
      </c>
      <c r="E3769" s="112">
        <v>94.7</v>
      </c>
      <c r="F3769" s="112">
        <v>95.4</v>
      </c>
      <c r="G3769" s="112">
        <v>96.5</v>
      </c>
      <c r="H3769" s="110">
        <v>97.8</v>
      </c>
      <c r="I3769" s="109">
        <f t="shared" si="622"/>
        <v>2217.5290390707587</v>
      </c>
      <c r="J3769" s="109">
        <f t="shared" si="623"/>
        <v>3484.6884899683027</v>
      </c>
      <c r="K3769" s="109">
        <f t="shared" si="624"/>
        <v>4118.2682154170971</v>
      </c>
      <c r="L3769" s="43">
        <f t="shared" si="625"/>
        <v>9820.4857444561585</v>
      </c>
      <c r="M3769" s="25"/>
      <c r="N3769" s="25"/>
    </row>
    <row r="3770" spans="1:14" ht="15.75" customHeight="1">
      <c r="A3770" s="114">
        <v>41800</v>
      </c>
      <c r="B3770" s="102" t="s">
        <v>557</v>
      </c>
      <c r="C3770" s="29">
        <f t="shared" si="621"/>
        <v>2921.1295034079844</v>
      </c>
      <c r="D3770" s="102" t="s">
        <v>203</v>
      </c>
      <c r="E3770" s="43">
        <v>102.7</v>
      </c>
      <c r="F3770" s="43">
        <v>102</v>
      </c>
      <c r="G3770" s="43">
        <v>101.4</v>
      </c>
      <c r="H3770" s="110"/>
      <c r="I3770" s="109">
        <f t="shared" si="622"/>
        <v>2044.7906523855975</v>
      </c>
      <c r="J3770" s="109">
        <f t="shared" si="623"/>
        <v>1752.6777020447742</v>
      </c>
      <c r="K3770" s="109">
        <f t="shared" si="624"/>
        <v>0</v>
      </c>
      <c r="L3770" s="43">
        <f t="shared" si="625"/>
        <v>3797.4683544303716</v>
      </c>
      <c r="M3770" s="25"/>
      <c r="N3770" s="25"/>
    </row>
    <row r="3771" spans="1:14" ht="15.75" customHeight="1">
      <c r="A3771" s="114">
        <v>41800</v>
      </c>
      <c r="B3771" s="102" t="s">
        <v>603</v>
      </c>
      <c r="C3771" s="29">
        <f t="shared" si="621"/>
        <v>1435.4066985645934</v>
      </c>
      <c r="D3771" s="102" t="s">
        <v>203</v>
      </c>
      <c r="E3771" s="43">
        <v>209</v>
      </c>
      <c r="F3771" s="43">
        <v>207.7</v>
      </c>
      <c r="G3771" s="43"/>
      <c r="H3771" s="110"/>
      <c r="I3771" s="109">
        <f t="shared" si="622"/>
        <v>1866.0287081339877</v>
      </c>
      <c r="J3771" s="109">
        <f t="shared" si="623"/>
        <v>0</v>
      </c>
      <c r="K3771" s="109">
        <f t="shared" si="624"/>
        <v>0</v>
      </c>
      <c r="L3771" s="43">
        <f t="shared" si="625"/>
        <v>1866.0287081339877</v>
      </c>
      <c r="M3771" s="25"/>
      <c r="N3771" s="25"/>
    </row>
    <row r="3772" spans="1:14" ht="15.75" customHeight="1">
      <c r="A3772" s="114">
        <v>41800</v>
      </c>
      <c r="B3772" s="54" t="s">
        <v>558</v>
      </c>
      <c r="C3772" s="29">
        <f t="shared" si="621"/>
        <v>215.82733812949641</v>
      </c>
      <c r="D3772" s="54" t="s">
        <v>188</v>
      </c>
      <c r="E3772" s="112">
        <v>1390</v>
      </c>
      <c r="F3772" s="112">
        <v>1398</v>
      </c>
      <c r="G3772" s="112"/>
      <c r="H3772" s="110"/>
      <c r="I3772" s="109">
        <f t="shared" si="622"/>
        <v>1726.6187050359713</v>
      </c>
      <c r="J3772" s="109">
        <f t="shared" si="623"/>
        <v>0</v>
      </c>
      <c r="K3772" s="109">
        <f t="shared" si="624"/>
        <v>0</v>
      </c>
      <c r="L3772" s="43">
        <f t="shared" si="625"/>
        <v>1726.6187050359713</v>
      </c>
      <c r="M3772" s="25"/>
      <c r="N3772" s="25"/>
    </row>
    <row r="3773" spans="1:14" ht="15.75" customHeight="1">
      <c r="A3773" s="114">
        <v>41799</v>
      </c>
      <c r="B3773" s="54" t="s">
        <v>532</v>
      </c>
      <c r="C3773" s="29">
        <f t="shared" si="621"/>
        <v>2429.1497975708503</v>
      </c>
      <c r="D3773" s="54" t="s">
        <v>188</v>
      </c>
      <c r="E3773" s="112">
        <v>123.5</v>
      </c>
      <c r="F3773" s="112">
        <v>124.3</v>
      </c>
      <c r="G3773" s="112">
        <v>125.6</v>
      </c>
      <c r="H3773" s="110">
        <v>128</v>
      </c>
      <c r="I3773" s="109">
        <f t="shared" si="622"/>
        <v>1943.3198380566732</v>
      </c>
      <c r="J3773" s="109">
        <f t="shared" si="623"/>
        <v>3157.8947368420986</v>
      </c>
      <c r="K3773" s="109">
        <f t="shared" si="624"/>
        <v>5829.9595141700547</v>
      </c>
      <c r="L3773" s="43">
        <f t="shared" si="625"/>
        <v>10931.174089068827</v>
      </c>
      <c r="M3773" s="25"/>
      <c r="N3773" s="25"/>
    </row>
    <row r="3774" spans="1:14" ht="15.75" customHeight="1">
      <c r="A3774" s="114">
        <v>41799</v>
      </c>
      <c r="B3774" s="54" t="s">
        <v>627</v>
      </c>
      <c r="C3774" s="29">
        <f t="shared" si="621"/>
        <v>1298.7012987012988</v>
      </c>
      <c r="D3774" s="54" t="s">
        <v>188</v>
      </c>
      <c r="E3774" s="112">
        <v>231</v>
      </c>
      <c r="F3774" s="112">
        <v>232.5</v>
      </c>
      <c r="G3774" s="112">
        <v>234.5</v>
      </c>
      <c r="H3774" s="110">
        <v>237.5</v>
      </c>
      <c r="I3774" s="109">
        <f t="shared" si="622"/>
        <v>1948.0519480519483</v>
      </c>
      <c r="J3774" s="109">
        <f t="shared" si="623"/>
        <v>2597.4025974025976</v>
      </c>
      <c r="K3774" s="109">
        <f t="shared" si="624"/>
        <v>3896.1038961038967</v>
      </c>
      <c r="L3774" s="43">
        <f t="shared" si="625"/>
        <v>8441.5584415584417</v>
      </c>
      <c r="M3774" s="25"/>
      <c r="N3774" s="25"/>
    </row>
    <row r="3775" spans="1:14" ht="15.75" customHeight="1">
      <c r="A3775" s="114">
        <v>41799</v>
      </c>
      <c r="B3775" s="54" t="s">
        <v>515</v>
      </c>
      <c r="C3775" s="29">
        <f t="shared" si="621"/>
        <v>1880.8777429467084</v>
      </c>
      <c r="D3775" s="54" t="s">
        <v>188</v>
      </c>
      <c r="E3775" s="112">
        <v>159.5</v>
      </c>
      <c r="F3775" s="112">
        <v>160.5</v>
      </c>
      <c r="G3775" s="112">
        <v>162</v>
      </c>
      <c r="H3775" s="110">
        <v>163.4</v>
      </c>
      <c r="I3775" s="109">
        <f t="shared" si="622"/>
        <v>1880.8777429467084</v>
      </c>
      <c r="J3775" s="109">
        <f t="shared" si="623"/>
        <v>2821.3166144200627</v>
      </c>
      <c r="K3775" s="109">
        <f t="shared" si="624"/>
        <v>2633.2288401254023</v>
      </c>
      <c r="L3775" s="43">
        <f t="shared" si="625"/>
        <v>7335.4231974921731</v>
      </c>
      <c r="M3775" s="25"/>
      <c r="N3775" s="25"/>
    </row>
    <row r="3776" spans="1:14" ht="15.75" customHeight="1">
      <c r="A3776" s="114">
        <v>41799</v>
      </c>
      <c r="B3776" s="54" t="s">
        <v>141</v>
      </c>
      <c r="C3776" s="29">
        <f t="shared" si="621"/>
        <v>875.91240875912411</v>
      </c>
      <c r="D3776" s="54" t="s">
        <v>188</v>
      </c>
      <c r="E3776" s="112">
        <v>342.5</v>
      </c>
      <c r="F3776" s="112">
        <v>344.5</v>
      </c>
      <c r="G3776" s="112">
        <v>347.5</v>
      </c>
      <c r="H3776" s="110"/>
      <c r="I3776" s="109">
        <f t="shared" si="622"/>
        <v>1751.8248175182482</v>
      </c>
      <c r="J3776" s="109">
        <f t="shared" si="623"/>
        <v>2627.7372262773724</v>
      </c>
      <c r="K3776" s="109">
        <f t="shared" si="624"/>
        <v>0</v>
      </c>
      <c r="L3776" s="43">
        <f t="shared" si="625"/>
        <v>4379.5620437956204</v>
      </c>
      <c r="M3776" s="25"/>
      <c r="N3776" s="25"/>
    </row>
    <row r="3777" spans="1:14" ht="15.75" customHeight="1">
      <c r="A3777" s="114">
        <v>41796</v>
      </c>
      <c r="B3777" s="54" t="s">
        <v>628</v>
      </c>
      <c r="C3777" s="29">
        <f t="shared" si="621"/>
        <v>496.68874172185429</v>
      </c>
      <c r="D3777" s="54" t="s">
        <v>188</v>
      </c>
      <c r="E3777" s="112">
        <v>604</v>
      </c>
      <c r="F3777" s="112">
        <v>608</v>
      </c>
      <c r="G3777" s="112"/>
      <c r="H3777" s="110"/>
      <c r="I3777" s="109">
        <f t="shared" si="622"/>
        <v>1986.7549668874171</v>
      </c>
      <c r="J3777" s="109">
        <f t="shared" si="623"/>
        <v>0</v>
      </c>
      <c r="K3777" s="109">
        <f t="shared" si="624"/>
        <v>0</v>
      </c>
      <c r="L3777" s="43">
        <f t="shared" si="625"/>
        <v>1986.7549668874171</v>
      </c>
      <c r="M3777" s="25"/>
      <c r="N3777" s="25"/>
    </row>
    <row r="3778" spans="1:14" ht="15.75" customHeight="1">
      <c r="A3778" s="114">
        <v>41796</v>
      </c>
      <c r="B3778" s="54" t="s">
        <v>629</v>
      </c>
      <c r="C3778" s="29">
        <f t="shared" si="621"/>
        <v>3816.7938931297713</v>
      </c>
      <c r="D3778" s="54" t="s">
        <v>188</v>
      </c>
      <c r="E3778" s="112">
        <v>78.599999999999994</v>
      </c>
      <c r="F3778" s="112">
        <v>79.099999999999994</v>
      </c>
      <c r="G3778" s="112"/>
      <c r="H3778" s="110"/>
      <c r="I3778" s="109">
        <f t="shared" si="622"/>
        <v>1908.3969465648856</v>
      </c>
      <c r="J3778" s="109">
        <f t="shared" si="623"/>
        <v>0</v>
      </c>
      <c r="K3778" s="109">
        <f t="shared" si="624"/>
        <v>0</v>
      </c>
      <c r="L3778" s="43">
        <f t="shared" si="625"/>
        <v>1908.3969465648856</v>
      </c>
      <c r="M3778" s="25"/>
      <c r="N3778" s="25"/>
    </row>
    <row r="3779" spans="1:14" ht="15.75" customHeight="1">
      <c r="A3779" s="114">
        <v>41796</v>
      </c>
      <c r="B3779" s="102" t="s">
        <v>601</v>
      </c>
      <c r="C3779" s="29">
        <f t="shared" si="621"/>
        <v>2564.102564102564</v>
      </c>
      <c r="D3779" s="102" t="s">
        <v>203</v>
      </c>
      <c r="E3779" s="43">
        <v>117</v>
      </c>
      <c r="F3779" s="43">
        <v>116.4</v>
      </c>
      <c r="G3779" s="43"/>
      <c r="H3779" s="110"/>
      <c r="I3779" s="109">
        <f t="shared" si="622"/>
        <v>1538.4615384615238</v>
      </c>
      <c r="J3779" s="109">
        <f t="shared" si="623"/>
        <v>0</v>
      </c>
      <c r="K3779" s="109">
        <f t="shared" si="624"/>
        <v>0</v>
      </c>
      <c r="L3779" s="43">
        <f t="shared" si="625"/>
        <v>1538.4615384615238</v>
      </c>
      <c r="M3779" s="25"/>
      <c r="N3779" s="25"/>
    </row>
    <row r="3780" spans="1:14" ht="15.75" customHeight="1">
      <c r="A3780" s="114">
        <v>41796</v>
      </c>
      <c r="B3780" s="54" t="s">
        <v>494</v>
      </c>
      <c r="C3780" s="29">
        <f t="shared" si="621"/>
        <v>917.43119266055044</v>
      </c>
      <c r="D3780" s="54" t="s">
        <v>188</v>
      </c>
      <c r="E3780" s="112">
        <v>327</v>
      </c>
      <c r="F3780" s="112">
        <v>323</v>
      </c>
      <c r="G3780" s="112"/>
      <c r="H3780" s="110"/>
      <c r="I3780" s="109">
        <f t="shared" si="622"/>
        <v>-3669.7247706422017</v>
      </c>
      <c r="J3780" s="109">
        <f t="shared" si="623"/>
        <v>0</v>
      </c>
      <c r="K3780" s="109">
        <f t="shared" si="624"/>
        <v>0</v>
      </c>
      <c r="L3780" s="43">
        <f t="shared" si="625"/>
        <v>-3669.7247706422017</v>
      </c>
      <c r="M3780" s="25"/>
      <c r="N3780" s="25"/>
    </row>
    <row r="3781" spans="1:14" ht="15.75" customHeight="1">
      <c r="A3781" s="114">
        <v>41795</v>
      </c>
      <c r="B3781" s="54" t="s">
        <v>630</v>
      </c>
      <c r="C3781" s="29">
        <f t="shared" si="621"/>
        <v>2884.6153846153848</v>
      </c>
      <c r="D3781" s="54" t="s">
        <v>188</v>
      </c>
      <c r="E3781" s="112">
        <v>104</v>
      </c>
      <c r="F3781" s="112">
        <v>104.8</v>
      </c>
      <c r="G3781" s="112">
        <v>105.8</v>
      </c>
      <c r="H3781" s="110">
        <v>107</v>
      </c>
      <c r="I3781" s="109">
        <f t="shared" si="622"/>
        <v>2307.6923076922994</v>
      </c>
      <c r="J3781" s="109">
        <f t="shared" si="623"/>
        <v>2884.6153846153848</v>
      </c>
      <c r="K3781" s="109">
        <f t="shared" si="624"/>
        <v>3461.5384615384701</v>
      </c>
      <c r="L3781" s="43">
        <f t="shared" si="625"/>
        <v>8653.8461538461543</v>
      </c>
      <c r="M3781" s="25"/>
      <c r="N3781" s="25"/>
    </row>
    <row r="3782" spans="1:14" ht="15.75" customHeight="1">
      <c r="A3782" s="114">
        <v>41795</v>
      </c>
      <c r="B3782" s="54" t="s">
        <v>631</v>
      </c>
      <c r="C3782" s="29">
        <f t="shared" si="621"/>
        <v>821.91780821917803</v>
      </c>
      <c r="D3782" s="54" t="s">
        <v>188</v>
      </c>
      <c r="E3782" s="112">
        <v>365</v>
      </c>
      <c r="F3782" s="112">
        <v>367</v>
      </c>
      <c r="G3782" s="112">
        <v>369</v>
      </c>
      <c r="H3782" s="110"/>
      <c r="I3782" s="109">
        <f t="shared" si="622"/>
        <v>1643.8356164383561</v>
      </c>
      <c r="J3782" s="109">
        <f t="shared" si="623"/>
        <v>1643.8356164383561</v>
      </c>
      <c r="K3782" s="109">
        <f t="shared" si="624"/>
        <v>0</v>
      </c>
      <c r="L3782" s="43">
        <f t="shared" si="625"/>
        <v>3287.6712328767121</v>
      </c>
      <c r="M3782" s="25"/>
      <c r="N3782" s="25"/>
    </row>
    <row r="3783" spans="1:14" ht="15.75" customHeight="1">
      <c r="A3783" s="114">
        <v>41795</v>
      </c>
      <c r="B3783" s="54" t="s">
        <v>624</v>
      </c>
      <c r="C3783" s="29">
        <f t="shared" si="621"/>
        <v>384.61538461538464</v>
      </c>
      <c r="D3783" s="54" t="s">
        <v>188</v>
      </c>
      <c r="E3783" s="112">
        <v>780</v>
      </c>
      <c r="F3783" s="112">
        <v>784</v>
      </c>
      <c r="G3783" s="112">
        <v>790</v>
      </c>
      <c r="H3783" s="110"/>
      <c r="I3783" s="109">
        <f t="shared" si="622"/>
        <v>1538.4615384615386</v>
      </c>
      <c r="J3783" s="109">
        <f t="shared" si="623"/>
        <v>2307.6923076923076</v>
      </c>
      <c r="K3783" s="109">
        <f t="shared" si="624"/>
        <v>0</v>
      </c>
      <c r="L3783" s="43">
        <f t="shared" si="625"/>
        <v>3846.1538461538462</v>
      </c>
      <c r="M3783" s="25"/>
      <c r="N3783" s="25"/>
    </row>
    <row r="3784" spans="1:14" ht="15.75" customHeight="1">
      <c r="A3784" s="114">
        <v>41794</v>
      </c>
      <c r="B3784" s="54" t="s">
        <v>578</v>
      </c>
      <c r="C3784" s="29">
        <f t="shared" si="621"/>
        <v>2898.550724637681</v>
      </c>
      <c r="D3784" s="54" t="s">
        <v>188</v>
      </c>
      <c r="E3784" s="112">
        <v>103.5</v>
      </c>
      <c r="F3784" s="112">
        <v>104.3</v>
      </c>
      <c r="G3784" s="112">
        <v>105.3</v>
      </c>
      <c r="H3784" s="110">
        <v>107.3</v>
      </c>
      <c r="I3784" s="109">
        <f t="shared" si="622"/>
        <v>2318.8405797101364</v>
      </c>
      <c r="J3784" s="109">
        <f t="shared" si="623"/>
        <v>2898.550724637681</v>
      </c>
      <c r="K3784" s="109">
        <f t="shared" si="624"/>
        <v>5797.101449275362</v>
      </c>
      <c r="L3784" s="43">
        <f t="shared" si="625"/>
        <v>11014.492753623179</v>
      </c>
      <c r="M3784" s="25"/>
      <c r="N3784" s="25"/>
    </row>
    <row r="3785" spans="1:14" ht="15.75" customHeight="1">
      <c r="A3785" s="114">
        <v>41794</v>
      </c>
      <c r="B3785" s="54" t="s">
        <v>384</v>
      </c>
      <c r="C3785" s="29">
        <f t="shared" si="621"/>
        <v>1565.7620041753653</v>
      </c>
      <c r="D3785" s="54" t="s">
        <v>188</v>
      </c>
      <c r="E3785" s="112">
        <v>191.6</v>
      </c>
      <c r="F3785" s="112">
        <v>192.5</v>
      </c>
      <c r="G3785" s="112">
        <v>194</v>
      </c>
      <c r="H3785" s="110">
        <v>196</v>
      </c>
      <c r="I3785" s="109">
        <f t="shared" si="622"/>
        <v>1409.1858037578377</v>
      </c>
      <c r="J3785" s="109">
        <f t="shared" si="623"/>
        <v>2348.6430062630479</v>
      </c>
      <c r="K3785" s="109">
        <f t="shared" si="624"/>
        <v>3131.5240083507306</v>
      </c>
      <c r="L3785" s="43">
        <f t="shared" si="625"/>
        <v>6889.3528183716162</v>
      </c>
      <c r="M3785" s="25"/>
      <c r="N3785" s="25"/>
    </row>
    <row r="3786" spans="1:14" ht="15.75" customHeight="1">
      <c r="A3786" s="114">
        <v>41794</v>
      </c>
      <c r="B3786" s="54" t="s">
        <v>632</v>
      </c>
      <c r="C3786" s="29">
        <f t="shared" si="621"/>
        <v>2941.1764705882351</v>
      </c>
      <c r="D3786" s="54" t="s">
        <v>188</v>
      </c>
      <c r="E3786" s="112">
        <v>102</v>
      </c>
      <c r="F3786" s="112">
        <v>102.8</v>
      </c>
      <c r="G3786" s="112">
        <v>103.8</v>
      </c>
      <c r="H3786" s="110"/>
      <c r="I3786" s="109">
        <f t="shared" si="622"/>
        <v>2352.9411764705796</v>
      </c>
      <c r="J3786" s="109">
        <f t="shared" si="623"/>
        <v>2941.1764705882351</v>
      </c>
      <c r="K3786" s="109">
        <f t="shared" si="624"/>
        <v>0</v>
      </c>
      <c r="L3786" s="43">
        <f t="shared" si="625"/>
        <v>5294.1176470588143</v>
      </c>
      <c r="M3786" s="25"/>
      <c r="N3786" s="25"/>
    </row>
    <row r="3787" spans="1:14" ht="15.75" customHeight="1">
      <c r="A3787" s="114">
        <v>41794</v>
      </c>
      <c r="B3787" s="54" t="s">
        <v>633</v>
      </c>
      <c r="C3787" s="29">
        <f t="shared" si="621"/>
        <v>5607.4766355140191</v>
      </c>
      <c r="D3787" s="54" t="s">
        <v>188</v>
      </c>
      <c r="E3787" s="112">
        <v>53.5</v>
      </c>
      <c r="F3787" s="112">
        <v>53.8</v>
      </c>
      <c r="G3787" s="112"/>
      <c r="H3787" s="110"/>
      <c r="I3787" s="109">
        <f t="shared" si="622"/>
        <v>1682.2429906541897</v>
      </c>
      <c r="J3787" s="109">
        <f t="shared" si="623"/>
        <v>0</v>
      </c>
      <c r="K3787" s="109">
        <f t="shared" si="624"/>
        <v>0</v>
      </c>
      <c r="L3787" s="43">
        <f t="shared" si="625"/>
        <v>1682.2429906541897</v>
      </c>
      <c r="M3787" s="25"/>
      <c r="N3787" s="25"/>
    </row>
    <row r="3788" spans="1:14" ht="15.75" customHeight="1">
      <c r="A3788" s="114">
        <v>41793</v>
      </c>
      <c r="B3788" s="54" t="s">
        <v>34</v>
      </c>
      <c r="C3788" s="29">
        <f t="shared" ref="C3788:C3851" si="626">300000/E3788</f>
        <v>2189.7810218978102</v>
      </c>
      <c r="D3788" s="54" t="s">
        <v>188</v>
      </c>
      <c r="E3788" s="112">
        <v>137</v>
      </c>
      <c r="F3788" s="112">
        <v>137.80000000000001</v>
      </c>
      <c r="G3788" s="112">
        <v>138.80000000000001</v>
      </c>
      <c r="H3788" s="110">
        <v>140.80000000000001</v>
      </c>
      <c r="I3788" s="109">
        <f t="shared" ref="I3788:I3851" si="627">(IF(D3788="SHORT",E3788-F3788,IF(D3788="LONG",F3788-E3788)))*C3788</f>
        <v>1751.824817518273</v>
      </c>
      <c r="J3788" s="109">
        <f t="shared" ref="J3788:J3851" si="628">(IF(D3788="SHORT",IF(G3788="",0,F3788-G3788),IF(D3788="LONG",IF(G3788="",0,G3788-F3788))))*C3788</f>
        <v>2189.7810218978102</v>
      </c>
      <c r="K3788" s="109">
        <f t="shared" ref="K3788:K3851" si="629">(IF(D3788="SHORT",IF(H3788="",0,G3788-H3788),IF(D3788="LONG",IF(H3788="",0,(H3788-G3788)))))*C3788</f>
        <v>4379.5620437956204</v>
      </c>
      <c r="L3788" s="43">
        <f t="shared" ref="L3788:L3851" si="630">SUM(I3788,J3788,K3788)</f>
        <v>8321.1678832117032</v>
      </c>
      <c r="M3788" s="25"/>
      <c r="N3788" s="25"/>
    </row>
    <row r="3789" spans="1:14" ht="15.75" customHeight="1">
      <c r="A3789" s="114">
        <v>41793</v>
      </c>
      <c r="B3789" s="54" t="s">
        <v>319</v>
      </c>
      <c r="C3789" s="29">
        <f t="shared" si="626"/>
        <v>237.52969121140143</v>
      </c>
      <c r="D3789" s="54" t="s">
        <v>188</v>
      </c>
      <c r="E3789" s="112">
        <v>1263</v>
      </c>
      <c r="F3789" s="112">
        <v>1270</v>
      </c>
      <c r="G3789" s="112">
        <v>1280</v>
      </c>
      <c r="H3789" s="110">
        <v>1294</v>
      </c>
      <c r="I3789" s="109">
        <f t="shared" si="627"/>
        <v>1662.7078384798101</v>
      </c>
      <c r="J3789" s="109">
        <f t="shared" si="628"/>
        <v>2375.296912114014</v>
      </c>
      <c r="K3789" s="109">
        <f t="shared" si="629"/>
        <v>3325.4156769596202</v>
      </c>
      <c r="L3789" s="43">
        <f t="shared" si="630"/>
        <v>7363.4204275534448</v>
      </c>
      <c r="M3789" s="25"/>
      <c r="N3789" s="25"/>
    </row>
    <row r="3790" spans="1:14" ht="15.75" customHeight="1">
      <c r="A3790" s="114">
        <v>41793</v>
      </c>
      <c r="B3790" s="54" t="s">
        <v>141</v>
      </c>
      <c r="C3790" s="29">
        <f t="shared" si="626"/>
        <v>977.19869706840393</v>
      </c>
      <c r="D3790" s="54" t="s">
        <v>188</v>
      </c>
      <c r="E3790" s="112">
        <v>307</v>
      </c>
      <c r="F3790" s="112">
        <v>309</v>
      </c>
      <c r="G3790" s="112"/>
      <c r="H3790" s="110"/>
      <c r="I3790" s="109">
        <f t="shared" si="627"/>
        <v>1954.3973941368079</v>
      </c>
      <c r="J3790" s="109">
        <f t="shared" si="628"/>
        <v>0</v>
      </c>
      <c r="K3790" s="109">
        <f t="shared" si="629"/>
        <v>0</v>
      </c>
      <c r="L3790" s="43">
        <f t="shared" si="630"/>
        <v>1954.3973941368079</v>
      </c>
      <c r="M3790" s="25"/>
      <c r="N3790" s="25"/>
    </row>
    <row r="3791" spans="1:14" ht="15.75" customHeight="1">
      <c r="A3791" s="114">
        <v>41793</v>
      </c>
      <c r="B3791" s="54" t="s">
        <v>609</v>
      </c>
      <c r="C3791" s="29">
        <f t="shared" si="626"/>
        <v>1840.4907975460123</v>
      </c>
      <c r="D3791" s="54" t="s">
        <v>188</v>
      </c>
      <c r="E3791" s="112">
        <v>163</v>
      </c>
      <c r="F3791" s="112">
        <v>164</v>
      </c>
      <c r="G3791" s="112"/>
      <c r="H3791" s="110"/>
      <c r="I3791" s="109">
        <f t="shared" si="627"/>
        <v>1840.4907975460123</v>
      </c>
      <c r="J3791" s="109">
        <f t="shared" si="628"/>
        <v>0</v>
      </c>
      <c r="K3791" s="109">
        <f t="shared" si="629"/>
        <v>0</v>
      </c>
      <c r="L3791" s="43">
        <f t="shared" si="630"/>
        <v>1840.4907975460123</v>
      </c>
      <c r="M3791" s="25"/>
      <c r="N3791" s="25"/>
    </row>
    <row r="3792" spans="1:14" ht="15.75" customHeight="1">
      <c r="A3792" s="114">
        <v>41793</v>
      </c>
      <c r="B3792" s="54" t="s">
        <v>432</v>
      </c>
      <c r="C3792" s="29">
        <f t="shared" si="626"/>
        <v>609.7560975609756</v>
      </c>
      <c r="D3792" s="54" t="s">
        <v>188</v>
      </c>
      <c r="E3792" s="112">
        <v>492</v>
      </c>
      <c r="F3792" s="112">
        <v>495</v>
      </c>
      <c r="G3792" s="112"/>
      <c r="H3792" s="110"/>
      <c r="I3792" s="109">
        <f t="shared" si="627"/>
        <v>1829.2682926829268</v>
      </c>
      <c r="J3792" s="109">
        <f t="shared" si="628"/>
        <v>0</v>
      </c>
      <c r="K3792" s="109">
        <f t="shared" si="629"/>
        <v>0</v>
      </c>
      <c r="L3792" s="43">
        <f t="shared" si="630"/>
        <v>1829.2682926829268</v>
      </c>
      <c r="M3792" s="25"/>
      <c r="N3792" s="25"/>
    </row>
    <row r="3793" spans="1:14" ht="15.75" customHeight="1">
      <c r="A3793" s="114">
        <v>41793</v>
      </c>
      <c r="B3793" s="102" t="s">
        <v>513</v>
      </c>
      <c r="C3793" s="29">
        <f t="shared" si="626"/>
        <v>692.84064665127016</v>
      </c>
      <c r="D3793" s="102" t="s">
        <v>203</v>
      </c>
      <c r="E3793" s="43">
        <v>433</v>
      </c>
      <c r="F3793" s="43">
        <v>439</v>
      </c>
      <c r="G3793" s="43"/>
      <c r="H3793" s="110"/>
      <c r="I3793" s="109">
        <f t="shared" si="627"/>
        <v>-4157.043879907621</v>
      </c>
      <c r="J3793" s="109">
        <f t="shared" si="628"/>
        <v>0</v>
      </c>
      <c r="K3793" s="109">
        <f t="shared" si="629"/>
        <v>0</v>
      </c>
      <c r="L3793" s="43">
        <f t="shared" si="630"/>
        <v>-4157.043879907621</v>
      </c>
      <c r="M3793" s="25"/>
      <c r="N3793" s="25"/>
    </row>
    <row r="3794" spans="1:14" ht="15.75" customHeight="1">
      <c r="A3794" s="114">
        <v>41792</v>
      </c>
      <c r="B3794" s="54" t="s">
        <v>591</v>
      </c>
      <c r="C3794" s="29">
        <f t="shared" si="626"/>
        <v>3658.5365853658536</v>
      </c>
      <c r="D3794" s="54" t="s">
        <v>188</v>
      </c>
      <c r="E3794" s="112">
        <v>82</v>
      </c>
      <c r="F3794" s="112">
        <v>82.6</v>
      </c>
      <c r="G3794" s="112">
        <v>83.5</v>
      </c>
      <c r="H3794" s="110">
        <v>85</v>
      </c>
      <c r="I3794" s="109">
        <f t="shared" si="627"/>
        <v>2195.1219512194912</v>
      </c>
      <c r="J3794" s="109">
        <f t="shared" si="628"/>
        <v>3292.682926829289</v>
      </c>
      <c r="K3794" s="109">
        <f t="shared" si="629"/>
        <v>5487.8048780487807</v>
      </c>
      <c r="L3794" s="43">
        <f t="shared" si="630"/>
        <v>10975.609756097561</v>
      </c>
      <c r="M3794" s="25"/>
      <c r="N3794" s="25"/>
    </row>
    <row r="3795" spans="1:14" ht="15.75" customHeight="1">
      <c r="A3795" s="114">
        <v>41792</v>
      </c>
      <c r="B3795" s="54" t="s">
        <v>280</v>
      </c>
      <c r="C3795" s="29">
        <f t="shared" si="626"/>
        <v>909.09090909090912</v>
      </c>
      <c r="D3795" s="54" t="s">
        <v>188</v>
      </c>
      <c r="E3795" s="112">
        <v>330</v>
      </c>
      <c r="F3795" s="112">
        <v>332</v>
      </c>
      <c r="G3795" s="112">
        <v>334.7</v>
      </c>
      <c r="H3795" s="110"/>
      <c r="I3795" s="109">
        <f t="shared" si="627"/>
        <v>1818.1818181818182</v>
      </c>
      <c r="J3795" s="109">
        <f t="shared" si="628"/>
        <v>2454.5454545454445</v>
      </c>
      <c r="K3795" s="109">
        <f t="shared" si="629"/>
        <v>0</v>
      </c>
      <c r="L3795" s="43">
        <f t="shared" si="630"/>
        <v>4272.727272727263</v>
      </c>
      <c r="M3795" s="25"/>
      <c r="N3795" s="25"/>
    </row>
    <row r="3796" spans="1:14" ht="15.75" customHeight="1">
      <c r="A3796" s="114">
        <v>41792</v>
      </c>
      <c r="B3796" s="54" t="s">
        <v>532</v>
      </c>
      <c r="C3796" s="29">
        <f t="shared" si="626"/>
        <v>2892.9604628736738</v>
      </c>
      <c r="D3796" s="54" t="s">
        <v>188</v>
      </c>
      <c r="E3796" s="112">
        <v>103.7</v>
      </c>
      <c r="F3796" s="112">
        <v>104.5</v>
      </c>
      <c r="G3796" s="112"/>
      <c r="H3796" s="110"/>
      <c r="I3796" s="109">
        <f t="shared" si="627"/>
        <v>2314.368370298931</v>
      </c>
      <c r="J3796" s="109">
        <f t="shared" si="628"/>
        <v>0</v>
      </c>
      <c r="K3796" s="109">
        <f t="shared" si="629"/>
        <v>0</v>
      </c>
      <c r="L3796" s="43">
        <f t="shared" si="630"/>
        <v>2314.368370298931</v>
      </c>
      <c r="M3796" s="25"/>
      <c r="N3796" s="25"/>
    </row>
    <row r="3797" spans="1:14" ht="15.75" customHeight="1">
      <c r="A3797" s="114">
        <v>41792</v>
      </c>
      <c r="B3797" s="54" t="s">
        <v>465</v>
      </c>
      <c r="C3797" s="29">
        <f t="shared" si="626"/>
        <v>977.19869706840393</v>
      </c>
      <c r="D3797" s="54" t="s">
        <v>188</v>
      </c>
      <c r="E3797" s="112">
        <v>307</v>
      </c>
      <c r="F3797" s="112">
        <v>309</v>
      </c>
      <c r="G3797" s="112"/>
      <c r="H3797" s="110"/>
      <c r="I3797" s="109">
        <f t="shared" si="627"/>
        <v>1954.3973941368079</v>
      </c>
      <c r="J3797" s="109">
        <f t="shared" si="628"/>
        <v>0</v>
      </c>
      <c r="K3797" s="109">
        <f t="shared" si="629"/>
        <v>0</v>
      </c>
      <c r="L3797" s="43">
        <f t="shared" si="630"/>
        <v>1954.3973941368079</v>
      </c>
      <c r="M3797" s="25"/>
      <c r="N3797" s="25"/>
    </row>
    <row r="3798" spans="1:14" ht="15.75" customHeight="1">
      <c r="A3798" s="114">
        <v>41789</v>
      </c>
      <c r="B3798" s="102" t="s">
        <v>34</v>
      </c>
      <c r="C3798" s="29">
        <f t="shared" si="626"/>
        <v>2255.6390977443607</v>
      </c>
      <c r="D3798" s="102" t="s">
        <v>203</v>
      </c>
      <c r="E3798" s="43">
        <v>133</v>
      </c>
      <c r="F3798" s="43">
        <v>132.19999999999999</v>
      </c>
      <c r="G3798" s="43">
        <v>131</v>
      </c>
      <c r="H3798" s="112">
        <v>129</v>
      </c>
      <c r="I3798" s="109">
        <f t="shared" si="627"/>
        <v>1804.5112781955143</v>
      </c>
      <c r="J3798" s="109">
        <f t="shared" si="628"/>
        <v>2706.7669172932074</v>
      </c>
      <c r="K3798" s="109">
        <f t="shared" si="629"/>
        <v>4511.2781954887214</v>
      </c>
      <c r="L3798" s="43">
        <f t="shared" si="630"/>
        <v>9022.5563909774428</v>
      </c>
      <c r="M3798" s="25"/>
      <c r="N3798" s="25"/>
    </row>
    <row r="3799" spans="1:14" ht="15.75" customHeight="1">
      <c r="A3799" s="114">
        <v>41789</v>
      </c>
      <c r="B3799" s="102" t="s">
        <v>379</v>
      </c>
      <c r="C3799" s="29">
        <f t="shared" si="626"/>
        <v>1744.1860465116279</v>
      </c>
      <c r="D3799" s="102" t="s">
        <v>203</v>
      </c>
      <c r="E3799" s="43">
        <v>172</v>
      </c>
      <c r="F3799" s="43">
        <v>171</v>
      </c>
      <c r="G3799" s="43">
        <v>169.5</v>
      </c>
      <c r="H3799" s="112">
        <v>167.5</v>
      </c>
      <c r="I3799" s="109">
        <f t="shared" si="627"/>
        <v>1744.1860465116279</v>
      </c>
      <c r="J3799" s="109">
        <f t="shared" si="628"/>
        <v>2616.2790697674418</v>
      </c>
      <c r="K3799" s="109">
        <f t="shared" si="629"/>
        <v>3488.3720930232557</v>
      </c>
      <c r="L3799" s="43">
        <f t="shared" si="630"/>
        <v>7848.8372093023254</v>
      </c>
      <c r="M3799" s="25"/>
      <c r="N3799" s="25"/>
    </row>
    <row r="3800" spans="1:14" ht="15.75" customHeight="1">
      <c r="A3800" s="114">
        <v>41789</v>
      </c>
      <c r="B3800" s="54" t="s">
        <v>18</v>
      </c>
      <c r="C3800" s="29">
        <f t="shared" si="626"/>
        <v>2752.2935779816512</v>
      </c>
      <c r="D3800" s="54" t="s">
        <v>188</v>
      </c>
      <c r="E3800" s="112">
        <v>109</v>
      </c>
      <c r="F3800" s="112">
        <v>109.7</v>
      </c>
      <c r="G3800" s="112"/>
      <c r="H3800" s="110"/>
      <c r="I3800" s="109">
        <f t="shared" si="627"/>
        <v>1926.6055045871638</v>
      </c>
      <c r="J3800" s="109">
        <f t="shared" si="628"/>
        <v>0</v>
      </c>
      <c r="K3800" s="109">
        <f t="shared" si="629"/>
        <v>0</v>
      </c>
      <c r="L3800" s="43">
        <f t="shared" si="630"/>
        <v>1926.6055045871638</v>
      </c>
      <c r="M3800" s="25"/>
      <c r="N3800" s="25"/>
    </row>
    <row r="3801" spans="1:14" ht="15.75" customHeight="1">
      <c r="A3801" s="114">
        <v>41788</v>
      </c>
      <c r="B3801" s="102" t="s">
        <v>548</v>
      </c>
      <c r="C3801" s="29">
        <f t="shared" si="626"/>
        <v>483.87096774193549</v>
      </c>
      <c r="D3801" s="102" t="s">
        <v>203</v>
      </c>
      <c r="E3801" s="43">
        <v>620</v>
      </c>
      <c r="F3801" s="43">
        <v>615</v>
      </c>
      <c r="G3801" s="43">
        <v>607</v>
      </c>
      <c r="H3801" s="112">
        <v>598</v>
      </c>
      <c r="I3801" s="109">
        <f t="shared" si="627"/>
        <v>2419.3548387096776</v>
      </c>
      <c r="J3801" s="109">
        <f t="shared" si="628"/>
        <v>3870.9677419354839</v>
      </c>
      <c r="K3801" s="109">
        <f t="shared" si="629"/>
        <v>4354.8387096774195</v>
      </c>
      <c r="L3801" s="43">
        <f t="shared" si="630"/>
        <v>10645.16129032258</v>
      </c>
      <c r="M3801" s="25"/>
      <c r="N3801" s="25"/>
    </row>
    <row r="3802" spans="1:14" ht="15.75" customHeight="1">
      <c r="A3802" s="114">
        <v>41788</v>
      </c>
      <c r="B3802" s="54" t="s">
        <v>94</v>
      </c>
      <c r="C3802" s="29">
        <f t="shared" si="626"/>
        <v>718.56287425149696</v>
      </c>
      <c r="D3802" s="54" t="s">
        <v>188</v>
      </c>
      <c r="E3802" s="112">
        <v>417.5</v>
      </c>
      <c r="F3802" s="112">
        <v>420.5</v>
      </c>
      <c r="G3802" s="112"/>
      <c r="H3802" s="110"/>
      <c r="I3802" s="109">
        <f t="shared" si="627"/>
        <v>2155.688622754491</v>
      </c>
      <c r="J3802" s="109">
        <f t="shared" si="628"/>
        <v>0</v>
      </c>
      <c r="K3802" s="109">
        <f t="shared" si="629"/>
        <v>0</v>
      </c>
      <c r="L3802" s="43">
        <f t="shared" si="630"/>
        <v>2155.688622754491</v>
      </c>
      <c r="M3802" s="25"/>
      <c r="N3802" s="25"/>
    </row>
    <row r="3803" spans="1:14" ht="15.75" customHeight="1">
      <c r="A3803" s="114">
        <v>41788</v>
      </c>
      <c r="B3803" s="102" t="s">
        <v>590</v>
      </c>
      <c r="C3803" s="29">
        <f t="shared" si="626"/>
        <v>846.50112866817165</v>
      </c>
      <c r="D3803" s="102" t="s">
        <v>203</v>
      </c>
      <c r="E3803" s="43">
        <v>354.4</v>
      </c>
      <c r="F3803" s="43">
        <v>352.5</v>
      </c>
      <c r="G3803" s="43"/>
      <c r="H3803" s="110"/>
      <c r="I3803" s="109">
        <f t="shared" si="627"/>
        <v>1608.3521444695068</v>
      </c>
      <c r="J3803" s="109">
        <f t="shared" si="628"/>
        <v>0</v>
      </c>
      <c r="K3803" s="109">
        <f t="shared" si="629"/>
        <v>0</v>
      </c>
      <c r="L3803" s="43">
        <f t="shared" si="630"/>
        <v>1608.3521444695068</v>
      </c>
      <c r="M3803" s="25"/>
      <c r="N3803" s="25"/>
    </row>
    <row r="3804" spans="1:14" ht="15.75" customHeight="1">
      <c r="A3804" s="114">
        <v>41788</v>
      </c>
      <c r="B3804" s="54" t="s">
        <v>609</v>
      </c>
      <c r="C3804" s="29">
        <f t="shared" si="626"/>
        <v>2040.8163265306123</v>
      </c>
      <c r="D3804" s="54" t="s">
        <v>188</v>
      </c>
      <c r="E3804" s="112">
        <v>147</v>
      </c>
      <c r="F3804" s="112">
        <v>147.6</v>
      </c>
      <c r="G3804" s="112"/>
      <c r="H3804" s="110"/>
      <c r="I3804" s="109">
        <f t="shared" si="627"/>
        <v>1224.4897959183559</v>
      </c>
      <c r="J3804" s="109">
        <f t="shared" si="628"/>
        <v>0</v>
      </c>
      <c r="K3804" s="109">
        <f t="shared" si="629"/>
        <v>0</v>
      </c>
      <c r="L3804" s="43">
        <f t="shared" si="630"/>
        <v>1224.4897959183559</v>
      </c>
      <c r="M3804" s="25"/>
      <c r="N3804" s="25"/>
    </row>
    <row r="3805" spans="1:14" ht="15.75" customHeight="1">
      <c r="A3805" s="114">
        <v>41788</v>
      </c>
      <c r="B3805" s="54" t="s">
        <v>575</v>
      </c>
      <c r="C3805" s="29">
        <f t="shared" si="626"/>
        <v>910.4704097116844</v>
      </c>
      <c r="D3805" s="54" t="s">
        <v>188</v>
      </c>
      <c r="E3805" s="112">
        <v>329.5</v>
      </c>
      <c r="F3805" s="112">
        <v>327</v>
      </c>
      <c r="G3805" s="112"/>
      <c r="H3805" s="110"/>
      <c r="I3805" s="109">
        <f t="shared" si="627"/>
        <v>-2276.1760242792111</v>
      </c>
      <c r="J3805" s="109">
        <f t="shared" si="628"/>
        <v>0</v>
      </c>
      <c r="K3805" s="109">
        <f t="shared" si="629"/>
        <v>0</v>
      </c>
      <c r="L3805" s="43">
        <f t="shared" si="630"/>
        <v>-2276.1760242792111</v>
      </c>
      <c r="M3805" s="25"/>
      <c r="N3805" s="25"/>
    </row>
    <row r="3806" spans="1:14" ht="15.75" customHeight="1">
      <c r="A3806" s="114">
        <v>41787</v>
      </c>
      <c r="B3806" s="54" t="s">
        <v>142</v>
      </c>
      <c r="C3806" s="29">
        <f t="shared" si="626"/>
        <v>1102.9411764705883</v>
      </c>
      <c r="D3806" s="54" t="s">
        <v>188</v>
      </c>
      <c r="E3806" s="112">
        <v>272</v>
      </c>
      <c r="F3806" s="112">
        <v>273.5</v>
      </c>
      <c r="G3806" s="112">
        <v>275.5</v>
      </c>
      <c r="H3806" s="110">
        <v>278.5</v>
      </c>
      <c r="I3806" s="109">
        <f t="shared" si="627"/>
        <v>1654.4117647058824</v>
      </c>
      <c r="J3806" s="109">
        <f t="shared" si="628"/>
        <v>2205.8823529411766</v>
      </c>
      <c r="K3806" s="109">
        <f t="shared" si="629"/>
        <v>3308.8235294117649</v>
      </c>
      <c r="L3806" s="43">
        <f t="shared" si="630"/>
        <v>7169.1176470588234</v>
      </c>
      <c r="M3806" s="25"/>
      <c r="N3806" s="25"/>
    </row>
    <row r="3807" spans="1:14" ht="15.75" customHeight="1">
      <c r="A3807" s="114">
        <v>41787</v>
      </c>
      <c r="B3807" s="54" t="s">
        <v>142</v>
      </c>
      <c r="C3807" s="29">
        <f t="shared" si="626"/>
        <v>1054.481546572935</v>
      </c>
      <c r="D3807" s="54" t="s">
        <v>188</v>
      </c>
      <c r="E3807" s="112">
        <v>284.5</v>
      </c>
      <c r="F3807" s="112">
        <v>286</v>
      </c>
      <c r="G3807" s="112">
        <v>289.5</v>
      </c>
      <c r="H3807" s="110"/>
      <c r="I3807" s="109">
        <f t="shared" si="627"/>
        <v>1581.7223198594024</v>
      </c>
      <c r="J3807" s="109">
        <f t="shared" si="628"/>
        <v>3690.6854130052725</v>
      </c>
      <c r="K3807" s="109">
        <f t="shared" si="629"/>
        <v>0</v>
      </c>
      <c r="L3807" s="43">
        <f t="shared" si="630"/>
        <v>5272.4077328646745</v>
      </c>
      <c r="M3807" s="25"/>
      <c r="N3807" s="25"/>
    </row>
    <row r="3808" spans="1:14" ht="15.75" customHeight="1">
      <c r="A3808" s="114">
        <v>41787</v>
      </c>
      <c r="B3808" s="54" t="s">
        <v>634</v>
      </c>
      <c r="C3808" s="29">
        <f t="shared" si="626"/>
        <v>4761.9047619047615</v>
      </c>
      <c r="D3808" s="54" t="s">
        <v>188</v>
      </c>
      <c r="E3808" s="112">
        <v>63</v>
      </c>
      <c r="F3808" s="112">
        <v>63.8</v>
      </c>
      <c r="G3808" s="112"/>
      <c r="H3808" s="110"/>
      <c r="I3808" s="109">
        <f t="shared" si="627"/>
        <v>3809.5238095237955</v>
      </c>
      <c r="J3808" s="109">
        <f t="shared" si="628"/>
        <v>0</v>
      </c>
      <c r="K3808" s="109">
        <f t="shared" si="629"/>
        <v>0</v>
      </c>
      <c r="L3808" s="43">
        <f t="shared" si="630"/>
        <v>3809.5238095237955</v>
      </c>
      <c r="M3808" s="25"/>
      <c r="N3808" s="25"/>
    </row>
    <row r="3809" spans="1:14" ht="15.75" customHeight="1">
      <c r="A3809" s="114">
        <v>41787</v>
      </c>
      <c r="B3809" s="102" t="s">
        <v>635</v>
      </c>
      <c r="C3809" s="29">
        <f t="shared" si="626"/>
        <v>733.49633251833745</v>
      </c>
      <c r="D3809" s="102" t="s">
        <v>203</v>
      </c>
      <c r="E3809" s="43">
        <v>409</v>
      </c>
      <c r="F3809" s="43">
        <v>406</v>
      </c>
      <c r="G3809" s="43"/>
      <c r="H3809" s="110"/>
      <c r="I3809" s="109">
        <f t="shared" si="627"/>
        <v>2200.4889975550122</v>
      </c>
      <c r="J3809" s="109">
        <f t="shared" si="628"/>
        <v>0</v>
      </c>
      <c r="K3809" s="109">
        <f t="shared" si="629"/>
        <v>0</v>
      </c>
      <c r="L3809" s="43">
        <f t="shared" si="630"/>
        <v>2200.4889975550122</v>
      </c>
      <c r="M3809" s="25"/>
      <c r="N3809" s="25"/>
    </row>
    <row r="3810" spans="1:14" ht="15.75" customHeight="1">
      <c r="A3810" s="114">
        <v>41786</v>
      </c>
      <c r="B3810" s="102" t="s">
        <v>532</v>
      </c>
      <c r="C3810" s="29">
        <f t="shared" si="626"/>
        <v>3236.2459546925566</v>
      </c>
      <c r="D3810" s="102" t="s">
        <v>203</v>
      </c>
      <c r="E3810" s="43">
        <v>92.7</v>
      </c>
      <c r="F3810" s="43">
        <v>92</v>
      </c>
      <c r="G3810" s="43">
        <v>91.2</v>
      </c>
      <c r="H3810" s="112">
        <v>90</v>
      </c>
      <c r="I3810" s="109">
        <f t="shared" si="627"/>
        <v>2265.3721682847986</v>
      </c>
      <c r="J3810" s="109">
        <f t="shared" si="628"/>
        <v>2588.9967637540362</v>
      </c>
      <c r="K3810" s="109">
        <f t="shared" si="629"/>
        <v>3883.4951456310769</v>
      </c>
      <c r="L3810" s="43">
        <f t="shared" si="630"/>
        <v>8737.8640776699121</v>
      </c>
      <c r="M3810" s="25"/>
      <c r="N3810" s="25"/>
    </row>
    <row r="3811" spans="1:14" ht="15.75" customHeight="1">
      <c r="A3811" s="114">
        <v>41786</v>
      </c>
      <c r="B3811" s="102" t="s">
        <v>636</v>
      </c>
      <c r="C3811" s="29">
        <f t="shared" si="626"/>
        <v>1621.6216216216217</v>
      </c>
      <c r="D3811" s="102" t="s">
        <v>203</v>
      </c>
      <c r="E3811" s="43">
        <v>185</v>
      </c>
      <c r="F3811" s="43">
        <v>184</v>
      </c>
      <c r="G3811" s="43">
        <v>182.5</v>
      </c>
      <c r="H3811" s="110"/>
      <c r="I3811" s="109">
        <f t="shared" si="627"/>
        <v>1621.6216216216217</v>
      </c>
      <c r="J3811" s="109">
        <f t="shared" si="628"/>
        <v>2432.4324324324325</v>
      </c>
      <c r="K3811" s="109">
        <f t="shared" si="629"/>
        <v>0</v>
      </c>
      <c r="L3811" s="43">
        <f t="shared" si="630"/>
        <v>4054.0540540540542</v>
      </c>
      <c r="M3811" s="25"/>
      <c r="N3811" s="25"/>
    </row>
    <row r="3812" spans="1:14" ht="15.75" customHeight="1">
      <c r="A3812" s="114">
        <v>41786</v>
      </c>
      <c r="B3812" s="54" t="s">
        <v>487</v>
      </c>
      <c r="C3812" s="29">
        <f>300000/E3812</f>
        <v>598.20538384845463</v>
      </c>
      <c r="D3812" s="54" t="s">
        <v>188</v>
      </c>
      <c r="E3812" s="112">
        <v>501.5</v>
      </c>
      <c r="F3812" s="112">
        <v>504.5</v>
      </c>
      <c r="G3812" s="112">
        <v>507</v>
      </c>
      <c r="H3812" s="110"/>
      <c r="I3812" s="109">
        <f t="shared" si="627"/>
        <v>1794.6161515453639</v>
      </c>
      <c r="J3812" s="109">
        <f t="shared" si="628"/>
        <v>1495.5134596211365</v>
      </c>
      <c r="K3812" s="109">
        <f t="shared" si="629"/>
        <v>0</v>
      </c>
      <c r="L3812" s="43">
        <f t="shared" si="630"/>
        <v>3290.1296111665006</v>
      </c>
      <c r="M3812" s="25"/>
      <c r="N3812" s="25"/>
    </row>
    <row r="3813" spans="1:14" ht="15.75" customHeight="1">
      <c r="A3813" s="114">
        <v>41786</v>
      </c>
      <c r="B3813" s="54" t="s">
        <v>598</v>
      </c>
      <c r="C3813" s="29">
        <f t="shared" si="626"/>
        <v>468.01872074882994</v>
      </c>
      <c r="D3813" s="54" t="s">
        <v>188</v>
      </c>
      <c r="E3813" s="112">
        <v>641</v>
      </c>
      <c r="F3813" s="112">
        <v>644</v>
      </c>
      <c r="G3813" s="112"/>
      <c r="H3813" s="110"/>
      <c r="I3813" s="109">
        <f t="shared" si="627"/>
        <v>1404.0561622464897</v>
      </c>
      <c r="J3813" s="109">
        <f t="shared" si="628"/>
        <v>0</v>
      </c>
      <c r="K3813" s="109">
        <f t="shared" si="629"/>
        <v>0</v>
      </c>
      <c r="L3813" s="43">
        <f t="shared" si="630"/>
        <v>1404.0561622464897</v>
      </c>
      <c r="M3813" s="25"/>
      <c r="N3813" s="25"/>
    </row>
    <row r="3814" spans="1:14" ht="15.75" customHeight="1">
      <c r="A3814" s="114">
        <v>41785</v>
      </c>
      <c r="B3814" s="102" t="s">
        <v>557</v>
      </c>
      <c r="C3814" s="29">
        <f t="shared" si="626"/>
        <v>3314.9171270718234</v>
      </c>
      <c r="D3814" s="102" t="s">
        <v>203</v>
      </c>
      <c r="E3814" s="43">
        <v>90.5</v>
      </c>
      <c r="F3814" s="43">
        <v>89.8</v>
      </c>
      <c r="G3814" s="43">
        <v>89</v>
      </c>
      <c r="H3814" s="112">
        <v>88</v>
      </c>
      <c r="I3814" s="109">
        <f t="shared" si="627"/>
        <v>2320.441988950286</v>
      </c>
      <c r="J3814" s="109">
        <f t="shared" si="628"/>
        <v>2651.9337016574491</v>
      </c>
      <c r="K3814" s="109">
        <f t="shared" si="629"/>
        <v>3314.9171270718234</v>
      </c>
      <c r="L3814" s="43">
        <f t="shared" si="630"/>
        <v>8287.2928176795576</v>
      </c>
      <c r="M3814" s="25"/>
      <c r="N3814" s="25"/>
    </row>
    <row r="3815" spans="1:14" ht="15.75" customHeight="1">
      <c r="A3815" s="114">
        <v>41785</v>
      </c>
      <c r="B3815" s="54" t="s">
        <v>603</v>
      </c>
      <c r="C3815" s="29">
        <f t="shared" si="626"/>
        <v>1411.7647058823529</v>
      </c>
      <c r="D3815" s="54" t="s">
        <v>188</v>
      </c>
      <c r="E3815" s="112">
        <v>212.5</v>
      </c>
      <c r="F3815" s="112">
        <v>214</v>
      </c>
      <c r="G3815" s="112">
        <v>216</v>
      </c>
      <c r="H3815" s="110">
        <v>218</v>
      </c>
      <c r="I3815" s="109">
        <f t="shared" si="627"/>
        <v>2117.6470588235293</v>
      </c>
      <c r="J3815" s="109">
        <f t="shared" si="628"/>
        <v>2823.5294117647059</v>
      </c>
      <c r="K3815" s="109">
        <f t="shared" si="629"/>
        <v>2823.5294117647059</v>
      </c>
      <c r="L3815" s="43">
        <f t="shared" si="630"/>
        <v>7764.7058823529405</v>
      </c>
      <c r="M3815" s="25"/>
      <c r="N3815" s="25"/>
    </row>
    <row r="3816" spans="1:14" ht="15.75" customHeight="1">
      <c r="A3816" s="114">
        <v>41785</v>
      </c>
      <c r="B3816" s="54" t="s">
        <v>318</v>
      </c>
      <c r="C3816" s="29">
        <f t="shared" si="626"/>
        <v>668.15144766146989</v>
      </c>
      <c r="D3816" s="54" t="s">
        <v>188</v>
      </c>
      <c r="E3816" s="112">
        <v>449</v>
      </c>
      <c r="F3816" s="112">
        <v>452</v>
      </c>
      <c r="G3816" s="112">
        <v>456</v>
      </c>
      <c r="H3816" s="110"/>
      <c r="I3816" s="109">
        <f t="shared" si="627"/>
        <v>2004.4543429844098</v>
      </c>
      <c r="J3816" s="109">
        <f t="shared" si="628"/>
        <v>2672.6057906458796</v>
      </c>
      <c r="K3816" s="109">
        <f t="shared" si="629"/>
        <v>0</v>
      </c>
      <c r="L3816" s="43">
        <f t="shared" si="630"/>
        <v>4677.0601336302898</v>
      </c>
      <c r="M3816" s="25"/>
      <c r="N3816" s="25"/>
    </row>
    <row r="3817" spans="1:14" ht="15.75" customHeight="1">
      <c r="A3817" s="114">
        <v>41782</v>
      </c>
      <c r="B3817" s="54" t="s">
        <v>601</v>
      </c>
      <c r="C3817" s="29">
        <f t="shared" si="626"/>
        <v>2542.3728813559323</v>
      </c>
      <c r="D3817" s="54" t="s">
        <v>188</v>
      </c>
      <c r="E3817" s="112">
        <v>118</v>
      </c>
      <c r="F3817" s="112">
        <v>118.8</v>
      </c>
      <c r="G3817" s="112">
        <v>119.8</v>
      </c>
      <c r="H3817" s="110">
        <v>121.8</v>
      </c>
      <c r="I3817" s="109">
        <f t="shared" si="627"/>
        <v>2033.8983050847387</v>
      </c>
      <c r="J3817" s="109">
        <f t="shared" si="628"/>
        <v>2542.3728813559323</v>
      </c>
      <c r="K3817" s="109">
        <f t="shared" si="629"/>
        <v>5084.7457627118647</v>
      </c>
      <c r="L3817" s="43">
        <f t="shared" si="630"/>
        <v>9661.0169491525357</v>
      </c>
      <c r="M3817" s="25"/>
      <c r="N3817" s="25"/>
    </row>
    <row r="3818" spans="1:14" ht="15.75" customHeight="1">
      <c r="A3818" s="114">
        <v>41782</v>
      </c>
      <c r="B3818" s="54" t="s">
        <v>494</v>
      </c>
      <c r="C3818" s="29">
        <f t="shared" si="626"/>
        <v>975.60975609756099</v>
      </c>
      <c r="D3818" s="54" t="s">
        <v>188</v>
      </c>
      <c r="E3818" s="112">
        <v>307.5</v>
      </c>
      <c r="F3818" s="112">
        <v>309.5</v>
      </c>
      <c r="G3818" s="112">
        <v>313</v>
      </c>
      <c r="H3818" s="110">
        <v>317</v>
      </c>
      <c r="I3818" s="109">
        <f t="shared" si="627"/>
        <v>1951.219512195122</v>
      </c>
      <c r="J3818" s="109">
        <f t="shared" si="628"/>
        <v>3414.6341463414633</v>
      </c>
      <c r="K3818" s="109">
        <f t="shared" si="629"/>
        <v>3902.439024390244</v>
      </c>
      <c r="L3818" s="43">
        <f t="shared" si="630"/>
        <v>9268.292682926829</v>
      </c>
      <c r="M3818" s="25"/>
      <c r="N3818" s="25"/>
    </row>
    <row r="3819" spans="1:14" ht="15.75" customHeight="1">
      <c r="A3819" s="114">
        <v>41782</v>
      </c>
      <c r="B3819" s="54" t="s">
        <v>459</v>
      </c>
      <c r="C3819" s="29">
        <f t="shared" si="626"/>
        <v>887.5739644970414</v>
      </c>
      <c r="D3819" s="54" t="s">
        <v>188</v>
      </c>
      <c r="E3819" s="112">
        <v>338</v>
      </c>
      <c r="F3819" s="112">
        <v>340</v>
      </c>
      <c r="G3819" s="112">
        <v>343</v>
      </c>
      <c r="H3819" s="110">
        <v>347</v>
      </c>
      <c r="I3819" s="109">
        <f t="shared" si="627"/>
        <v>1775.1479289940828</v>
      </c>
      <c r="J3819" s="109">
        <f t="shared" si="628"/>
        <v>2662.7218934911243</v>
      </c>
      <c r="K3819" s="109">
        <f t="shared" si="629"/>
        <v>3550.2958579881656</v>
      </c>
      <c r="L3819" s="43">
        <f t="shared" si="630"/>
        <v>7988.165680473372</v>
      </c>
      <c r="M3819" s="25"/>
      <c r="N3819" s="25"/>
    </row>
    <row r="3820" spans="1:14" ht="15.75" customHeight="1">
      <c r="A3820" s="114">
        <v>41782</v>
      </c>
      <c r="B3820" s="54" t="s">
        <v>368</v>
      </c>
      <c r="C3820" s="29">
        <f t="shared" si="626"/>
        <v>603.62173038229378</v>
      </c>
      <c r="D3820" s="54" t="s">
        <v>188</v>
      </c>
      <c r="E3820" s="112">
        <v>497</v>
      </c>
      <c r="F3820" s="112">
        <v>500</v>
      </c>
      <c r="G3820" s="112">
        <v>504</v>
      </c>
      <c r="H3820" s="110">
        <v>509</v>
      </c>
      <c r="I3820" s="109">
        <f t="shared" si="627"/>
        <v>1810.8651911468814</v>
      </c>
      <c r="J3820" s="109">
        <f t="shared" si="628"/>
        <v>2414.4869215291751</v>
      </c>
      <c r="K3820" s="109">
        <f t="shared" si="629"/>
        <v>3018.1086519114688</v>
      </c>
      <c r="L3820" s="43">
        <f t="shared" si="630"/>
        <v>7243.4607645875258</v>
      </c>
      <c r="M3820" s="25"/>
      <c r="N3820" s="25"/>
    </row>
    <row r="3821" spans="1:14" ht="15.75" customHeight="1">
      <c r="A3821" s="114">
        <v>41781</v>
      </c>
      <c r="B3821" s="54" t="s">
        <v>128</v>
      </c>
      <c r="C3821" s="29">
        <f t="shared" si="626"/>
        <v>1485.1485148514851</v>
      </c>
      <c r="D3821" s="54" t="s">
        <v>188</v>
      </c>
      <c r="E3821" s="112">
        <v>202</v>
      </c>
      <c r="F3821" s="112">
        <v>203.3</v>
      </c>
      <c r="G3821" s="112">
        <v>205.5</v>
      </c>
      <c r="H3821" s="110">
        <v>208.5</v>
      </c>
      <c r="I3821" s="109">
        <f t="shared" si="627"/>
        <v>1930.6930693069476</v>
      </c>
      <c r="J3821" s="109">
        <f t="shared" si="628"/>
        <v>3267.3267326732503</v>
      </c>
      <c r="K3821" s="109">
        <f t="shared" si="629"/>
        <v>4455.4455445544554</v>
      </c>
      <c r="L3821" s="43">
        <f t="shared" si="630"/>
        <v>9653.4653465346528</v>
      </c>
      <c r="M3821" s="25"/>
      <c r="N3821" s="25"/>
    </row>
    <row r="3822" spans="1:14" ht="15.75" customHeight="1">
      <c r="A3822" s="114">
        <v>41781</v>
      </c>
      <c r="B3822" s="54" t="s">
        <v>557</v>
      </c>
      <c r="C3822" s="29">
        <f t="shared" si="626"/>
        <v>3232.7586206896553</v>
      </c>
      <c r="D3822" s="54" t="s">
        <v>188</v>
      </c>
      <c r="E3822" s="112">
        <v>92.8</v>
      </c>
      <c r="F3822" s="112">
        <v>93.4</v>
      </c>
      <c r="G3822" s="112">
        <v>94</v>
      </c>
      <c r="H3822" s="110">
        <v>95</v>
      </c>
      <c r="I3822" s="109">
        <f t="shared" si="627"/>
        <v>1939.6551724138208</v>
      </c>
      <c r="J3822" s="109">
        <f t="shared" si="628"/>
        <v>1939.6551724137748</v>
      </c>
      <c r="K3822" s="109">
        <f t="shared" si="629"/>
        <v>3232.7586206896553</v>
      </c>
      <c r="L3822" s="43">
        <f t="shared" si="630"/>
        <v>7112.0689655172509</v>
      </c>
      <c r="M3822" s="25"/>
      <c r="N3822" s="25"/>
    </row>
    <row r="3823" spans="1:14" ht="15.75" customHeight="1">
      <c r="A3823" s="114">
        <v>41781</v>
      </c>
      <c r="B3823" s="54" t="s">
        <v>608</v>
      </c>
      <c r="C3823" s="29">
        <f t="shared" si="626"/>
        <v>882.35294117647061</v>
      </c>
      <c r="D3823" s="54" t="s">
        <v>188</v>
      </c>
      <c r="E3823" s="112">
        <v>340</v>
      </c>
      <c r="F3823" s="112">
        <v>342</v>
      </c>
      <c r="G3823" s="112"/>
      <c r="H3823" s="110"/>
      <c r="I3823" s="109">
        <f t="shared" si="627"/>
        <v>1764.7058823529412</v>
      </c>
      <c r="J3823" s="109">
        <f t="shared" si="628"/>
        <v>0</v>
      </c>
      <c r="K3823" s="109">
        <f t="shared" si="629"/>
        <v>0</v>
      </c>
      <c r="L3823" s="43">
        <f t="shared" si="630"/>
        <v>1764.7058823529412</v>
      </c>
      <c r="M3823" s="25"/>
      <c r="N3823" s="25"/>
    </row>
    <row r="3824" spans="1:14" ht="15.75" customHeight="1">
      <c r="A3824" s="114">
        <v>41781</v>
      </c>
      <c r="B3824" s="54" t="s">
        <v>637</v>
      </c>
      <c r="C3824" s="29">
        <f t="shared" si="626"/>
        <v>327.51091703056767</v>
      </c>
      <c r="D3824" s="54" t="s">
        <v>188</v>
      </c>
      <c r="E3824" s="112">
        <v>916</v>
      </c>
      <c r="F3824" s="112">
        <v>916</v>
      </c>
      <c r="G3824" s="112"/>
      <c r="H3824" s="110"/>
      <c r="I3824" s="109">
        <f t="shared" si="627"/>
        <v>0</v>
      </c>
      <c r="J3824" s="109">
        <f t="shared" si="628"/>
        <v>0</v>
      </c>
      <c r="K3824" s="109">
        <f t="shared" si="629"/>
        <v>0</v>
      </c>
      <c r="L3824" s="43">
        <f t="shared" si="630"/>
        <v>0</v>
      </c>
      <c r="M3824" s="25"/>
      <c r="N3824" s="25"/>
    </row>
    <row r="3825" spans="1:14" ht="15.75" customHeight="1">
      <c r="A3825" s="114">
        <v>41780</v>
      </c>
      <c r="B3825" s="54" t="s">
        <v>19</v>
      </c>
      <c r="C3825" s="29">
        <f t="shared" si="626"/>
        <v>3260.8695652173915</v>
      </c>
      <c r="D3825" s="54" t="s">
        <v>188</v>
      </c>
      <c r="E3825" s="112">
        <v>92</v>
      </c>
      <c r="F3825" s="112">
        <v>92.7</v>
      </c>
      <c r="G3825" s="112">
        <v>93.5</v>
      </c>
      <c r="H3825" s="110">
        <v>94.6</v>
      </c>
      <c r="I3825" s="109">
        <f t="shared" si="627"/>
        <v>2282.6086956521831</v>
      </c>
      <c r="J3825" s="109">
        <f t="shared" si="628"/>
        <v>2608.6956521739039</v>
      </c>
      <c r="K3825" s="109">
        <f t="shared" si="629"/>
        <v>3586.9565217391123</v>
      </c>
      <c r="L3825" s="43">
        <f t="shared" si="630"/>
        <v>8478.2608695651998</v>
      </c>
      <c r="M3825" s="25"/>
      <c r="N3825" s="25"/>
    </row>
    <row r="3826" spans="1:14" ht="15.75" customHeight="1">
      <c r="A3826" s="114">
        <v>41780</v>
      </c>
      <c r="B3826" s="54" t="s">
        <v>591</v>
      </c>
      <c r="C3826" s="29">
        <f t="shared" si="626"/>
        <v>4065.040650406504</v>
      </c>
      <c r="D3826" s="54" t="s">
        <v>188</v>
      </c>
      <c r="E3826" s="112">
        <v>73.8</v>
      </c>
      <c r="F3826" s="112">
        <v>74.3</v>
      </c>
      <c r="G3826" s="112">
        <v>75</v>
      </c>
      <c r="H3826" s="110"/>
      <c r="I3826" s="109">
        <f t="shared" si="627"/>
        <v>2032.520325203252</v>
      </c>
      <c r="J3826" s="109">
        <f t="shared" si="628"/>
        <v>2845.5284552845642</v>
      </c>
      <c r="K3826" s="109">
        <f t="shared" si="629"/>
        <v>0</v>
      </c>
      <c r="L3826" s="43">
        <f t="shared" si="630"/>
        <v>4878.0487804878157</v>
      </c>
      <c r="M3826" s="25"/>
      <c r="N3826" s="25"/>
    </row>
    <row r="3827" spans="1:14" ht="15.75" customHeight="1">
      <c r="A3827" s="114">
        <v>41780</v>
      </c>
      <c r="B3827" s="54" t="s">
        <v>638</v>
      </c>
      <c r="C3827" s="29">
        <f t="shared" si="626"/>
        <v>1008.4033613445379</v>
      </c>
      <c r="D3827" s="54" t="s">
        <v>188</v>
      </c>
      <c r="E3827" s="112">
        <v>297.5</v>
      </c>
      <c r="F3827" s="112">
        <v>299</v>
      </c>
      <c r="G3827" s="112">
        <v>301</v>
      </c>
      <c r="H3827" s="110"/>
      <c r="I3827" s="109">
        <f t="shared" si="627"/>
        <v>1512.6050420168067</v>
      </c>
      <c r="J3827" s="109">
        <f t="shared" si="628"/>
        <v>2016.8067226890757</v>
      </c>
      <c r="K3827" s="109">
        <f t="shared" si="629"/>
        <v>0</v>
      </c>
      <c r="L3827" s="43">
        <f t="shared" si="630"/>
        <v>3529.4117647058824</v>
      </c>
      <c r="M3827" s="25"/>
      <c r="N3827" s="25"/>
    </row>
    <row r="3828" spans="1:14" ht="15.75" customHeight="1">
      <c r="A3828" s="114">
        <v>41780</v>
      </c>
      <c r="B3828" s="54" t="s">
        <v>397</v>
      </c>
      <c r="C3828" s="29">
        <f t="shared" si="626"/>
        <v>1039.8613518197574</v>
      </c>
      <c r="D3828" s="54" t="s">
        <v>188</v>
      </c>
      <c r="E3828" s="112">
        <v>288.5</v>
      </c>
      <c r="F3828" s="112">
        <v>284</v>
      </c>
      <c r="G3828" s="112"/>
      <c r="H3828" s="110"/>
      <c r="I3828" s="109">
        <f t="shared" si="627"/>
        <v>-4679.3760831889085</v>
      </c>
      <c r="J3828" s="109">
        <f t="shared" si="628"/>
        <v>0</v>
      </c>
      <c r="K3828" s="109">
        <f t="shared" si="629"/>
        <v>0</v>
      </c>
      <c r="L3828" s="43">
        <f t="shared" si="630"/>
        <v>-4679.3760831889085</v>
      </c>
      <c r="M3828" s="25"/>
      <c r="N3828" s="25"/>
    </row>
    <row r="3829" spans="1:14" ht="15.75" customHeight="1">
      <c r="A3829" s="114">
        <v>41779</v>
      </c>
      <c r="B3829" s="54" t="s">
        <v>639</v>
      </c>
      <c r="C3829" s="29">
        <f t="shared" si="626"/>
        <v>2967.359050445104</v>
      </c>
      <c r="D3829" s="54" t="s">
        <v>188</v>
      </c>
      <c r="E3829" s="112">
        <v>101.1</v>
      </c>
      <c r="F3829" s="112">
        <v>101.8</v>
      </c>
      <c r="G3829" s="112">
        <v>102.8</v>
      </c>
      <c r="H3829" s="110">
        <v>104.8</v>
      </c>
      <c r="I3829" s="109">
        <f t="shared" si="627"/>
        <v>2077.1513353115811</v>
      </c>
      <c r="J3829" s="109">
        <f t="shared" si="628"/>
        <v>2967.359050445104</v>
      </c>
      <c r="K3829" s="109">
        <f t="shared" si="629"/>
        <v>5934.718100890208</v>
      </c>
      <c r="L3829" s="43">
        <f t="shared" si="630"/>
        <v>10979.228486646893</v>
      </c>
      <c r="M3829" s="25"/>
      <c r="N3829" s="25"/>
    </row>
    <row r="3830" spans="1:14" ht="15.75" customHeight="1">
      <c r="A3830" s="114">
        <v>41779</v>
      </c>
      <c r="B3830" s="54" t="s">
        <v>537</v>
      </c>
      <c r="C3830" s="29">
        <f t="shared" si="626"/>
        <v>921.65898617511516</v>
      </c>
      <c r="D3830" s="54" t="s">
        <v>188</v>
      </c>
      <c r="E3830" s="112">
        <v>325.5</v>
      </c>
      <c r="F3830" s="112">
        <v>327.5</v>
      </c>
      <c r="G3830" s="112">
        <v>330.5</v>
      </c>
      <c r="H3830" s="110">
        <v>334.5</v>
      </c>
      <c r="I3830" s="109">
        <f t="shared" si="627"/>
        <v>1843.3179723502303</v>
      </c>
      <c r="J3830" s="109">
        <f t="shared" si="628"/>
        <v>2764.9769585253453</v>
      </c>
      <c r="K3830" s="109">
        <f t="shared" si="629"/>
        <v>3686.6359447004606</v>
      </c>
      <c r="L3830" s="43">
        <f t="shared" si="630"/>
        <v>8294.9308755760358</v>
      </c>
      <c r="M3830" s="25"/>
      <c r="N3830" s="25"/>
    </row>
    <row r="3831" spans="1:14" ht="15.75" customHeight="1">
      <c r="A3831" s="114">
        <v>41779</v>
      </c>
      <c r="B3831" s="54" t="s">
        <v>515</v>
      </c>
      <c r="C3831" s="29">
        <f t="shared" si="626"/>
        <v>2343.75</v>
      </c>
      <c r="D3831" s="54" t="s">
        <v>188</v>
      </c>
      <c r="E3831" s="112">
        <v>128</v>
      </c>
      <c r="F3831" s="112">
        <v>128.80000000000001</v>
      </c>
      <c r="G3831" s="112">
        <v>129.80000000000001</v>
      </c>
      <c r="H3831" s="110">
        <v>131</v>
      </c>
      <c r="I3831" s="109">
        <f t="shared" si="627"/>
        <v>1875.0000000000266</v>
      </c>
      <c r="J3831" s="109">
        <f t="shared" si="628"/>
        <v>2343.75</v>
      </c>
      <c r="K3831" s="109">
        <f t="shared" si="629"/>
        <v>2812.4999999999732</v>
      </c>
      <c r="L3831" s="43">
        <f t="shared" si="630"/>
        <v>7031.25</v>
      </c>
      <c r="M3831" s="25"/>
      <c r="N3831" s="25"/>
    </row>
    <row r="3832" spans="1:14" ht="15.75" customHeight="1">
      <c r="A3832" s="114">
        <v>41778</v>
      </c>
      <c r="B3832" s="54" t="s">
        <v>494</v>
      </c>
      <c r="C3832" s="29">
        <f t="shared" si="626"/>
        <v>1030.9278350515465</v>
      </c>
      <c r="D3832" s="54" t="s">
        <v>188</v>
      </c>
      <c r="E3832" s="112">
        <v>291</v>
      </c>
      <c r="F3832" s="112">
        <v>293</v>
      </c>
      <c r="G3832" s="112">
        <v>296</v>
      </c>
      <c r="H3832" s="110">
        <v>299.5</v>
      </c>
      <c r="I3832" s="109">
        <f t="shared" si="627"/>
        <v>2061.855670103093</v>
      </c>
      <c r="J3832" s="109">
        <f t="shared" si="628"/>
        <v>3092.7835051546394</v>
      </c>
      <c r="K3832" s="109">
        <f t="shared" si="629"/>
        <v>3608.2474226804125</v>
      </c>
      <c r="L3832" s="43">
        <f t="shared" si="630"/>
        <v>8762.8865979381444</v>
      </c>
      <c r="M3832" s="25"/>
      <c r="N3832" s="25"/>
    </row>
    <row r="3833" spans="1:14" ht="15.75" customHeight="1">
      <c r="A3833" s="114">
        <v>41778</v>
      </c>
      <c r="B3833" s="54" t="s">
        <v>368</v>
      </c>
      <c r="C3833" s="29">
        <f t="shared" si="626"/>
        <v>663.71681415929208</v>
      </c>
      <c r="D3833" s="54" t="s">
        <v>188</v>
      </c>
      <c r="E3833" s="112">
        <v>452</v>
      </c>
      <c r="F3833" s="112">
        <v>455</v>
      </c>
      <c r="G3833" s="112">
        <v>459</v>
      </c>
      <c r="H3833" s="110">
        <v>464</v>
      </c>
      <c r="I3833" s="109">
        <f t="shared" si="627"/>
        <v>1991.1504424778764</v>
      </c>
      <c r="J3833" s="109">
        <f t="shared" si="628"/>
        <v>2654.8672566371683</v>
      </c>
      <c r="K3833" s="109">
        <f t="shared" si="629"/>
        <v>3318.5840707964603</v>
      </c>
      <c r="L3833" s="43">
        <f t="shared" si="630"/>
        <v>7964.6017699115055</v>
      </c>
      <c r="M3833" s="25"/>
      <c r="N3833" s="25"/>
    </row>
    <row r="3834" spans="1:14" ht="15.75" customHeight="1">
      <c r="A3834" s="114">
        <v>41778</v>
      </c>
      <c r="B3834" s="54" t="s">
        <v>624</v>
      </c>
      <c r="C3834" s="29">
        <f t="shared" si="626"/>
        <v>441.1764705882353</v>
      </c>
      <c r="D3834" s="54" t="s">
        <v>188</v>
      </c>
      <c r="E3834" s="112">
        <v>680</v>
      </c>
      <c r="F3834" s="112">
        <v>684</v>
      </c>
      <c r="G3834" s="112">
        <v>690</v>
      </c>
      <c r="H3834" s="110">
        <v>698</v>
      </c>
      <c r="I3834" s="109">
        <f t="shared" si="627"/>
        <v>1764.7058823529412</v>
      </c>
      <c r="J3834" s="109">
        <f t="shared" si="628"/>
        <v>2647.0588235294117</v>
      </c>
      <c r="K3834" s="109">
        <f t="shared" si="629"/>
        <v>3529.4117647058824</v>
      </c>
      <c r="L3834" s="43">
        <f t="shared" si="630"/>
        <v>7941.176470588236</v>
      </c>
      <c r="M3834" s="25"/>
      <c r="N3834" s="25"/>
    </row>
    <row r="3835" spans="1:14" ht="15.75" customHeight="1">
      <c r="A3835" s="114">
        <v>41778</v>
      </c>
      <c r="B3835" s="54" t="s">
        <v>553</v>
      </c>
      <c r="C3835" s="29">
        <f t="shared" si="626"/>
        <v>2631.5789473684213</v>
      </c>
      <c r="D3835" s="54" t="s">
        <v>188</v>
      </c>
      <c r="E3835" s="112">
        <v>114</v>
      </c>
      <c r="F3835" s="112">
        <v>114.8</v>
      </c>
      <c r="G3835" s="112">
        <v>115.8</v>
      </c>
      <c r="H3835" s="110">
        <v>117</v>
      </c>
      <c r="I3835" s="109">
        <f t="shared" si="627"/>
        <v>2105.2631578947294</v>
      </c>
      <c r="J3835" s="109">
        <f t="shared" si="628"/>
        <v>2631.5789473684213</v>
      </c>
      <c r="K3835" s="109">
        <f t="shared" si="629"/>
        <v>3157.8947368421132</v>
      </c>
      <c r="L3835" s="43">
        <f t="shared" si="630"/>
        <v>7894.7368421052643</v>
      </c>
      <c r="M3835" s="25"/>
      <c r="N3835" s="25"/>
    </row>
    <row r="3836" spans="1:14" ht="15.75" customHeight="1">
      <c r="A3836" s="114">
        <v>41778</v>
      </c>
      <c r="B3836" s="102" t="s">
        <v>640</v>
      </c>
      <c r="C3836" s="29">
        <f t="shared" si="626"/>
        <v>223.88059701492537</v>
      </c>
      <c r="D3836" s="102" t="s">
        <v>203</v>
      </c>
      <c r="E3836" s="43">
        <v>1340</v>
      </c>
      <c r="F3836" s="43">
        <v>1332</v>
      </c>
      <c r="G3836" s="43">
        <v>1322</v>
      </c>
      <c r="H3836" s="112">
        <v>1305</v>
      </c>
      <c r="I3836" s="109">
        <f t="shared" si="627"/>
        <v>1791.044776119403</v>
      </c>
      <c r="J3836" s="109">
        <f t="shared" si="628"/>
        <v>2238.8059701492539</v>
      </c>
      <c r="K3836" s="109">
        <f t="shared" si="629"/>
        <v>3805.9701492537315</v>
      </c>
      <c r="L3836" s="43">
        <f t="shared" si="630"/>
        <v>7835.8208955223881</v>
      </c>
      <c r="M3836" s="25"/>
      <c r="N3836" s="25"/>
    </row>
    <row r="3837" spans="1:14" ht="15.75" customHeight="1">
      <c r="A3837" s="114">
        <v>41778</v>
      </c>
      <c r="B3837" s="54" t="s">
        <v>387</v>
      </c>
      <c r="C3837" s="29">
        <f t="shared" si="626"/>
        <v>803.21285140562247</v>
      </c>
      <c r="D3837" s="54" t="s">
        <v>188</v>
      </c>
      <c r="E3837" s="112">
        <v>373.5</v>
      </c>
      <c r="F3837" s="112">
        <v>374.8</v>
      </c>
      <c r="G3837" s="112"/>
      <c r="H3837" s="110"/>
      <c r="I3837" s="109">
        <f t="shared" si="627"/>
        <v>1044.1767068273184</v>
      </c>
      <c r="J3837" s="109">
        <f t="shared" si="628"/>
        <v>0</v>
      </c>
      <c r="K3837" s="109">
        <f t="shared" si="629"/>
        <v>0</v>
      </c>
      <c r="L3837" s="43">
        <f t="shared" si="630"/>
        <v>1044.1767068273184</v>
      </c>
      <c r="M3837" s="25"/>
      <c r="N3837" s="25"/>
    </row>
    <row r="3838" spans="1:14" ht="15.75" customHeight="1">
      <c r="A3838" s="114">
        <v>41775</v>
      </c>
      <c r="B3838" s="54" t="s">
        <v>609</v>
      </c>
      <c r="C3838" s="29">
        <f t="shared" si="626"/>
        <v>2400</v>
      </c>
      <c r="D3838" s="54" t="s">
        <v>188</v>
      </c>
      <c r="E3838" s="112">
        <v>125</v>
      </c>
      <c r="F3838" s="112">
        <v>126</v>
      </c>
      <c r="G3838" s="112">
        <v>127.5</v>
      </c>
      <c r="H3838" s="110">
        <v>129.5</v>
      </c>
      <c r="I3838" s="109">
        <f t="shared" si="627"/>
        <v>2400</v>
      </c>
      <c r="J3838" s="109">
        <f t="shared" si="628"/>
        <v>3600</v>
      </c>
      <c r="K3838" s="109">
        <f t="shared" si="629"/>
        <v>4800</v>
      </c>
      <c r="L3838" s="43">
        <f t="shared" si="630"/>
        <v>10800</v>
      </c>
      <c r="M3838" s="25"/>
      <c r="N3838" s="25"/>
    </row>
    <row r="3839" spans="1:14" ht="15.75" customHeight="1">
      <c r="A3839" s="114">
        <v>41775</v>
      </c>
      <c r="B3839" s="54" t="s">
        <v>513</v>
      </c>
      <c r="C3839" s="29">
        <f t="shared" si="626"/>
        <v>775.19379844961236</v>
      </c>
      <c r="D3839" s="54" t="s">
        <v>188</v>
      </c>
      <c r="E3839" s="112">
        <v>387</v>
      </c>
      <c r="F3839" s="112">
        <v>390</v>
      </c>
      <c r="G3839" s="112">
        <v>394</v>
      </c>
      <c r="H3839" s="110">
        <v>399</v>
      </c>
      <c r="I3839" s="109">
        <f t="shared" si="627"/>
        <v>2325.5813953488368</v>
      </c>
      <c r="J3839" s="109">
        <f t="shared" si="628"/>
        <v>3100.7751937984494</v>
      </c>
      <c r="K3839" s="109">
        <f t="shared" si="629"/>
        <v>3875.968992248062</v>
      </c>
      <c r="L3839" s="43">
        <f t="shared" si="630"/>
        <v>9302.3255813953474</v>
      </c>
      <c r="M3839" s="25"/>
      <c r="N3839" s="25"/>
    </row>
    <row r="3840" spans="1:14" ht="15.75" customHeight="1">
      <c r="A3840" s="114">
        <v>41775</v>
      </c>
      <c r="B3840" s="54" t="s">
        <v>432</v>
      </c>
      <c r="C3840" s="29">
        <f t="shared" si="626"/>
        <v>545.4545454545455</v>
      </c>
      <c r="D3840" s="54" t="s">
        <v>188</v>
      </c>
      <c r="E3840" s="112">
        <v>550</v>
      </c>
      <c r="F3840" s="112">
        <v>554</v>
      </c>
      <c r="G3840" s="112">
        <v>559</v>
      </c>
      <c r="H3840" s="110">
        <v>565</v>
      </c>
      <c r="I3840" s="109">
        <f t="shared" si="627"/>
        <v>2181.818181818182</v>
      </c>
      <c r="J3840" s="109">
        <f t="shared" si="628"/>
        <v>2727.2727272727275</v>
      </c>
      <c r="K3840" s="109">
        <f t="shared" si="629"/>
        <v>3272.727272727273</v>
      </c>
      <c r="L3840" s="43">
        <f t="shared" si="630"/>
        <v>8181.8181818181829</v>
      </c>
      <c r="M3840" s="25"/>
      <c r="N3840" s="25"/>
    </row>
    <row r="3841" spans="1:14" ht="15.75" customHeight="1">
      <c r="A3841" s="114">
        <v>41774</v>
      </c>
      <c r="B3841" s="102" t="s">
        <v>94</v>
      </c>
      <c r="C3841" s="29">
        <f t="shared" si="626"/>
        <v>783.28981723237598</v>
      </c>
      <c r="D3841" s="102" t="s">
        <v>203</v>
      </c>
      <c r="E3841" s="43">
        <v>383</v>
      </c>
      <c r="F3841" s="43">
        <v>380.5</v>
      </c>
      <c r="G3841" s="43"/>
      <c r="H3841" s="110"/>
      <c r="I3841" s="109">
        <f t="shared" si="627"/>
        <v>1958.2245430809398</v>
      </c>
      <c r="J3841" s="109">
        <f t="shared" si="628"/>
        <v>0</v>
      </c>
      <c r="K3841" s="109">
        <f t="shared" si="629"/>
        <v>0</v>
      </c>
      <c r="L3841" s="43">
        <f t="shared" si="630"/>
        <v>1958.2245430809398</v>
      </c>
      <c r="M3841" s="25"/>
      <c r="N3841" s="25"/>
    </row>
    <row r="3842" spans="1:14" ht="15.75" customHeight="1">
      <c r="A3842" s="114">
        <v>41774</v>
      </c>
      <c r="B3842" s="102" t="s">
        <v>387</v>
      </c>
      <c r="C3842" s="29">
        <f t="shared" si="626"/>
        <v>898.20359281437129</v>
      </c>
      <c r="D3842" s="102" t="s">
        <v>203</v>
      </c>
      <c r="E3842" s="43">
        <v>334</v>
      </c>
      <c r="F3842" s="43">
        <v>332</v>
      </c>
      <c r="G3842" s="43"/>
      <c r="H3842" s="110"/>
      <c r="I3842" s="109">
        <f t="shared" si="627"/>
        <v>1796.4071856287426</v>
      </c>
      <c r="J3842" s="109">
        <f t="shared" si="628"/>
        <v>0</v>
      </c>
      <c r="K3842" s="109">
        <f t="shared" si="629"/>
        <v>0</v>
      </c>
      <c r="L3842" s="43">
        <f t="shared" si="630"/>
        <v>1796.4071856287426</v>
      </c>
      <c r="M3842" s="25"/>
      <c r="N3842" s="25"/>
    </row>
    <row r="3843" spans="1:14" ht="15.75" customHeight="1">
      <c r="A3843" s="114">
        <v>41774</v>
      </c>
      <c r="B3843" s="54" t="s">
        <v>616</v>
      </c>
      <c r="C3843" s="29">
        <f t="shared" si="626"/>
        <v>5309.7345132743367</v>
      </c>
      <c r="D3843" s="54" t="s">
        <v>188</v>
      </c>
      <c r="E3843" s="112">
        <v>56.5</v>
      </c>
      <c r="F3843" s="112">
        <v>56.75</v>
      </c>
      <c r="G3843" s="112"/>
      <c r="H3843" s="110"/>
      <c r="I3843" s="109">
        <f t="shared" si="627"/>
        <v>1327.4336283185842</v>
      </c>
      <c r="J3843" s="109">
        <f t="shared" si="628"/>
        <v>0</v>
      </c>
      <c r="K3843" s="109">
        <f t="shared" si="629"/>
        <v>0</v>
      </c>
      <c r="L3843" s="43">
        <f t="shared" si="630"/>
        <v>1327.4336283185842</v>
      </c>
      <c r="M3843" s="25"/>
      <c r="N3843" s="25"/>
    </row>
    <row r="3844" spans="1:14" ht="15.75" customHeight="1">
      <c r="A3844" s="114">
        <v>41774</v>
      </c>
      <c r="B3844" s="102" t="s">
        <v>641</v>
      </c>
      <c r="C3844" s="29">
        <f t="shared" si="626"/>
        <v>571.42857142857144</v>
      </c>
      <c r="D3844" s="102" t="s">
        <v>203</v>
      </c>
      <c r="E3844" s="43">
        <v>525</v>
      </c>
      <c r="F3844" s="43">
        <v>531</v>
      </c>
      <c r="G3844" s="43"/>
      <c r="H3844" s="110"/>
      <c r="I3844" s="109">
        <f t="shared" si="627"/>
        <v>-3428.5714285714284</v>
      </c>
      <c r="J3844" s="109">
        <f t="shared" si="628"/>
        <v>0</v>
      </c>
      <c r="K3844" s="109">
        <f t="shared" si="629"/>
        <v>0</v>
      </c>
      <c r="L3844" s="43">
        <f t="shared" si="630"/>
        <v>-3428.5714285714284</v>
      </c>
      <c r="M3844" s="25"/>
      <c r="N3844" s="25"/>
    </row>
    <row r="3845" spans="1:14" ht="15.75" customHeight="1">
      <c r="A3845" s="114">
        <v>41773</v>
      </c>
      <c r="B3845" s="54" t="s">
        <v>513</v>
      </c>
      <c r="C3845" s="29">
        <f t="shared" si="626"/>
        <v>952.38095238095241</v>
      </c>
      <c r="D3845" s="54" t="s">
        <v>188</v>
      </c>
      <c r="E3845" s="112">
        <v>315</v>
      </c>
      <c r="F3845" s="112">
        <v>317.5</v>
      </c>
      <c r="G3845" s="112">
        <v>320</v>
      </c>
      <c r="H3845" s="110">
        <v>324</v>
      </c>
      <c r="I3845" s="109">
        <f t="shared" si="627"/>
        <v>2380.9523809523812</v>
      </c>
      <c r="J3845" s="109">
        <f t="shared" si="628"/>
        <v>2380.9523809523812</v>
      </c>
      <c r="K3845" s="109">
        <f t="shared" si="629"/>
        <v>3809.5238095238096</v>
      </c>
      <c r="L3845" s="43">
        <f t="shared" si="630"/>
        <v>8571.4285714285725</v>
      </c>
      <c r="M3845" s="25"/>
      <c r="N3845" s="25"/>
    </row>
    <row r="3846" spans="1:14" ht="15.75" customHeight="1">
      <c r="A3846" s="114">
        <v>41773</v>
      </c>
      <c r="B3846" s="102" t="s">
        <v>357</v>
      </c>
      <c r="C3846" s="29">
        <f t="shared" si="626"/>
        <v>118.29652996845427</v>
      </c>
      <c r="D3846" s="102" t="s">
        <v>203</v>
      </c>
      <c r="E3846" s="43">
        <v>2536</v>
      </c>
      <c r="F3846" s="43">
        <v>2524</v>
      </c>
      <c r="G3846" s="43">
        <v>2513.75</v>
      </c>
      <c r="H3846" s="110"/>
      <c r="I3846" s="109">
        <f t="shared" si="627"/>
        <v>1419.5583596214512</v>
      </c>
      <c r="J3846" s="109">
        <f t="shared" si="628"/>
        <v>1212.5394321766562</v>
      </c>
      <c r="K3846" s="109">
        <f t="shared" si="629"/>
        <v>0</v>
      </c>
      <c r="L3846" s="43">
        <f t="shared" si="630"/>
        <v>2632.0977917981072</v>
      </c>
      <c r="M3846" s="25"/>
      <c r="N3846" s="25"/>
    </row>
    <row r="3847" spans="1:14" ht="15.75" customHeight="1">
      <c r="A3847" s="114">
        <v>41773</v>
      </c>
      <c r="B3847" s="54" t="s">
        <v>128</v>
      </c>
      <c r="C3847" s="29">
        <f t="shared" si="626"/>
        <v>1857.5851393188855</v>
      </c>
      <c r="D3847" s="54" t="s">
        <v>188</v>
      </c>
      <c r="E3847" s="112">
        <v>161.5</v>
      </c>
      <c r="F3847" s="112">
        <v>162.5</v>
      </c>
      <c r="G3847" s="112"/>
      <c r="H3847" s="110"/>
      <c r="I3847" s="109">
        <f t="shared" si="627"/>
        <v>1857.5851393188855</v>
      </c>
      <c r="J3847" s="109">
        <f t="shared" si="628"/>
        <v>0</v>
      </c>
      <c r="K3847" s="109">
        <f t="shared" si="629"/>
        <v>0</v>
      </c>
      <c r="L3847" s="43">
        <f t="shared" si="630"/>
        <v>1857.5851393188855</v>
      </c>
      <c r="M3847" s="25"/>
      <c r="N3847" s="25"/>
    </row>
    <row r="3848" spans="1:14" ht="15.75" customHeight="1">
      <c r="A3848" s="114">
        <v>41773</v>
      </c>
      <c r="B3848" s="54" t="s">
        <v>432</v>
      </c>
      <c r="C3848" s="29">
        <f t="shared" si="626"/>
        <v>583.65758754863816</v>
      </c>
      <c r="D3848" s="54" t="s">
        <v>188</v>
      </c>
      <c r="E3848" s="112">
        <v>514</v>
      </c>
      <c r="F3848" s="112">
        <v>517</v>
      </c>
      <c r="G3848" s="112"/>
      <c r="H3848" s="110"/>
      <c r="I3848" s="109">
        <f t="shared" si="627"/>
        <v>1750.9727626459144</v>
      </c>
      <c r="J3848" s="109">
        <f t="shared" si="628"/>
        <v>0</v>
      </c>
      <c r="K3848" s="109">
        <f t="shared" si="629"/>
        <v>0</v>
      </c>
      <c r="L3848" s="43">
        <f t="shared" si="630"/>
        <v>1750.9727626459144</v>
      </c>
      <c r="M3848" s="25"/>
      <c r="N3848" s="25"/>
    </row>
    <row r="3849" spans="1:14" ht="15.75" customHeight="1">
      <c r="A3849" s="114">
        <v>41772</v>
      </c>
      <c r="B3849" s="54" t="s">
        <v>603</v>
      </c>
      <c r="C3849" s="29">
        <f t="shared" si="626"/>
        <v>1904.7619047619048</v>
      </c>
      <c r="D3849" s="54" t="s">
        <v>188</v>
      </c>
      <c r="E3849" s="112">
        <v>157.5</v>
      </c>
      <c r="F3849" s="112">
        <v>158.5</v>
      </c>
      <c r="G3849" s="112">
        <v>160</v>
      </c>
      <c r="H3849" s="110">
        <v>162.5</v>
      </c>
      <c r="I3849" s="109">
        <f t="shared" si="627"/>
        <v>1904.7619047619048</v>
      </c>
      <c r="J3849" s="109">
        <f t="shared" si="628"/>
        <v>2857.1428571428573</v>
      </c>
      <c r="K3849" s="109">
        <f t="shared" si="629"/>
        <v>4761.9047619047624</v>
      </c>
      <c r="L3849" s="43">
        <f t="shared" si="630"/>
        <v>9523.8095238095248</v>
      </c>
      <c r="M3849" s="25"/>
      <c r="N3849" s="25"/>
    </row>
    <row r="3850" spans="1:14" ht="15.75" customHeight="1">
      <c r="A3850" s="114">
        <v>41772</v>
      </c>
      <c r="B3850" s="54" t="s">
        <v>432</v>
      </c>
      <c r="C3850" s="29">
        <f t="shared" si="626"/>
        <v>656.45514223194743</v>
      </c>
      <c r="D3850" s="54" t="s">
        <v>188</v>
      </c>
      <c r="E3850" s="112">
        <v>457</v>
      </c>
      <c r="F3850" s="112">
        <v>460</v>
      </c>
      <c r="G3850" s="112">
        <v>464</v>
      </c>
      <c r="H3850" s="110">
        <v>469</v>
      </c>
      <c r="I3850" s="109">
        <f t="shared" si="627"/>
        <v>1969.3654266958424</v>
      </c>
      <c r="J3850" s="109">
        <f t="shared" si="628"/>
        <v>2625.8205689277897</v>
      </c>
      <c r="K3850" s="109">
        <f t="shared" si="629"/>
        <v>3282.2757111597371</v>
      </c>
      <c r="L3850" s="43">
        <f t="shared" si="630"/>
        <v>7877.4617067833697</v>
      </c>
      <c r="M3850" s="25"/>
      <c r="N3850" s="25"/>
    </row>
    <row r="3851" spans="1:14" ht="15.75" customHeight="1">
      <c r="A3851" s="114">
        <v>41772</v>
      </c>
      <c r="B3851" s="54" t="s">
        <v>414</v>
      </c>
      <c r="C3851" s="29">
        <f t="shared" si="626"/>
        <v>1018.3299389002036</v>
      </c>
      <c r="D3851" s="54" t="s">
        <v>188</v>
      </c>
      <c r="E3851" s="112">
        <v>294.60000000000002</v>
      </c>
      <c r="F3851" s="112">
        <v>296</v>
      </c>
      <c r="G3851" s="112">
        <v>298.5</v>
      </c>
      <c r="H3851" s="110">
        <v>301.5</v>
      </c>
      <c r="I3851" s="109">
        <f t="shared" si="627"/>
        <v>1425.6619144602619</v>
      </c>
      <c r="J3851" s="109">
        <f t="shared" si="628"/>
        <v>2545.8248472505093</v>
      </c>
      <c r="K3851" s="109">
        <f t="shared" si="629"/>
        <v>3054.9898167006108</v>
      </c>
      <c r="L3851" s="43">
        <f t="shared" si="630"/>
        <v>7026.4765784113824</v>
      </c>
      <c r="M3851" s="25"/>
      <c r="N3851" s="25"/>
    </row>
    <row r="3852" spans="1:14" ht="14.25" customHeight="1">
      <c r="A3852" s="114">
        <v>41771</v>
      </c>
      <c r="B3852" s="54" t="s">
        <v>603</v>
      </c>
      <c r="C3852" s="29">
        <f t="shared" ref="C3852:C3915" si="631">300000/E3852</f>
        <v>2105.2631578947367</v>
      </c>
      <c r="D3852" s="54" t="s">
        <v>188</v>
      </c>
      <c r="E3852" s="112">
        <v>142.5</v>
      </c>
      <c r="F3852" s="112">
        <v>143.5</v>
      </c>
      <c r="G3852" s="112">
        <v>145</v>
      </c>
      <c r="H3852" s="110">
        <v>147</v>
      </c>
      <c r="I3852" s="109">
        <f t="shared" ref="I3852:I3915" si="632">(IF(D3852="SHORT",E3852-F3852,IF(D3852="LONG",F3852-E3852)))*C3852</f>
        <v>2105.2631578947367</v>
      </c>
      <c r="J3852" s="109">
        <f t="shared" ref="J3852:J3915" si="633">(IF(D3852="SHORT",IF(G3852="",0,F3852-G3852),IF(D3852="LONG",IF(G3852="",0,G3852-F3852))))*C3852</f>
        <v>3157.894736842105</v>
      </c>
      <c r="K3852" s="109">
        <f t="shared" ref="K3852:K3915" si="634">(IF(D3852="SHORT",IF(H3852="",0,G3852-H3852),IF(D3852="LONG",IF(H3852="",0,(H3852-G3852)))))*C3852</f>
        <v>4210.5263157894733</v>
      </c>
      <c r="L3852" s="43">
        <f t="shared" ref="L3852:L3915" si="635">SUM(I3852,J3852,K3852)</f>
        <v>9473.6842105263149</v>
      </c>
      <c r="M3852" s="25"/>
      <c r="N3852" s="25"/>
    </row>
    <row r="3853" spans="1:14" ht="14.25" customHeight="1">
      <c r="A3853" s="114">
        <v>41771</v>
      </c>
      <c r="B3853" s="54" t="s">
        <v>538</v>
      </c>
      <c r="C3853" s="29">
        <f t="shared" si="631"/>
        <v>779.22077922077926</v>
      </c>
      <c r="D3853" s="54" t="s">
        <v>188</v>
      </c>
      <c r="E3853" s="112">
        <v>385</v>
      </c>
      <c r="F3853" s="112">
        <v>388</v>
      </c>
      <c r="G3853" s="112">
        <v>392</v>
      </c>
      <c r="H3853" s="110">
        <v>397</v>
      </c>
      <c r="I3853" s="109">
        <f t="shared" si="632"/>
        <v>2337.6623376623379</v>
      </c>
      <c r="J3853" s="109">
        <f t="shared" si="633"/>
        <v>3116.8831168831171</v>
      </c>
      <c r="K3853" s="109">
        <f t="shared" si="634"/>
        <v>3896.1038961038962</v>
      </c>
      <c r="L3853" s="43">
        <f t="shared" si="635"/>
        <v>9350.6493506493516</v>
      </c>
      <c r="M3853" s="25"/>
      <c r="N3853" s="25"/>
    </row>
    <row r="3854" spans="1:14" ht="14.25" customHeight="1">
      <c r="A3854" s="114">
        <v>41771</v>
      </c>
      <c r="B3854" s="54" t="s">
        <v>575</v>
      </c>
      <c r="C3854" s="29">
        <f t="shared" si="631"/>
        <v>1192.8429423459245</v>
      </c>
      <c r="D3854" s="54" t="s">
        <v>188</v>
      </c>
      <c r="E3854" s="112">
        <v>251.5</v>
      </c>
      <c r="F3854" s="112">
        <v>253</v>
      </c>
      <c r="G3854" s="112"/>
      <c r="H3854" s="110"/>
      <c r="I3854" s="109">
        <f t="shared" si="632"/>
        <v>1789.2644135188866</v>
      </c>
      <c r="J3854" s="109">
        <f t="shared" si="633"/>
        <v>0</v>
      </c>
      <c r="K3854" s="109">
        <f t="shared" si="634"/>
        <v>0</v>
      </c>
      <c r="L3854" s="43">
        <f t="shared" si="635"/>
        <v>1789.2644135188866</v>
      </c>
      <c r="M3854" s="25"/>
      <c r="N3854" s="25"/>
    </row>
    <row r="3855" spans="1:14" ht="14.25" customHeight="1">
      <c r="A3855" s="114">
        <v>41771</v>
      </c>
      <c r="B3855" s="54" t="s">
        <v>442</v>
      </c>
      <c r="C3855" s="29">
        <f t="shared" si="631"/>
        <v>1030.2197802197802</v>
      </c>
      <c r="D3855" s="54" t="s">
        <v>188</v>
      </c>
      <c r="E3855" s="112">
        <v>291.2</v>
      </c>
      <c r="F3855" s="112">
        <v>287</v>
      </c>
      <c r="G3855" s="112"/>
      <c r="H3855" s="110"/>
      <c r="I3855" s="109">
        <f t="shared" si="632"/>
        <v>-4326.9230769230653</v>
      </c>
      <c r="J3855" s="109">
        <f t="shared" si="633"/>
        <v>0</v>
      </c>
      <c r="K3855" s="109">
        <f t="shared" si="634"/>
        <v>0</v>
      </c>
      <c r="L3855" s="43">
        <f t="shared" si="635"/>
        <v>-4326.9230769230653</v>
      </c>
      <c r="M3855" s="25"/>
      <c r="N3855" s="25"/>
    </row>
    <row r="3856" spans="1:14" ht="14.25" customHeight="1">
      <c r="A3856" s="114">
        <v>41768</v>
      </c>
      <c r="B3856" s="54" t="s">
        <v>433</v>
      </c>
      <c r="C3856" s="29">
        <f t="shared" si="631"/>
        <v>4267.4253200568992</v>
      </c>
      <c r="D3856" s="54" t="s">
        <v>188</v>
      </c>
      <c r="E3856" s="112">
        <v>70.3</v>
      </c>
      <c r="F3856" s="112">
        <v>70.7</v>
      </c>
      <c r="G3856" s="112">
        <v>71.5</v>
      </c>
      <c r="H3856" s="110">
        <v>72.5</v>
      </c>
      <c r="I3856" s="109">
        <f t="shared" si="632"/>
        <v>1706.9701280227839</v>
      </c>
      <c r="J3856" s="109">
        <f t="shared" si="633"/>
        <v>3413.9402560455073</v>
      </c>
      <c r="K3856" s="109">
        <f t="shared" si="634"/>
        <v>4267.4253200568992</v>
      </c>
      <c r="L3856" s="43">
        <f t="shared" si="635"/>
        <v>9388.3357041251911</v>
      </c>
      <c r="M3856" s="25"/>
      <c r="N3856" s="25"/>
    </row>
    <row r="3857" spans="1:14" ht="14.25" customHeight="1">
      <c r="A3857" s="114">
        <v>41768</v>
      </c>
      <c r="B3857" s="54" t="s">
        <v>318</v>
      </c>
      <c r="C3857" s="29">
        <f t="shared" si="631"/>
        <v>845.07042253521126</v>
      </c>
      <c r="D3857" s="54" t="s">
        <v>188</v>
      </c>
      <c r="E3857" s="112">
        <v>355</v>
      </c>
      <c r="F3857" s="112">
        <v>357.5</v>
      </c>
      <c r="G3857" s="112">
        <v>360</v>
      </c>
      <c r="H3857" s="110">
        <v>364</v>
      </c>
      <c r="I3857" s="109">
        <f t="shared" si="632"/>
        <v>2112.676056338028</v>
      </c>
      <c r="J3857" s="109">
        <f t="shared" si="633"/>
        <v>2112.676056338028</v>
      </c>
      <c r="K3857" s="109">
        <f t="shared" si="634"/>
        <v>3380.2816901408451</v>
      </c>
      <c r="L3857" s="43">
        <f t="shared" si="635"/>
        <v>7605.6338028169012</v>
      </c>
      <c r="M3857" s="25"/>
      <c r="N3857" s="25"/>
    </row>
    <row r="3858" spans="1:14" ht="14.25" customHeight="1">
      <c r="A3858" s="114">
        <v>41768</v>
      </c>
      <c r="B3858" s="54" t="s">
        <v>312</v>
      </c>
      <c r="C3858" s="29">
        <f t="shared" si="631"/>
        <v>223.04832713754647</v>
      </c>
      <c r="D3858" s="54" t="s">
        <v>188</v>
      </c>
      <c r="E3858" s="112">
        <v>1345</v>
      </c>
      <c r="F3858" s="112">
        <v>1353</v>
      </c>
      <c r="G3858" s="112">
        <v>1363</v>
      </c>
      <c r="H3858" s="110">
        <v>1375</v>
      </c>
      <c r="I3858" s="109">
        <f t="shared" si="632"/>
        <v>1784.3866171003717</v>
      </c>
      <c r="J3858" s="109">
        <f t="shared" si="633"/>
        <v>2230.4832713754645</v>
      </c>
      <c r="K3858" s="109">
        <f t="shared" si="634"/>
        <v>2676.5799256505575</v>
      </c>
      <c r="L3858" s="43">
        <f t="shared" si="635"/>
        <v>6691.4498141263939</v>
      </c>
      <c r="M3858" s="25"/>
      <c r="N3858" s="25"/>
    </row>
    <row r="3859" spans="1:14" ht="14.25" customHeight="1">
      <c r="A3859" s="114">
        <v>41768</v>
      </c>
      <c r="B3859" s="54" t="s">
        <v>42</v>
      </c>
      <c r="C3859" s="29">
        <f t="shared" si="631"/>
        <v>2013.4228187919464</v>
      </c>
      <c r="D3859" s="54" t="s">
        <v>188</v>
      </c>
      <c r="E3859" s="112">
        <v>149</v>
      </c>
      <c r="F3859" s="112">
        <v>150</v>
      </c>
      <c r="G3859" s="112">
        <v>151.5</v>
      </c>
      <c r="H3859" s="110"/>
      <c r="I3859" s="109">
        <f t="shared" si="632"/>
        <v>2013.4228187919464</v>
      </c>
      <c r="J3859" s="109">
        <f t="shared" si="633"/>
        <v>3020.1342281879197</v>
      </c>
      <c r="K3859" s="109">
        <f t="shared" si="634"/>
        <v>0</v>
      </c>
      <c r="L3859" s="43">
        <f t="shared" si="635"/>
        <v>5033.5570469798658</v>
      </c>
      <c r="M3859" s="25"/>
      <c r="N3859" s="25"/>
    </row>
    <row r="3860" spans="1:14" ht="14.25" customHeight="1">
      <c r="A3860" s="114">
        <v>41768</v>
      </c>
      <c r="B3860" s="54" t="s">
        <v>239</v>
      </c>
      <c r="C3860" s="29">
        <f t="shared" si="631"/>
        <v>273.22404371584702</v>
      </c>
      <c r="D3860" s="54" t="s">
        <v>188</v>
      </c>
      <c r="E3860" s="112">
        <v>1098</v>
      </c>
      <c r="F3860" s="112">
        <v>1105</v>
      </c>
      <c r="G3860" s="112">
        <v>1115</v>
      </c>
      <c r="H3860" s="110"/>
      <c r="I3860" s="109">
        <f t="shared" si="632"/>
        <v>1912.5683060109291</v>
      </c>
      <c r="J3860" s="109">
        <f t="shared" si="633"/>
        <v>2732.2404371584703</v>
      </c>
      <c r="K3860" s="109">
        <f t="shared" si="634"/>
        <v>0</v>
      </c>
      <c r="L3860" s="43">
        <f t="shared" si="635"/>
        <v>4644.8087431693993</v>
      </c>
      <c r="M3860" s="25"/>
      <c r="N3860" s="25"/>
    </row>
    <row r="3861" spans="1:14" ht="14.25" customHeight="1">
      <c r="A3861" s="114">
        <v>41768</v>
      </c>
      <c r="B3861" s="54" t="s">
        <v>442</v>
      </c>
      <c r="C3861" s="29">
        <f t="shared" si="631"/>
        <v>1090.909090909091</v>
      </c>
      <c r="D3861" s="54" t="s">
        <v>188</v>
      </c>
      <c r="E3861" s="112">
        <v>275</v>
      </c>
      <c r="F3861" s="112">
        <v>276.5</v>
      </c>
      <c r="G3861" s="112">
        <v>278.5</v>
      </c>
      <c r="H3861" s="110"/>
      <c r="I3861" s="109">
        <f t="shared" si="632"/>
        <v>1636.3636363636365</v>
      </c>
      <c r="J3861" s="109">
        <f t="shared" si="633"/>
        <v>2181.818181818182</v>
      </c>
      <c r="K3861" s="109">
        <f t="shared" si="634"/>
        <v>0</v>
      </c>
      <c r="L3861" s="43">
        <f t="shared" si="635"/>
        <v>3818.1818181818185</v>
      </c>
      <c r="M3861" s="25"/>
      <c r="N3861" s="25"/>
    </row>
    <row r="3862" spans="1:14" ht="14.25" customHeight="1">
      <c r="A3862" s="114">
        <v>41767</v>
      </c>
      <c r="B3862" s="102" t="s">
        <v>553</v>
      </c>
      <c r="C3862" s="29">
        <f t="shared" si="631"/>
        <v>3243.2432432432433</v>
      </c>
      <c r="D3862" s="102" t="s">
        <v>203</v>
      </c>
      <c r="E3862" s="43">
        <v>92.5</v>
      </c>
      <c r="F3862" s="43">
        <v>91.8</v>
      </c>
      <c r="G3862" s="43">
        <v>90.8</v>
      </c>
      <c r="H3862" s="112">
        <v>90.1</v>
      </c>
      <c r="I3862" s="109">
        <f t="shared" si="632"/>
        <v>2270.2702702702795</v>
      </c>
      <c r="J3862" s="109">
        <f t="shared" si="633"/>
        <v>3243.2432432432433</v>
      </c>
      <c r="K3862" s="109">
        <f t="shared" si="634"/>
        <v>2270.2702702702795</v>
      </c>
      <c r="L3862" s="43">
        <f t="shared" si="635"/>
        <v>7783.7837837838015</v>
      </c>
      <c r="M3862" s="25"/>
      <c r="N3862" s="25"/>
    </row>
    <row r="3863" spans="1:14" ht="14.25" customHeight="1">
      <c r="A3863" s="114">
        <v>41767</v>
      </c>
      <c r="B3863" s="102" t="s">
        <v>642</v>
      </c>
      <c r="C3863" s="29">
        <f t="shared" si="631"/>
        <v>2380.9523809523807</v>
      </c>
      <c r="D3863" s="102" t="s">
        <v>203</v>
      </c>
      <c r="E3863" s="43">
        <v>126</v>
      </c>
      <c r="F3863" s="43">
        <v>125.2</v>
      </c>
      <c r="G3863" s="43">
        <v>124.1</v>
      </c>
      <c r="H3863" s="110"/>
      <c r="I3863" s="109">
        <f t="shared" si="632"/>
        <v>1904.7619047618978</v>
      </c>
      <c r="J3863" s="109">
        <f t="shared" si="633"/>
        <v>2619.0476190476393</v>
      </c>
      <c r="K3863" s="109">
        <f t="shared" si="634"/>
        <v>0</v>
      </c>
      <c r="L3863" s="43">
        <f t="shared" si="635"/>
        <v>4523.8095238095375</v>
      </c>
      <c r="M3863" s="25"/>
      <c r="N3863" s="25"/>
    </row>
    <row r="3864" spans="1:14" ht="14.25" customHeight="1">
      <c r="A3864" s="114">
        <v>41766</v>
      </c>
      <c r="B3864" s="102" t="s">
        <v>609</v>
      </c>
      <c r="C3864" s="29">
        <f t="shared" si="631"/>
        <v>2941.1764705882351</v>
      </c>
      <c r="D3864" s="102" t="s">
        <v>203</v>
      </c>
      <c r="E3864" s="43">
        <v>102</v>
      </c>
      <c r="F3864" s="43">
        <v>101.2</v>
      </c>
      <c r="G3864" s="43">
        <v>99.8</v>
      </c>
      <c r="H3864" s="110"/>
      <c r="I3864" s="109">
        <f t="shared" si="632"/>
        <v>2352.9411764705796</v>
      </c>
      <c r="J3864" s="109">
        <f t="shared" si="633"/>
        <v>4117.6470588235461</v>
      </c>
      <c r="K3864" s="109">
        <f t="shared" si="634"/>
        <v>0</v>
      </c>
      <c r="L3864" s="43">
        <f t="shared" si="635"/>
        <v>6470.5882352941262</v>
      </c>
      <c r="M3864" s="25"/>
      <c r="N3864" s="25"/>
    </row>
    <row r="3865" spans="1:14" ht="14.25" customHeight="1">
      <c r="A3865" s="114">
        <v>41766</v>
      </c>
      <c r="B3865" s="102" t="s">
        <v>553</v>
      </c>
      <c r="C3865" s="29">
        <f t="shared" si="631"/>
        <v>3099.1735537190084</v>
      </c>
      <c r="D3865" s="102" t="s">
        <v>203</v>
      </c>
      <c r="E3865" s="43">
        <v>96.8</v>
      </c>
      <c r="F3865" s="43">
        <v>96</v>
      </c>
      <c r="G3865" s="43">
        <v>95</v>
      </c>
      <c r="H3865" s="110"/>
      <c r="I3865" s="109">
        <f t="shared" si="632"/>
        <v>2479.3388429751981</v>
      </c>
      <c r="J3865" s="109">
        <f t="shared" si="633"/>
        <v>3099.1735537190084</v>
      </c>
      <c r="K3865" s="109">
        <f t="shared" si="634"/>
        <v>0</v>
      </c>
      <c r="L3865" s="43">
        <f t="shared" si="635"/>
        <v>5578.5123966942065</v>
      </c>
      <c r="M3865" s="25"/>
      <c r="N3865" s="25"/>
    </row>
    <row r="3866" spans="1:14" ht="14.25" customHeight="1">
      <c r="A3866" s="114">
        <v>41766</v>
      </c>
      <c r="B3866" s="54" t="s">
        <v>588</v>
      </c>
      <c r="C3866" s="29">
        <f t="shared" si="631"/>
        <v>1031.9917440660474</v>
      </c>
      <c r="D3866" s="54" t="s">
        <v>188</v>
      </c>
      <c r="E3866" s="112">
        <v>290.7</v>
      </c>
      <c r="F3866" s="112">
        <v>292.2</v>
      </c>
      <c r="G3866" s="112">
        <v>294.5</v>
      </c>
      <c r="H3866" s="110"/>
      <c r="I3866" s="109">
        <f t="shared" si="632"/>
        <v>1547.9876160990711</v>
      </c>
      <c r="J3866" s="109">
        <f t="shared" si="633"/>
        <v>2373.581011351921</v>
      </c>
      <c r="K3866" s="109">
        <f t="shared" si="634"/>
        <v>0</v>
      </c>
      <c r="L3866" s="43">
        <f t="shared" si="635"/>
        <v>3921.5686274509922</v>
      </c>
      <c r="M3866" s="25"/>
      <c r="N3866" s="25"/>
    </row>
    <row r="3867" spans="1:14" ht="14.25" customHeight="1">
      <c r="A3867" s="114">
        <v>41766</v>
      </c>
      <c r="B3867" s="102" t="s">
        <v>643</v>
      </c>
      <c r="C3867" s="29">
        <f t="shared" si="631"/>
        <v>1666.6666666666667</v>
      </c>
      <c r="D3867" s="102" t="s">
        <v>203</v>
      </c>
      <c r="E3867" s="43">
        <v>180</v>
      </c>
      <c r="F3867" s="43">
        <v>179</v>
      </c>
      <c r="G3867" s="43"/>
      <c r="H3867" s="110"/>
      <c r="I3867" s="109">
        <f t="shared" si="632"/>
        <v>1666.6666666666667</v>
      </c>
      <c r="J3867" s="109">
        <f t="shared" si="633"/>
        <v>0</v>
      </c>
      <c r="K3867" s="109">
        <f t="shared" si="634"/>
        <v>0</v>
      </c>
      <c r="L3867" s="43">
        <f t="shared" si="635"/>
        <v>1666.6666666666667</v>
      </c>
      <c r="M3867" s="25"/>
      <c r="N3867" s="25"/>
    </row>
    <row r="3868" spans="1:14" ht="14.25" customHeight="1">
      <c r="A3868" s="114">
        <v>41766</v>
      </c>
      <c r="B3868" s="54" t="s">
        <v>644</v>
      </c>
      <c r="C3868" s="29">
        <f t="shared" si="631"/>
        <v>949.06675102815552</v>
      </c>
      <c r="D3868" s="54" t="s">
        <v>188</v>
      </c>
      <c r="E3868" s="112">
        <v>316.10000000000002</v>
      </c>
      <c r="F3868" s="112">
        <v>317.45</v>
      </c>
      <c r="G3868" s="112"/>
      <c r="H3868" s="110"/>
      <c r="I3868" s="109">
        <f t="shared" si="632"/>
        <v>1281.2401138879775</v>
      </c>
      <c r="J3868" s="109">
        <f t="shared" si="633"/>
        <v>0</v>
      </c>
      <c r="K3868" s="109">
        <f t="shared" si="634"/>
        <v>0</v>
      </c>
      <c r="L3868" s="43">
        <f t="shared" si="635"/>
        <v>1281.2401138879775</v>
      </c>
      <c r="M3868" s="25"/>
      <c r="N3868" s="25"/>
    </row>
    <row r="3869" spans="1:14" ht="14.25" customHeight="1">
      <c r="A3869" s="114">
        <v>41765</v>
      </c>
      <c r="B3869" s="102" t="s">
        <v>513</v>
      </c>
      <c r="C3869" s="29">
        <f t="shared" si="631"/>
        <v>1018.6757215619695</v>
      </c>
      <c r="D3869" s="102" t="s">
        <v>203</v>
      </c>
      <c r="E3869" s="43">
        <v>294.5</v>
      </c>
      <c r="F3869" s="43">
        <v>293</v>
      </c>
      <c r="G3869" s="43">
        <v>290.5</v>
      </c>
      <c r="H3869" s="112">
        <v>286.5</v>
      </c>
      <c r="I3869" s="109">
        <f t="shared" si="632"/>
        <v>1528.0135823429541</v>
      </c>
      <c r="J3869" s="109">
        <f t="shared" si="633"/>
        <v>2546.6893039049237</v>
      </c>
      <c r="K3869" s="109">
        <f t="shared" si="634"/>
        <v>4074.7028862478778</v>
      </c>
      <c r="L3869" s="43">
        <f t="shared" si="635"/>
        <v>8149.4057724957556</v>
      </c>
      <c r="M3869" s="25"/>
      <c r="N3869" s="25"/>
    </row>
    <row r="3870" spans="1:14" ht="14.25" customHeight="1">
      <c r="A3870" s="114">
        <v>41765</v>
      </c>
      <c r="B3870" s="102" t="s">
        <v>42</v>
      </c>
      <c r="C3870" s="29">
        <f t="shared" si="631"/>
        <v>2371.5415019762845</v>
      </c>
      <c r="D3870" s="102" t="s">
        <v>203</v>
      </c>
      <c r="E3870" s="43">
        <v>126.5</v>
      </c>
      <c r="F3870" s="43">
        <v>125.7</v>
      </c>
      <c r="G3870" s="43">
        <v>124</v>
      </c>
      <c r="H3870" s="110"/>
      <c r="I3870" s="109">
        <f t="shared" si="632"/>
        <v>1897.2332015810209</v>
      </c>
      <c r="J3870" s="109">
        <f t="shared" si="633"/>
        <v>4031.6205533596903</v>
      </c>
      <c r="K3870" s="109">
        <f t="shared" si="634"/>
        <v>0</v>
      </c>
      <c r="L3870" s="43">
        <f t="shared" si="635"/>
        <v>5928.853754940711</v>
      </c>
      <c r="M3870" s="25"/>
      <c r="N3870" s="25"/>
    </row>
    <row r="3871" spans="1:14" ht="14.25" customHeight="1">
      <c r="A3871" s="114">
        <v>41765</v>
      </c>
      <c r="B3871" s="102" t="s">
        <v>642</v>
      </c>
      <c r="C3871" s="29">
        <f t="shared" si="631"/>
        <v>2298.8505747126437</v>
      </c>
      <c r="D3871" s="102" t="s">
        <v>203</v>
      </c>
      <c r="E3871" s="43">
        <v>130.5</v>
      </c>
      <c r="F3871" s="43">
        <v>129.69999999999999</v>
      </c>
      <c r="G3871" s="43">
        <v>128</v>
      </c>
      <c r="H3871" s="110"/>
      <c r="I3871" s="109">
        <f t="shared" si="632"/>
        <v>1839.080459770141</v>
      </c>
      <c r="J3871" s="109">
        <f t="shared" si="633"/>
        <v>3908.045977011468</v>
      </c>
      <c r="K3871" s="109">
        <f t="shared" si="634"/>
        <v>0</v>
      </c>
      <c r="L3871" s="43">
        <f t="shared" si="635"/>
        <v>5747.1264367816093</v>
      </c>
      <c r="M3871" s="25"/>
      <c r="N3871" s="25"/>
    </row>
    <row r="3872" spans="1:14" ht="14.25" customHeight="1">
      <c r="A3872" s="114">
        <v>41765</v>
      </c>
      <c r="B3872" s="102" t="s">
        <v>645</v>
      </c>
      <c r="C3872" s="29">
        <f t="shared" si="631"/>
        <v>7263.9225181598067</v>
      </c>
      <c r="D3872" s="102" t="s">
        <v>203</v>
      </c>
      <c r="E3872" s="43">
        <v>41.3</v>
      </c>
      <c r="F3872" s="43">
        <v>41.1</v>
      </c>
      <c r="G3872" s="43">
        <v>0</v>
      </c>
      <c r="H3872" s="110"/>
      <c r="I3872" s="109">
        <f t="shared" si="632"/>
        <v>1452.7845036319304</v>
      </c>
      <c r="J3872" s="109">
        <f t="shared" si="633"/>
        <v>298547.21549636807</v>
      </c>
      <c r="K3872" s="109">
        <f t="shared" si="634"/>
        <v>0</v>
      </c>
      <c r="L3872" s="43">
        <f t="shared" si="635"/>
        <v>300000</v>
      </c>
      <c r="M3872" s="25"/>
      <c r="N3872" s="25"/>
    </row>
    <row r="3873" spans="1:14" ht="14.25" customHeight="1">
      <c r="A3873" s="114">
        <v>41764</v>
      </c>
      <c r="B3873" s="102" t="s">
        <v>100</v>
      </c>
      <c r="C3873" s="29">
        <f t="shared" si="631"/>
        <v>3636.3636363636365</v>
      </c>
      <c r="D3873" s="102" t="s">
        <v>203</v>
      </c>
      <c r="E3873" s="43">
        <v>82.5</v>
      </c>
      <c r="F3873" s="43">
        <v>81.8</v>
      </c>
      <c r="G3873" s="43">
        <v>80.8</v>
      </c>
      <c r="H3873" s="112">
        <v>79.7</v>
      </c>
      <c r="I3873" s="109">
        <f t="shared" si="632"/>
        <v>2545.454545454556</v>
      </c>
      <c r="J3873" s="109">
        <f t="shared" si="633"/>
        <v>3636.3636363636365</v>
      </c>
      <c r="K3873" s="109">
        <f t="shared" si="634"/>
        <v>3999.9999999999795</v>
      </c>
      <c r="L3873" s="43">
        <f t="shared" si="635"/>
        <v>10181.818181818173</v>
      </c>
      <c r="M3873" s="25"/>
      <c r="N3873" s="25"/>
    </row>
    <row r="3874" spans="1:14" ht="14.25" customHeight="1">
      <c r="A3874" s="114">
        <v>41764</v>
      </c>
      <c r="B3874" s="54" t="s">
        <v>513</v>
      </c>
      <c r="C3874" s="29">
        <f t="shared" si="631"/>
        <v>986.84210526315792</v>
      </c>
      <c r="D3874" s="54" t="s">
        <v>188</v>
      </c>
      <c r="E3874" s="112">
        <v>304</v>
      </c>
      <c r="F3874" s="112">
        <v>306</v>
      </c>
      <c r="G3874" s="112">
        <v>309</v>
      </c>
      <c r="H3874" s="110"/>
      <c r="I3874" s="109">
        <f t="shared" si="632"/>
        <v>1973.6842105263158</v>
      </c>
      <c r="J3874" s="109">
        <f t="shared" si="633"/>
        <v>2960.5263157894738</v>
      </c>
      <c r="K3874" s="109">
        <f t="shared" si="634"/>
        <v>0</v>
      </c>
      <c r="L3874" s="43">
        <f t="shared" si="635"/>
        <v>4934.21052631579</v>
      </c>
      <c r="M3874" s="25"/>
      <c r="N3874" s="25"/>
    </row>
    <row r="3875" spans="1:14" ht="14.25" customHeight="1">
      <c r="A3875" s="114">
        <v>41764</v>
      </c>
      <c r="B3875" s="54" t="s">
        <v>368</v>
      </c>
      <c r="C3875" s="29">
        <f t="shared" si="631"/>
        <v>733.49633251833745</v>
      </c>
      <c r="D3875" s="54" t="s">
        <v>188</v>
      </c>
      <c r="E3875" s="112">
        <v>409</v>
      </c>
      <c r="F3875" s="112">
        <v>411.8</v>
      </c>
      <c r="G3875" s="112"/>
      <c r="H3875" s="110"/>
      <c r="I3875" s="109">
        <f t="shared" si="632"/>
        <v>2053.7897310513531</v>
      </c>
      <c r="J3875" s="109">
        <f t="shared" si="633"/>
        <v>0</v>
      </c>
      <c r="K3875" s="109">
        <f t="shared" si="634"/>
        <v>0</v>
      </c>
      <c r="L3875" s="43">
        <f t="shared" si="635"/>
        <v>2053.7897310513531</v>
      </c>
      <c r="M3875" s="25"/>
      <c r="N3875" s="25"/>
    </row>
    <row r="3876" spans="1:14" ht="14.25" customHeight="1">
      <c r="A3876" s="114">
        <v>41764</v>
      </c>
      <c r="B3876" s="102" t="s">
        <v>101</v>
      </c>
      <c r="C3876" s="29">
        <f t="shared" si="631"/>
        <v>1047.4860335195531</v>
      </c>
      <c r="D3876" s="102" t="s">
        <v>203</v>
      </c>
      <c r="E3876" s="43">
        <v>286.39999999999998</v>
      </c>
      <c r="F3876" s="43">
        <v>285</v>
      </c>
      <c r="G3876" s="43"/>
      <c r="H3876" s="110"/>
      <c r="I3876" s="109">
        <f t="shared" si="632"/>
        <v>1466.4804469273504</v>
      </c>
      <c r="J3876" s="109">
        <f t="shared" si="633"/>
        <v>0</v>
      </c>
      <c r="K3876" s="109">
        <f t="shared" si="634"/>
        <v>0</v>
      </c>
      <c r="L3876" s="43">
        <f t="shared" si="635"/>
        <v>1466.4804469273504</v>
      </c>
      <c r="M3876" s="25"/>
      <c r="N3876" s="25"/>
    </row>
    <row r="3877" spans="1:14" ht="14.25" customHeight="1">
      <c r="A3877" s="114">
        <v>41764</v>
      </c>
      <c r="B3877" s="102" t="s">
        <v>466</v>
      </c>
      <c r="C3877" s="29">
        <f t="shared" si="631"/>
        <v>2043.5967302452314</v>
      </c>
      <c r="D3877" s="102" t="s">
        <v>203</v>
      </c>
      <c r="E3877" s="43">
        <v>146.80000000000001</v>
      </c>
      <c r="F3877" s="43">
        <v>146.30000000000001</v>
      </c>
      <c r="G3877" s="43"/>
      <c r="H3877" s="110"/>
      <c r="I3877" s="109">
        <f t="shared" si="632"/>
        <v>1021.7983651226157</v>
      </c>
      <c r="J3877" s="109">
        <f t="shared" si="633"/>
        <v>0</v>
      </c>
      <c r="K3877" s="109">
        <f t="shared" si="634"/>
        <v>0</v>
      </c>
      <c r="L3877" s="43">
        <f t="shared" si="635"/>
        <v>1021.7983651226157</v>
      </c>
      <c r="M3877" s="25"/>
      <c r="N3877" s="25"/>
    </row>
    <row r="3878" spans="1:14" ht="14.25" customHeight="1">
      <c r="A3878" s="114">
        <v>41761</v>
      </c>
      <c r="B3878" s="102" t="s">
        <v>239</v>
      </c>
      <c r="C3878" s="29">
        <f t="shared" si="631"/>
        <v>264.31718061674007</v>
      </c>
      <c r="D3878" s="102" t="s">
        <v>203</v>
      </c>
      <c r="E3878" s="43">
        <v>1135</v>
      </c>
      <c r="F3878" s="43">
        <v>1128</v>
      </c>
      <c r="G3878" s="43">
        <v>1118</v>
      </c>
      <c r="H3878" s="112">
        <v>1105</v>
      </c>
      <c r="I3878" s="109">
        <f t="shared" si="632"/>
        <v>1850.2202643171804</v>
      </c>
      <c r="J3878" s="109">
        <f t="shared" si="633"/>
        <v>2643.171806167401</v>
      </c>
      <c r="K3878" s="109">
        <f t="shared" si="634"/>
        <v>3436.1233480176211</v>
      </c>
      <c r="L3878" s="43">
        <f t="shared" si="635"/>
        <v>7929.515418502202</v>
      </c>
      <c r="M3878" s="25"/>
      <c r="N3878" s="25"/>
    </row>
    <row r="3879" spans="1:14" ht="14.25" customHeight="1">
      <c r="A3879" s="114">
        <v>41761</v>
      </c>
      <c r="B3879" s="102" t="s">
        <v>554</v>
      </c>
      <c r="C3879" s="29">
        <f t="shared" si="631"/>
        <v>1236.0939431396787</v>
      </c>
      <c r="D3879" s="102" t="s">
        <v>203</v>
      </c>
      <c r="E3879" s="43">
        <v>242.7</v>
      </c>
      <c r="F3879" s="43">
        <v>241.2</v>
      </c>
      <c r="G3879" s="43">
        <v>239</v>
      </c>
      <c r="H3879" s="112">
        <v>236.65</v>
      </c>
      <c r="I3879" s="109">
        <f t="shared" si="632"/>
        <v>1854.140914709518</v>
      </c>
      <c r="J3879" s="109">
        <f t="shared" si="633"/>
        <v>2719.406674907279</v>
      </c>
      <c r="K3879" s="109">
        <f t="shared" si="634"/>
        <v>2904.8207663782377</v>
      </c>
      <c r="L3879" s="43">
        <f t="shared" si="635"/>
        <v>7478.368355995035</v>
      </c>
      <c r="M3879" s="25"/>
      <c r="N3879" s="25"/>
    </row>
    <row r="3880" spans="1:14" ht="14.25" customHeight="1">
      <c r="A3880" s="114">
        <v>41761</v>
      </c>
      <c r="B3880" s="102" t="s">
        <v>646</v>
      </c>
      <c r="C3880" s="29">
        <f t="shared" si="631"/>
        <v>1646.5422612513721</v>
      </c>
      <c r="D3880" s="102" t="s">
        <v>203</v>
      </c>
      <c r="E3880" s="43">
        <v>182.2</v>
      </c>
      <c r="F3880" s="43">
        <v>181.2</v>
      </c>
      <c r="G3880" s="43">
        <v>179.65</v>
      </c>
      <c r="H3880" s="110"/>
      <c r="I3880" s="109">
        <f t="shared" si="632"/>
        <v>1646.5422612513721</v>
      </c>
      <c r="J3880" s="109">
        <f t="shared" si="633"/>
        <v>2552.1405049395985</v>
      </c>
      <c r="K3880" s="109">
        <f t="shared" si="634"/>
        <v>0</v>
      </c>
      <c r="L3880" s="43">
        <f t="shared" si="635"/>
        <v>4198.6827661909701</v>
      </c>
      <c r="M3880" s="25"/>
      <c r="N3880" s="25"/>
    </row>
    <row r="3881" spans="1:14" ht="14.25" customHeight="1">
      <c r="A3881" s="114">
        <v>41761</v>
      </c>
      <c r="B3881" s="102" t="s">
        <v>465</v>
      </c>
      <c r="C3881" s="29">
        <f t="shared" si="631"/>
        <v>1282.051282051282</v>
      </c>
      <c r="D3881" s="102" t="s">
        <v>203</v>
      </c>
      <c r="E3881" s="43">
        <v>234</v>
      </c>
      <c r="F3881" s="43">
        <v>232.5</v>
      </c>
      <c r="G3881" s="43"/>
      <c r="H3881" s="110"/>
      <c r="I3881" s="109">
        <f t="shared" si="632"/>
        <v>1923.0769230769229</v>
      </c>
      <c r="J3881" s="109">
        <f t="shared" si="633"/>
        <v>0</v>
      </c>
      <c r="K3881" s="109">
        <f t="shared" si="634"/>
        <v>0</v>
      </c>
      <c r="L3881" s="43">
        <f t="shared" si="635"/>
        <v>1923.0769230769229</v>
      </c>
      <c r="M3881" s="25"/>
      <c r="N3881" s="25"/>
    </row>
    <row r="3882" spans="1:14" ht="14.25" customHeight="1">
      <c r="A3882" s="114">
        <v>41761</v>
      </c>
      <c r="B3882" s="54" t="s">
        <v>574</v>
      </c>
      <c r="C3882" s="29">
        <f t="shared" si="631"/>
        <v>1621.6216216216217</v>
      </c>
      <c r="D3882" s="54" t="s">
        <v>188</v>
      </c>
      <c r="E3882" s="112">
        <v>185</v>
      </c>
      <c r="F3882" s="112">
        <v>185.75</v>
      </c>
      <c r="G3882" s="112"/>
      <c r="H3882" s="110"/>
      <c r="I3882" s="109">
        <f t="shared" si="632"/>
        <v>1216.2162162162163</v>
      </c>
      <c r="J3882" s="109">
        <f t="shared" si="633"/>
        <v>0</v>
      </c>
      <c r="K3882" s="109">
        <f t="shared" si="634"/>
        <v>0</v>
      </c>
      <c r="L3882" s="43">
        <f t="shared" si="635"/>
        <v>1216.2162162162163</v>
      </c>
      <c r="M3882" s="25"/>
      <c r="N3882" s="25"/>
    </row>
    <row r="3883" spans="1:14" ht="14.25" customHeight="1">
      <c r="A3883" s="114">
        <v>41759</v>
      </c>
      <c r="B3883" s="54" t="s">
        <v>591</v>
      </c>
      <c r="C3883" s="29">
        <f t="shared" si="631"/>
        <v>4878.0487804878048</v>
      </c>
      <c r="D3883" s="54" t="s">
        <v>188</v>
      </c>
      <c r="E3883" s="112">
        <v>61.5</v>
      </c>
      <c r="F3883" s="112">
        <v>62</v>
      </c>
      <c r="G3883" s="112">
        <v>62.8</v>
      </c>
      <c r="H3883" s="110">
        <v>63.8</v>
      </c>
      <c r="I3883" s="109">
        <f t="shared" si="632"/>
        <v>2439.0243902439024</v>
      </c>
      <c r="J3883" s="109">
        <f t="shared" si="633"/>
        <v>3902.4390243902299</v>
      </c>
      <c r="K3883" s="109">
        <f t="shared" si="634"/>
        <v>4878.0487804878048</v>
      </c>
      <c r="L3883" s="43">
        <f t="shared" si="635"/>
        <v>11219.512195121937</v>
      </c>
      <c r="M3883" s="25"/>
      <c r="N3883" s="25"/>
    </row>
    <row r="3884" spans="1:14" ht="14.25" customHeight="1">
      <c r="A3884" s="114">
        <v>41759</v>
      </c>
      <c r="B3884" s="102" t="s">
        <v>647</v>
      </c>
      <c r="C3884" s="29">
        <f t="shared" si="631"/>
        <v>2022.9265003371543</v>
      </c>
      <c r="D3884" s="102" t="s">
        <v>203</v>
      </c>
      <c r="E3884" s="43">
        <v>148.30000000000001</v>
      </c>
      <c r="F3884" s="43">
        <v>147.5</v>
      </c>
      <c r="G3884" s="43">
        <v>146</v>
      </c>
      <c r="H3884" s="112">
        <v>144</v>
      </c>
      <c r="I3884" s="109">
        <f t="shared" si="632"/>
        <v>1618.3412002697464</v>
      </c>
      <c r="J3884" s="109">
        <f t="shared" si="633"/>
        <v>3034.3897505057312</v>
      </c>
      <c r="K3884" s="109">
        <f t="shared" si="634"/>
        <v>4045.8530006743085</v>
      </c>
      <c r="L3884" s="43">
        <f t="shared" si="635"/>
        <v>8698.5839514497857</v>
      </c>
      <c r="M3884" s="25"/>
      <c r="N3884" s="25"/>
    </row>
    <row r="3885" spans="1:14" ht="14.25" customHeight="1">
      <c r="A3885" s="114">
        <v>41759</v>
      </c>
      <c r="B3885" s="102" t="s">
        <v>627</v>
      </c>
      <c r="C3885" s="29">
        <f t="shared" si="631"/>
        <v>1600</v>
      </c>
      <c r="D3885" s="102" t="s">
        <v>203</v>
      </c>
      <c r="E3885" s="43">
        <v>187.5</v>
      </c>
      <c r="F3885" s="43">
        <v>186.5</v>
      </c>
      <c r="G3885" s="43">
        <v>184</v>
      </c>
      <c r="H3885" s="112">
        <v>182.25</v>
      </c>
      <c r="I3885" s="109">
        <f t="shared" si="632"/>
        <v>1600</v>
      </c>
      <c r="J3885" s="109">
        <f t="shared" si="633"/>
        <v>4000</v>
      </c>
      <c r="K3885" s="109">
        <f t="shared" si="634"/>
        <v>2800</v>
      </c>
      <c r="L3885" s="43">
        <f t="shared" si="635"/>
        <v>8400</v>
      </c>
      <c r="M3885" s="25"/>
      <c r="N3885" s="25"/>
    </row>
    <row r="3886" spans="1:14" ht="14.25" customHeight="1">
      <c r="A3886" s="114">
        <v>41759</v>
      </c>
      <c r="B3886" s="54" t="s">
        <v>642</v>
      </c>
      <c r="C3886" s="29">
        <f t="shared" si="631"/>
        <v>2222.2222222222222</v>
      </c>
      <c r="D3886" s="54" t="s">
        <v>188</v>
      </c>
      <c r="E3886" s="112">
        <v>135</v>
      </c>
      <c r="F3886" s="112">
        <v>135.80000000000001</v>
      </c>
      <c r="G3886" s="112">
        <v>137</v>
      </c>
      <c r="H3886" s="110"/>
      <c r="I3886" s="109">
        <f t="shared" si="632"/>
        <v>1777.7777777778031</v>
      </c>
      <c r="J3886" s="109">
        <f t="shared" si="633"/>
        <v>2666.6666666666415</v>
      </c>
      <c r="K3886" s="109">
        <f t="shared" si="634"/>
        <v>0</v>
      </c>
      <c r="L3886" s="43">
        <f t="shared" si="635"/>
        <v>4444.4444444444443</v>
      </c>
      <c r="M3886" s="25"/>
      <c r="N3886" s="25"/>
    </row>
    <row r="3887" spans="1:14" ht="14.25" customHeight="1">
      <c r="A3887" s="114">
        <v>41758</v>
      </c>
      <c r="B3887" s="54" t="s">
        <v>42</v>
      </c>
      <c r="C3887" s="29">
        <f t="shared" si="631"/>
        <v>2343.75</v>
      </c>
      <c r="D3887" s="54" t="s">
        <v>188</v>
      </c>
      <c r="E3887" s="112">
        <v>128</v>
      </c>
      <c r="F3887" s="112">
        <v>128.80000000000001</v>
      </c>
      <c r="G3887" s="112">
        <v>131</v>
      </c>
      <c r="H3887" s="110">
        <v>132.9</v>
      </c>
      <c r="I3887" s="109">
        <f t="shared" si="632"/>
        <v>1875.0000000000266</v>
      </c>
      <c r="J3887" s="109">
        <f t="shared" si="633"/>
        <v>5156.2499999999736</v>
      </c>
      <c r="K3887" s="109">
        <f t="shared" si="634"/>
        <v>4453.1250000000136</v>
      </c>
      <c r="L3887" s="43">
        <f t="shared" si="635"/>
        <v>11484.375000000015</v>
      </c>
      <c r="M3887" s="25"/>
      <c r="N3887" s="25"/>
    </row>
    <row r="3888" spans="1:14" ht="14.25" customHeight="1">
      <c r="A3888" s="114">
        <v>41758</v>
      </c>
      <c r="B3888" s="54" t="s">
        <v>548</v>
      </c>
      <c r="C3888" s="29">
        <f t="shared" si="631"/>
        <v>375.46933667083857</v>
      </c>
      <c r="D3888" s="54" t="s">
        <v>188</v>
      </c>
      <c r="E3888" s="112">
        <v>799</v>
      </c>
      <c r="F3888" s="112">
        <v>805</v>
      </c>
      <c r="G3888" s="112">
        <v>813</v>
      </c>
      <c r="H3888" s="110">
        <v>823</v>
      </c>
      <c r="I3888" s="109">
        <f t="shared" si="632"/>
        <v>2252.8160200250313</v>
      </c>
      <c r="J3888" s="109">
        <f t="shared" si="633"/>
        <v>3003.7546933667086</v>
      </c>
      <c r="K3888" s="109">
        <f t="shared" si="634"/>
        <v>3754.6933667083858</v>
      </c>
      <c r="L3888" s="43">
        <f t="shared" si="635"/>
        <v>9011.2640801001253</v>
      </c>
      <c r="M3888" s="25"/>
      <c r="N3888" s="25"/>
    </row>
    <row r="3889" spans="1:14" ht="14.25" customHeight="1">
      <c r="A3889" s="114">
        <v>41758</v>
      </c>
      <c r="B3889" s="54" t="s">
        <v>548</v>
      </c>
      <c r="C3889" s="29">
        <f t="shared" si="631"/>
        <v>397.35099337748346</v>
      </c>
      <c r="D3889" s="54" t="s">
        <v>188</v>
      </c>
      <c r="E3889" s="112">
        <v>755</v>
      </c>
      <c r="F3889" s="112">
        <v>760</v>
      </c>
      <c r="G3889" s="112">
        <v>766</v>
      </c>
      <c r="H3889" s="110">
        <v>777</v>
      </c>
      <c r="I3889" s="109">
        <f t="shared" si="632"/>
        <v>1986.7549668874174</v>
      </c>
      <c r="J3889" s="109">
        <f t="shared" si="633"/>
        <v>2384.1059602649007</v>
      </c>
      <c r="K3889" s="109">
        <f t="shared" si="634"/>
        <v>4370.8609271523183</v>
      </c>
      <c r="L3889" s="43">
        <f t="shared" si="635"/>
        <v>8741.7218543046365</v>
      </c>
      <c r="M3889" s="25"/>
      <c r="N3889" s="25"/>
    </row>
    <row r="3890" spans="1:14" ht="14.25" customHeight="1">
      <c r="A3890" s="114">
        <v>41758</v>
      </c>
      <c r="B3890" s="102" t="s">
        <v>643</v>
      </c>
      <c r="C3890" s="29">
        <f t="shared" si="631"/>
        <v>1554.4041450777202</v>
      </c>
      <c r="D3890" s="102" t="s">
        <v>203</v>
      </c>
      <c r="E3890" s="43">
        <v>193</v>
      </c>
      <c r="F3890" s="43">
        <v>192.25</v>
      </c>
      <c r="G3890" s="43"/>
      <c r="H3890" s="110"/>
      <c r="I3890" s="109">
        <f t="shared" si="632"/>
        <v>1165.8031088082901</v>
      </c>
      <c r="J3890" s="109">
        <f t="shared" si="633"/>
        <v>0</v>
      </c>
      <c r="K3890" s="109">
        <f t="shared" si="634"/>
        <v>0</v>
      </c>
      <c r="L3890" s="43">
        <f t="shared" si="635"/>
        <v>1165.8031088082901</v>
      </c>
      <c r="M3890" s="25"/>
      <c r="N3890" s="25"/>
    </row>
    <row r="3891" spans="1:14" ht="14.25" customHeight="1">
      <c r="A3891" s="114">
        <v>41757</v>
      </c>
      <c r="B3891" s="54" t="s">
        <v>467</v>
      </c>
      <c r="C3891" s="29">
        <f t="shared" si="631"/>
        <v>1734.1040462427745</v>
      </c>
      <c r="D3891" s="54" t="s">
        <v>188</v>
      </c>
      <c r="E3891" s="112">
        <v>173</v>
      </c>
      <c r="F3891" s="112">
        <v>174</v>
      </c>
      <c r="G3891" s="112">
        <v>175.5</v>
      </c>
      <c r="H3891" s="110">
        <v>177.5</v>
      </c>
      <c r="I3891" s="109">
        <f t="shared" si="632"/>
        <v>1734.1040462427745</v>
      </c>
      <c r="J3891" s="109">
        <f t="shared" si="633"/>
        <v>2601.1560693641618</v>
      </c>
      <c r="K3891" s="109">
        <f t="shared" si="634"/>
        <v>3468.2080924855491</v>
      </c>
      <c r="L3891" s="43">
        <f t="shared" si="635"/>
        <v>7803.4682080924849</v>
      </c>
      <c r="M3891" s="25"/>
      <c r="N3891" s="25"/>
    </row>
    <row r="3892" spans="1:14" ht="14.25" customHeight="1">
      <c r="A3892" s="114">
        <v>41757</v>
      </c>
      <c r="B3892" s="54" t="s">
        <v>467</v>
      </c>
      <c r="C3892" s="29">
        <f t="shared" si="631"/>
        <v>1666.6666666666667</v>
      </c>
      <c r="D3892" s="54" t="s">
        <v>188</v>
      </c>
      <c r="E3892" s="112">
        <v>180</v>
      </c>
      <c r="F3892" s="112">
        <v>181</v>
      </c>
      <c r="G3892" s="112">
        <v>182.5</v>
      </c>
      <c r="H3892" s="110">
        <v>184.5</v>
      </c>
      <c r="I3892" s="109">
        <f t="shared" si="632"/>
        <v>1666.6666666666667</v>
      </c>
      <c r="J3892" s="109">
        <f t="shared" si="633"/>
        <v>2500</v>
      </c>
      <c r="K3892" s="109">
        <f t="shared" si="634"/>
        <v>3333.3333333333335</v>
      </c>
      <c r="L3892" s="43">
        <f t="shared" si="635"/>
        <v>7500</v>
      </c>
      <c r="M3892" s="25"/>
      <c r="N3892" s="25"/>
    </row>
    <row r="3893" spans="1:14" ht="14.25" customHeight="1">
      <c r="A3893" s="114">
        <v>41757</v>
      </c>
      <c r="B3893" s="54" t="s">
        <v>588</v>
      </c>
      <c r="C3893" s="29">
        <f t="shared" si="631"/>
        <v>1183.4319526627219</v>
      </c>
      <c r="D3893" s="54" t="s">
        <v>188</v>
      </c>
      <c r="E3893" s="112">
        <v>253.5</v>
      </c>
      <c r="F3893" s="112">
        <v>255</v>
      </c>
      <c r="G3893" s="112">
        <v>257</v>
      </c>
      <c r="H3893" s="110">
        <v>260</v>
      </c>
      <c r="I3893" s="109">
        <f t="shared" si="632"/>
        <v>1775.1479289940828</v>
      </c>
      <c r="J3893" s="109">
        <f t="shared" si="633"/>
        <v>2366.8639053254437</v>
      </c>
      <c r="K3893" s="109">
        <f t="shared" si="634"/>
        <v>3550.2958579881656</v>
      </c>
      <c r="L3893" s="43">
        <f t="shared" si="635"/>
        <v>7692.3076923076915</v>
      </c>
      <c r="M3893" s="25"/>
      <c r="N3893" s="25"/>
    </row>
    <row r="3894" spans="1:14" ht="14.25" customHeight="1">
      <c r="A3894" s="114">
        <v>41754</v>
      </c>
      <c r="B3894" s="54" t="s">
        <v>642</v>
      </c>
      <c r="C3894" s="29">
        <f t="shared" si="631"/>
        <v>2298.8505747126437</v>
      </c>
      <c r="D3894" s="54" t="s">
        <v>188</v>
      </c>
      <c r="E3894" s="112">
        <v>130.5</v>
      </c>
      <c r="F3894" s="112">
        <v>131.5</v>
      </c>
      <c r="G3894" s="112">
        <v>133</v>
      </c>
      <c r="H3894" s="110">
        <v>135.5</v>
      </c>
      <c r="I3894" s="109">
        <f t="shared" si="632"/>
        <v>2298.8505747126437</v>
      </c>
      <c r="J3894" s="109">
        <f t="shared" si="633"/>
        <v>3448.2758620689656</v>
      </c>
      <c r="K3894" s="109">
        <f t="shared" si="634"/>
        <v>5747.1264367816093</v>
      </c>
      <c r="L3894" s="43">
        <f t="shared" si="635"/>
        <v>11494.252873563219</v>
      </c>
      <c r="M3894" s="25"/>
      <c r="N3894" s="25"/>
    </row>
    <row r="3895" spans="1:14" ht="14.25" customHeight="1">
      <c r="A3895" s="114">
        <v>41754</v>
      </c>
      <c r="B3895" s="54" t="s">
        <v>117</v>
      </c>
      <c r="C3895" s="29">
        <f t="shared" si="631"/>
        <v>610.99796334012217</v>
      </c>
      <c r="D3895" s="54" t="s">
        <v>188</v>
      </c>
      <c r="E3895" s="112">
        <v>491</v>
      </c>
      <c r="F3895" s="112">
        <v>494</v>
      </c>
      <c r="G3895" s="112">
        <v>498</v>
      </c>
      <c r="H3895" s="110">
        <v>505</v>
      </c>
      <c r="I3895" s="109">
        <f t="shared" si="632"/>
        <v>1832.9938900203665</v>
      </c>
      <c r="J3895" s="109">
        <f t="shared" si="633"/>
        <v>2443.9918533604887</v>
      </c>
      <c r="K3895" s="109">
        <f t="shared" si="634"/>
        <v>4276.9857433808556</v>
      </c>
      <c r="L3895" s="43">
        <f t="shared" si="635"/>
        <v>8553.9714867617113</v>
      </c>
      <c r="M3895" s="25"/>
      <c r="N3895" s="25"/>
    </row>
    <row r="3896" spans="1:14" ht="14.25" customHeight="1">
      <c r="A3896" s="114">
        <v>41754</v>
      </c>
      <c r="B3896" s="54" t="s">
        <v>648</v>
      </c>
      <c r="C3896" s="29">
        <f t="shared" si="631"/>
        <v>1202.4048096192384</v>
      </c>
      <c r="D3896" s="54" t="s">
        <v>188</v>
      </c>
      <c r="E3896" s="112">
        <v>249.5</v>
      </c>
      <c r="F3896" s="112">
        <v>251</v>
      </c>
      <c r="G3896" s="112">
        <v>253</v>
      </c>
      <c r="H3896" s="110"/>
      <c r="I3896" s="109">
        <f t="shared" si="632"/>
        <v>1803.6072144288578</v>
      </c>
      <c r="J3896" s="109">
        <f t="shared" si="633"/>
        <v>2404.8096192384769</v>
      </c>
      <c r="K3896" s="109">
        <f t="shared" si="634"/>
        <v>0</v>
      </c>
      <c r="L3896" s="43">
        <f t="shared" si="635"/>
        <v>4208.4168336673347</v>
      </c>
      <c r="M3896" s="25"/>
      <c r="N3896" s="25"/>
    </row>
    <row r="3897" spans="1:14" ht="14.25" customHeight="1">
      <c r="A3897" s="114">
        <v>41754</v>
      </c>
      <c r="B3897" s="54" t="s">
        <v>644</v>
      </c>
      <c r="C3897" s="29">
        <f t="shared" si="631"/>
        <v>983.60655737704917</v>
      </c>
      <c r="D3897" s="54" t="s">
        <v>188</v>
      </c>
      <c r="E3897" s="112">
        <v>305</v>
      </c>
      <c r="F3897" s="112">
        <v>307.5</v>
      </c>
      <c r="G3897" s="112"/>
      <c r="H3897" s="110"/>
      <c r="I3897" s="109">
        <f t="shared" si="632"/>
        <v>2459.0163934426228</v>
      </c>
      <c r="J3897" s="109">
        <f t="shared" si="633"/>
        <v>0</v>
      </c>
      <c r="K3897" s="109">
        <f t="shared" si="634"/>
        <v>0</v>
      </c>
      <c r="L3897" s="43">
        <f t="shared" si="635"/>
        <v>2459.0163934426228</v>
      </c>
      <c r="M3897" s="25"/>
      <c r="N3897" s="25"/>
    </row>
    <row r="3898" spans="1:14" ht="14.25" customHeight="1">
      <c r="A3898" s="114">
        <v>41754</v>
      </c>
      <c r="B3898" s="54" t="s">
        <v>598</v>
      </c>
      <c r="C3898" s="29">
        <f t="shared" si="631"/>
        <v>520.83333333333337</v>
      </c>
      <c r="D3898" s="54" t="s">
        <v>188</v>
      </c>
      <c r="E3898" s="112">
        <v>576</v>
      </c>
      <c r="F3898" s="112">
        <v>576</v>
      </c>
      <c r="G3898" s="112"/>
      <c r="H3898" s="110"/>
      <c r="I3898" s="109">
        <f t="shared" si="632"/>
        <v>0</v>
      </c>
      <c r="J3898" s="109">
        <f t="shared" si="633"/>
        <v>0</v>
      </c>
      <c r="K3898" s="109">
        <f t="shared" si="634"/>
        <v>0</v>
      </c>
      <c r="L3898" s="43">
        <f t="shared" si="635"/>
        <v>0</v>
      </c>
      <c r="M3898" s="25"/>
      <c r="N3898" s="25"/>
    </row>
    <row r="3899" spans="1:14" ht="14.25" customHeight="1">
      <c r="A3899" s="114">
        <v>41752</v>
      </c>
      <c r="B3899" s="54" t="s">
        <v>550</v>
      </c>
      <c r="C3899" s="29">
        <f t="shared" si="631"/>
        <v>986.84210526315792</v>
      </c>
      <c r="D3899" s="54" t="s">
        <v>188</v>
      </c>
      <c r="E3899" s="112">
        <v>304</v>
      </c>
      <c r="F3899" s="112">
        <v>306</v>
      </c>
      <c r="G3899" s="112">
        <v>308.5</v>
      </c>
      <c r="H3899" s="110">
        <v>313</v>
      </c>
      <c r="I3899" s="109">
        <f t="shared" si="632"/>
        <v>1973.6842105263158</v>
      </c>
      <c r="J3899" s="109">
        <f t="shared" si="633"/>
        <v>2467.105263157895</v>
      </c>
      <c r="K3899" s="109">
        <f t="shared" si="634"/>
        <v>4440.7894736842109</v>
      </c>
      <c r="L3899" s="43">
        <f t="shared" si="635"/>
        <v>8881.5789473684217</v>
      </c>
      <c r="M3899" s="25"/>
      <c r="N3899" s="25"/>
    </row>
    <row r="3900" spans="1:14" ht="14.25" customHeight="1">
      <c r="A3900" s="114">
        <v>41752</v>
      </c>
      <c r="B3900" s="54" t="s">
        <v>75</v>
      </c>
      <c r="C3900" s="29">
        <f t="shared" si="631"/>
        <v>371.28712871287127</v>
      </c>
      <c r="D3900" s="54" t="s">
        <v>188</v>
      </c>
      <c r="E3900" s="112">
        <v>808</v>
      </c>
      <c r="F3900" s="112">
        <v>814</v>
      </c>
      <c r="G3900" s="112">
        <v>821</v>
      </c>
      <c r="H3900" s="110">
        <v>830</v>
      </c>
      <c r="I3900" s="109">
        <f t="shared" si="632"/>
        <v>2227.7227722772277</v>
      </c>
      <c r="J3900" s="109">
        <f t="shared" si="633"/>
        <v>2599.0099009900987</v>
      </c>
      <c r="K3900" s="109">
        <f t="shared" si="634"/>
        <v>3341.5841584158416</v>
      </c>
      <c r="L3900" s="43">
        <f t="shared" si="635"/>
        <v>8168.3168316831679</v>
      </c>
      <c r="M3900" s="25"/>
      <c r="N3900" s="25"/>
    </row>
    <row r="3901" spans="1:14" ht="14.25" customHeight="1">
      <c r="A3901" s="114">
        <v>41752</v>
      </c>
      <c r="B3901" s="54" t="s">
        <v>466</v>
      </c>
      <c r="C3901" s="29">
        <f t="shared" si="631"/>
        <v>1704.5454545454545</v>
      </c>
      <c r="D3901" s="54" t="s">
        <v>188</v>
      </c>
      <c r="E3901" s="112">
        <v>176</v>
      </c>
      <c r="F3901" s="112">
        <v>177</v>
      </c>
      <c r="G3901" s="112">
        <v>178.5</v>
      </c>
      <c r="H3901" s="110">
        <v>180</v>
      </c>
      <c r="I3901" s="109">
        <f t="shared" si="632"/>
        <v>1704.5454545454545</v>
      </c>
      <c r="J3901" s="109">
        <f t="shared" si="633"/>
        <v>2556.818181818182</v>
      </c>
      <c r="K3901" s="109">
        <f t="shared" si="634"/>
        <v>2556.818181818182</v>
      </c>
      <c r="L3901" s="43">
        <f t="shared" si="635"/>
        <v>6818.181818181818</v>
      </c>
      <c r="M3901" s="25"/>
      <c r="N3901" s="25"/>
    </row>
    <row r="3902" spans="1:14" ht="14.25" customHeight="1">
      <c r="A3902" s="114">
        <v>41752</v>
      </c>
      <c r="B3902" s="54" t="s">
        <v>551</v>
      </c>
      <c r="C3902" s="29">
        <f t="shared" si="631"/>
        <v>2419.3548387096776</v>
      </c>
      <c r="D3902" s="54" t="s">
        <v>188</v>
      </c>
      <c r="E3902" s="112">
        <v>124</v>
      </c>
      <c r="F3902" s="112">
        <v>122</v>
      </c>
      <c r="G3902" s="112"/>
      <c r="H3902" s="110"/>
      <c r="I3902" s="109">
        <f t="shared" si="632"/>
        <v>-4838.7096774193551</v>
      </c>
      <c r="J3902" s="109">
        <f t="shared" si="633"/>
        <v>0</v>
      </c>
      <c r="K3902" s="109">
        <f t="shared" si="634"/>
        <v>0</v>
      </c>
      <c r="L3902" s="43">
        <f t="shared" si="635"/>
        <v>-4838.7096774193551</v>
      </c>
      <c r="M3902" s="25"/>
      <c r="N3902" s="25"/>
    </row>
    <row r="3903" spans="1:14" ht="14.25" customHeight="1">
      <c r="A3903" s="114">
        <v>41752</v>
      </c>
      <c r="B3903" s="54" t="s">
        <v>581</v>
      </c>
      <c r="C3903" s="29">
        <f t="shared" si="631"/>
        <v>622.40663900414938</v>
      </c>
      <c r="D3903" s="54" t="s">
        <v>188</v>
      </c>
      <c r="E3903" s="112">
        <v>482</v>
      </c>
      <c r="F3903" s="112">
        <v>475.7</v>
      </c>
      <c r="G3903" s="112"/>
      <c r="H3903" s="110"/>
      <c r="I3903" s="109">
        <f t="shared" si="632"/>
        <v>-3921.161825726148</v>
      </c>
      <c r="J3903" s="109">
        <f t="shared" si="633"/>
        <v>0</v>
      </c>
      <c r="K3903" s="109">
        <f t="shared" si="634"/>
        <v>0</v>
      </c>
      <c r="L3903" s="43">
        <f t="shared" si="635"/>
        <v>-3921.161825726148</v>
      </c>
      <c r="M3903" s="25"/>
      <c r="N3903" s="25"/>
    </row>
    <row r="3904" spans="1:14" ht="14.25" customHeight="1">
      <c r="A3904" s="114">
        <v>41751</v>
      </c>
      <c r="B3904" s="54" t="s">
        <v>627</v>
      </c>
      <c r="C3904" s="29">
        <f t="shared" si="631"/>
        <v>1456.3106796116506</v>
      </c>
      <c r="D3904" s="54" t="s">
        <v>188</v>
      </c>
      <c r="E3904" s="112">
        <v>206</v>
      </c>
      <c r="F3904" s="112">
        <v>207.5</v>
      </c>
      <c r="G3904" s="112">
        <v>209</v>
      </c>
      <c r="H3904" s="110">
        <v>211.8</v>
      </c>
      <c r="I3904" s="109">
        <f t="shared" si="632"/>
        <v>2184.4660194174758</v>
      </c>
      <c r="J3904" s="109">
        <f t="shared" si="633"/>
        <v>2184.4660194174758</v>
      </c>
      <c r="K3904" s="109">
        <f t="shared" si="634"/>
        <v>4077.669902912638</v>
      </c>
      <c r="L3904" s="43">
        <f t="shared" si="635"/>
        <v>8446.6019417475891</v>
      </c>
      <c r="M3904" s="25"/>
      <c r="N3904" s="25"/>
    </row>
    <row r="3905" spans="1:14" ht="14.25" customHeight="1">
      <c r="A3905" s="114">
        <v>41751</v>
      </c>
      <c r="B3905" s="54" t="s">
        <v>635</v>
      </c>
      <c r="C3905" s="29">
        <f t="shared" si="631"/>
        <v>914.63414634146341</v>
      </c>
      <c r="D3905" s="54" t="s">
        <v>188</v>
      </c>
      <c r="E3905" s="112">
        <v>328</v>
      </c>
      <c r="F3905" s="112">
        <v>330</v>
      </c>
      <c r="G3905" s="112">
        <v>333</v>
      </c>
      <c r="H3905" s="110"/>
      <c r="I3905" s="109">
        <f t="shared" si="632"/>
        <v>1829.2682926829268</v>
      </c>
      <c r="J3905" s="109">
        <f t="shared" si="633"/>
        <v>2743.9024390243903</v>
      </c>
      <c r="K3905" s="109">
        <f t="shared" si="634"/>
        <v>0</v>
      </c>
      <c r="L3905" s="43">
        <f t="shared" si="635"/>
        <v>4573.1707317073169</v>
      </c>
      <c r="M3905" s="25"/>
      <c r="N3905" s="25"/>
    </row>
    <row r="3906" spans="1:14" ht="14.25" customHeight="1">
      <c r="A3906" s="114">
        <v>41751</v>
      </c>
      <c r="B3906" s="54" t="s">
        <v>649</v>
      </c>
      <c r="C3906" s="29">
        <f t="shared" si="631"/>
        <v>445.10385756676556</v>
      </c>
      <c r="D3906" s="54" t="s">
        <v>188</v>
      </c>
      <c r="E3906" s="112">
        <v>674</v>
      </c>
      <c r="F3906" s="112">
        <v>678</v>
      </c>
      <c r="G3906" s="112"/>
      <c r="H3906" s="110"/>
      <c r="I3906" s="109">
        <f t="shared" si="632"/>
        <v>1780.4154302670622</v>
      </c>
      <c r="J3906" s="109">
        <f t="shared" si="633"/>
        <v>0</v>
      </c>
      <c r="K3906" s="109">
        <f t="shared" si="634"/>
        <v>0</v>
      </c>
      <c r="L3906" s="43">
        <f t="shared" si="635"/>
        <v>1780.4154302670622</v>
      </c>
      <c r="M3906" s="25"/>
      <c r="N3906" s="25"/>
    </row>
    <row r="3907" spans="1:14" ht="14.25" customHeight="1">
      <c r="A3907" s="114">
        <v>41750</v>
      </c>
      <c r="B3907" s="54" t="s">
        <v>650</v>
      </c>
      <c r="C3907" s="29">
        <f t="shared" si="631"/>
        <v>3389.8305084745762</v>
      </c>
      <c r="D3907" s="54" t="s">
        <v>188</v>
      </c>
      <c r="E3907" s="112">
        <v>88.5</v>
      </c>
      <c r="F3907" s="112">
        <v>89.2</v>
      </c>
      <c r="G3907" s="112">
        <v>90.2</v>
      </c>
      <c r="H3907" s="110">
        <v>92</v>
      </c>
      <c r="I3907" s="109">
        <f t="shared" si="632"/>
        <v>2372.881355932213</v>
      </c>
      <c r="J3907" s="109">
        <f t="shared" si="633"/>
        <v>3389.8305084745762</v>
      </c>
      <c r="K3907" s="109">
        <f t="shared" si="634"/>
        <v>6101.6949152542275</v>
      </c>
      <c r="L3907" s="43">
        <f t="shared" si="635"/>
        <v>11864.406779661016</v>
      </c>
      <c r="M3907" s="25"/>
      <c r="N3907" s="25"/>
    </row>
    <row r="3908" spans="1:14" ht="14.25" customHeight="1">
      <c r="A3908" s="114">
        <v>41750</v>
      </c>
      <c r="B3908" s="54" t="s">
        <v>635</v>
      </c>
      <c r="C3908" s="29">
        <f t="shared" si="631"/>
        <v>944.88188976377955</v>
      </c>
      <c r="D3908" s="54" t="s">
        <v>188</v>
      </c>
      <c r="E3908" s="112">
        <v>317.5</v>
      </c>
      <c r="F3908" s="112">
        <v>320</v>
      </c>
      <c r="G3908" s="112"/>
      <c r="H3908" s="110"/>
      <c r="I3908" s="109">
        <f t="shared" si="632"/>
        <v>2362.2047244094488</v>
      </c>
      <c r="J3908" s="109">
        <f t="shared" si="633"/>
        <v>0</v>
      </c>
      <c r="K3908" s="109">
        <f t="shared" si="634"/>
        <v>0</v>
      </c>
      <c r="L3908" s="43">
        <f t="shared" si="635"/>
        <v>2362.2047244094488</v>
      </c>
      <c r="M3908" s="25"/>
      <c r="N3908" s="25"/>
    </row>
    <row r="3909" spans="1:14" ht="14.25" customHeight="1">
      <c r="A3909" s="114">
        <v>41750</v>
      </c>
      <c r="B3909" s="54" t="s">
        <v>236</v>
      </c>
      <c r="C3909" s="29">
        <f t="shared" si="631"/>
        <v>781.25</v>
      </c>
      <c r="D3909" s="54" t="s">
        <v>188</v>
      </c>
      <c r="E3909" s="112">
        <v>384</v>
      </c>
      <c r="F3909" s="112">
        <v>386.5</v>
      </c>
      <c r="G3909" s="112"/>
      <c r="H3909" s="110"/>
      <c r="I3909" s="109">
        <f t="shared" si="632"/>
        <v>1953.125</v>
      </c>
      <c r="J3909" s="109">
        <f t="shared" si="633"/>
        <v>0</v>
      </c>
      <c r="K3909" s="109">
        <f t="shared" si="634"/>
        <v>0</v>
      </c>
      <c r="L3909" s="43">
        <f t="shared" si="635"/>
        <v>1953.125</v>
      </c>
      <c r="M3909" s="25"/>
      <c r="N3909" s="25"/>
    </row>
    <row r="3910" spans="1:14" ht="14.25" customHeight="1">
      <c r="A3910" s="114">
        <v>41750</v>
      </c>
      <c r="B3910" s="54" t="s">
        <v>123</v>
      </c>
      <c r="C3910" s="29">
        <f t="shared" si="631"/>
        <v>3314.9171270718234</v>
      </c>
      <c r="D3910" s="54" t="s">
        <v>188</v>
      </c>
      <c r="E3910" s="112">
        <v>90.5</v>
      </c>
      <c r="F3910" s="112">
        <v>91</v>
      </c>
      <c r="G3910" s="112"/>
      <c r="H3910" s="110"/>
      <c r="I3910" s="109">
        <f t="shared" si="632"/>
        <v>1657.4585635359117</v>
      </c>
      <c r="J3910" s="109">
        <f t="shared" si="633"/>
        <v>0</v>
      </c>
      <c r="K3910" s="109">
        <f t="shared" si="634"/>
        <v>0</v>
      </c>
      <c r="L3910" s="43">
        <f t="shared" si="635"/>
        <v>1657.4585635359117</v>
      </c>
      <c r="M3910" s="25"/>
      <c r="N3910" s="25"/>
    </row>
    <row r="3911" spans="1:14" ht="14.25" customHeight="1">
      <c r="A3911" s="114">
        <v>41750</v>
      </c>
      <c r="B3911" s="54" t="s">
        <v>642</v>
      </c>
      <c r="C3911" s="29">
        <f t="shared" si="631"/>
        <v>2631.5789473684213</v>
      </c>
      <c r="D3911" s="54" t="s">
        <v>188</v>
      </c>
      <c r="E3911" s="112">
        <v>114</v>
      </c>
      <c r="F3911" s="112">
        <v>114.5</v>
      </c>
      <c r="G3911" s="112"/>
      <c r="H3911" s="110"/>
      <c r="I3911" s="109">
        <f t="shared" si="632"/>
        <v>1315.7894736842106</v>
      </c>
      <c r="J3911" s="109">
        <f t="shared" si="633"/>
        <v>0</v>
      </c>
      <c r="K3911" s="109">
        <f t="shared" si="634"/>
        <v>0</v>
      </c>
      <c r="L3911" s="43">
        <f t="shared" si="635"/>
        <v>1315.7894736842106</v>
      </c>
      <c r="M3911" s="25"/>
      <c r="N3911" s="25"/>
    </row>
    <row r="3912" spans="1:14" ht="14.25" customHeight="1">
      <c r="A3912" s="114">
        <v>41746</v>
      </c>
      <c r="B3912" s="54" t="s">
        <v>308</v>
      </c>
      <c r="C3912" s="29">
        <f t="shared" si="631"/>
        <v>764.91585925548191</v>
      </c>
      <c r="D3912" s="54" t="s">
        <v>188</v>
      </c>
      <c r="E3912" s="112">
        <v>392.2</v>
      </c>
      <c r="F3912" s="112">
        <v>394.5</v>
      </c>
      <c r="G3912" s="112">
        <v>397</v>
      </c>
      <c r="H3912" s="110">
        <v>402</v>
      </c>
      <c r="I3912" s="109">
        <f t="shared" si="632"/>
        <v>1759.306476287617</v>
      </c>
      <c r="J3912" s="109">
        <f t="shared" si="633"/>
        <v>1912.2896481387047</v>
      </c>
      <c r="K3912" s="109">
        <f t="shared" si="634"/>
        <v>3824.5792962774094</v>
      </c>
      <c r="L3912" s="43">
        <f t="shared" si="635"/>
        <v>7496.1754207037311</v>
      </c>
      <c r="M3912" s="25"/>
      <c r="N3912" s="25"/>
    </row>
    <row r="3913" spans="1:14" ht="14.25" customHeight="1">
      <c r="A3913" s="114">
        <v>41746</v>
      </c>
      <c r="B3913" s="54" t="s">
        <v>465</v>
      </c>
      <c r="C3913" s="29">
        <f t="shared" si="631"/>
        <v>1158.3011583011582</v>
      </c>
      <c r="D3913" s="54" t="s">
        <v>188</v>
      </c>
      <c r="E3913" s="112">
        <v>259</v>
      </c>
      <c r="F3913" s="112">
        <v>260.5</v>
      </c>
      <c r="G3913" s="112">
        <v>262.5</v>
      </c>
      <c r="H3913" s="110">
        <v>265.5</v>
      </c>
      <c r="I3913" s="109">
        <f t="shared" si="632"/>
        <v>1737.4517374517372</v>
      </c>
      <c r="J3913" s="109">
        <f t="shared" si="633"/>
        <v>2316.6023166023165</v>
      </c>
      <c r="K3913" s="109">
        <f t="shared" si="634"/>
        <v>3474.9034749034745</v>
      </c>
      <c r="L3913" s="43">
        <f t="shared" si="635"/>
        <v>7528.9575289575278</v>
      </c>
      <c r="M3913" s="25"/>
      <c r="N3913" s="25"/>
    </row>
    <row r="3914" spans="1:14" ht="14.25" customHeight="1">
      <c r="A3914" s="114">
        <v>41746</v>
      </c>
      <c r="B3914" s="54" t="s">
        <v>447</v>
      </c>
      <c r="C3914" s="29">
        <f t="shared" si="631"/>
        <v>1729.106628242075</v>
      </c>
      <c r="D3914" s="54" t="s">
        <v>188</v>
      </c>
      <c r="E3914" s="112">
        <v>173.5</v>
      </c>
      <c r="F3914" s="112">
        <v>174.5</v>
      </c>
      <c r="G3914" s="112"/>
      <c r="H3914" s="110"/>
      <c r="I3914" s="109">
        <f t="shared" si="632"/>
        <v>1729.106628242075</v>
      </c>
      <c r="J3914" s="109">
        <f t="shared" si="633"/>
        <v>0</v>
      </c>
      <c r="K3914" s="109">
        <f t="shared" si="634"/>
        <v>0</v>
      </c>
      <c r="L3914" s="43">
        <f t="shared" si="635"/>
        <v>1729.106628242075</v>
      </c>
      <c r="M3914" s="25"/>
      <c r="N3914" s="25"/>
    </row>
    <row r="3915" spans="1:14" ht="14.25" customHeight="1">
      <c r="A3915" s="114">
        <v>41746</v>
      </c>
      <c r="B3915" s="102" t="s">
        <v>635</v>
      </c>
      <c r="C3915" s="29">
        <f t="shared" si="631"/>
        <v>1000</v>
      </c>
      <c r="D3915" s="102" t="s">
        <v>203</v>
      </c>
      <c r="E3915" s="43">
        <v>300</v>
      </c>
      <c r="F3915" s="43">
        <v>298.3</v>
      </c>
      <c r="G3915" s="43"/>
      <c r="H3915" s="110"/>
      <c r="I3915" s="109">
        <f t="shared" si="632"/>
        <v>1699.9999999999886</v>
      </c>
      <c r="J3915" s="109">
        <f t="shared" si="633"/>
        <v>0</v>
      </c>
      <c r="K3915" s="109">
        <f t="shared" si="634"/>
        <v>0</v>
      </c>
      <c r="L3915" s="43">
        <f t="shared" si="635"/>
        <v>1699.9999999999886</v>
      </c>
      <c r="M3915" s="25"/>
      <c r="N3915" s="25"/>
    </row>
    <row r="3916" spans="1:14" ht="14.25" customHeight="1">
      <c r="A3916" s="114">
        <v>41746</v>
      </c>
      <c r="B3916" s="54" t="s">
        <v>231</v>
      </c>
      <c r="C3916" s="29">
        <f t="shared" ref="C3916:C3979" si="636">300000/E3916</f>
        <v>1546.3917525773195</v>
      </c>
      <c r="D3916" s="54" t="s">
        <v>188</v>
      </c>
      <c r="E3916" s="112">
        <v>194</v>
      </c>
      <c r="F3916" s="112">
        <v>194</v>
      </c>
      <c r="G3916" s="112"/>
      <c r="H3916" s="110"/>
      <c r="I3916" s="109">
        <f t="shared" ref="I3916:I3979" si="637">(IF(D3916="SHORT",E3916-F3916,IF(D3916="LONG",F3916-E3916)))*C3916</f>
        <v>0</v>
      </c>
      <c r="J3916" s="109">
        <f t="shared" ref="J3916:J3979" si="638">(IF(D3916="SHORT",IF(G3916="",0,F3916-G3916),IF(D3916="LONG",IF(G3916="",0,G3916-F3916))))*C3916</f>
        <v>0</v>
      </c>
      <c r="K3916" s="109">
        <f t="shared" ref="K3916:K3979" si="639">(IF(D3916="SHORT",IF(H3916="",0,G3916-H3916),IF(D3916="LONG",IF(H3916="",0,(H3916-G3916)))))*C3916</f>
        <v>0</v>
      </c>
      <c r="L3916" s="43">
        <f t="shared" ref="L3916:L3979" si="640">SUM(I3916,J3916,K3916)</f>
        <v>0</v>
      </c>
      <c r="M3916" s="25"/>
      <c r="N3916" s="25"/>
    </row>
    <row r="3917" spans="1:14" ht="14.25" customHeight="1">
      <c r="A3917" s="114">
        <v>41745</v>
      </c>
      <c r="B3917" s="54" t="s">
        <v>432</v>
      </c>
      <c r="C3917" s="29">
        <f t="shared" si="636"/>
        <v>660.79295154185024</v>
      </c>
      <c r="D3917" s="54" t="s">
        <v>188</v>
      </c>
      <c r="E3917" s="112">
        <v>454</v>
      </c>
      <c r="F3917" s="112">
        <v>457</v>
      </c>
      <c r="G3917" s="112">
        <v>461</v>
      </c>
      <c r="H3917" s="110">
        <v>465.5</v>
      </c>
      <c r="I3917" s="109">
        <f t="shared" si="637"/>
        <v>1982.3788546255507</v>
      </c>
      <c r="J3917" s="109">
        <f t="shared" si="638"/>
        <v>2643.171806167401</v>
      </c>
      <c r="K3917" s="109">
        <f t="shared" si="639"/>
        <v>2973.568281938326</v>
      </c>
      <c r="L3917" s="43">
        <f t="shared" si="640"/>
        <v>7599.1189427312784</v>
      </c>
      <c r="M3917" s="25"/>
      <c r="N3917" s="25"/>
    </row>
    <row r="3918" spans="1:14" ht="14.25" customHeight="1">
      <c r="A3918" s="114">
        <v>41745</v>
      </c>
      <c r="B3918" s="54" t="s">
        <v>538</v>
      </c>
      <c r="C3918" s="29">
        <f t="shared" si="636"/>
        <v>750</v>
      </c>
      <c r="D3918" s="54" t="s">
        <v>188</v>
      </c>
      <c r="E3918" s="112">
        <v>400</v>
      </c>
      <c r="F3918" s="112">
        <v>402.5</v>
      </c>
      <c r="G3918" s="112">
        <v>405.5</v>
      </c>
      <c r="H3918" s="110">
        <v>410</v>
      </c>
      <c r="I3918" s="109">
        <f t="shared" si="637"/>
        <v>1875</v>
      </c>
      <c r="J3918" s="109">
        <f t="shared" si="638"/>
        <v>2250</v>
      </c>
      <c r="K3918" s="109">
        <f t="shared" si="639"/>
        <v>3375</v>
      </c>
      <c r="L3918" s="43">
        <f t="shared" si="640"/>
        <v>7500</v>
      </c>
      <c r="M3918" s="25"/>
      <c r="N3918" s="25"/>
    </row>
    <row r="3919" spans="1:14" ht="14.25" customHeight="1">
      <c r="A3919" s="114">
        <v>41745</v>
      </c>
      <c r="B3919" s="54" t="s">
        <v>651</v>
      </c>
      <c r="C3919" s="29">
        <f t="shared" si="636"/>
        <v>1694.9152542372881</v>
      </c>
      <c r="D3919" s="54" t="s">
        <v>188</v>
      </c>
      <c r="E3919" s="112">
        <v>177</v>
      </c>
      <c r="F3919" s="112">
        <v>178</v>
      </c>
      <c r="G3919" s="112">
        <v>180</v>
      </c>
      <c r="H3919" s="110"/>
      <c r="I3919" s="109">
        <f t="shared" si="637"/>
        <v>1694.9152542372881</v>
      </c>
      <c r="J3919" s="109">
        <f t="shared" si="638"/>
        <v>3389.8305084745762</v>
      </c>
      <c r="K3919" s="109">
        <f t="shared" si="639"/>
        <v>0</v>
      </c>
      <c r="L3919" s="43">
        <f t="shared" si="640"/>
        <v>5084.7457627118638</v>
      </c>
      <c r="M3919" s="25"/>
      <c r="N3919" s="25"/>
    </row>
    <row r="3920" spans="1:14" ht="14.25" customHeight="1">
      <c r="A3920" s="114">
        <v>41745</v>
      </c>
      <c r="B3920" s="102" t="s">
        <v>318</v>
      </c>
      <c r="C3920" s="29">
        <f t="shared" si="636"/>
        <v>980.39215686274508</v>
      </c>
      <c r="D3920" s="102" t="s">
        <v>203</v>
      </c>
      <c r="E3920" s="43">
        <v>306</v>
      </c>
      <c r="F3920" s="43">
        <v>304</v>
      </c>
      <c r="G3920" s="43">
        <v>301</v>
      </c>
      <c r="H3920" s="110"/>
      <c r="I3920" s="109">
        <f t="shared" si="637"/>
        <v>1960.7843137254902</v>
      </c>
      <c r="J3920" s="109">
        <f t="shared" si="638"/>
        <v>2941.1764705882351</v>
      </c>
      <c r="K3920" s="109">
        <f t="shared" si="639"/>
        <v>0</v>
      </c>
      <c r="L3920" s="43">
        <f t="shared" si="640"/>
        <v>4901.9607843137255</v>
      </c>
      <c r="M3920" s="25"/>
      <c r="N3920" s="25"/>
    </row>
    <row r="3921" spans="1:14" ht="14.25" customHeight="1">
      <c r="A3921" s="114">
        <v>41745</v>
      </c>
      <c r="B3921" s="54" t="s">
        <v>450</v>
      </c>
      <c r="C3921" s="29">
        <f t="shared" si="636"/>
        <v>2830.1886792452829</v>
      </c>
      <c r="D3921" s="54" t="s">
        <v>188</v>
      </c>
      <c r="E3921" s="112">
        <v>106</v>
      </c>
      <c r="F3921" s="112">
        <v>106.6</v>
      </c>
      <c r="G3921" s="112"/>
      <c r="H3921" s="110"/>
      <c r="I3921" s="109">
        <f t="shared" si="637"/>
        <v>1698.1132075471537</v>
      </c>
      <c r="J3921" s="109">
        <f t="shared" si="638"/>
        <v>0</v>
      </c>
      <c r="K3921" s="109">
        <f t="shared" si="639"/>
        <v>0</v>
      </c>
      <c r="L3921" s="43">
        <f t="shared" si="640"/>
        <v>1698.1132075471537</v>
      </c>
      <c r="M3921" s="25"/>
      <c r="N3921" s="25"/>
    </row>
    <row r="3922" spans="1:14" ht="14.25" customHeight="1">
      <c r="A3922" s="114">
        <v>41744</v>
      </c>
      <c r="B3922" s="102" t="s">
        <v>120</v>
      </c>
      <c r="C3922" s="29">
        <f t="shared" si="636"/>
        <v>563.90977443609017</v>
      </c>
      <c r="D3922" s="102" t="s">
        <v>203</v>
      </c>
      <c r="E3922" s="43">
        <v>532</v>
      </c>
      <c r="F3922" s="43">
        <v>528</v>
      </c>
      <c r="G3922" s="43">
        <v>523</v>
      </c>
      <c r="H3922" s="112">
        <v>517.70000000000005</v>
      </c>
      <c r="I3922" s="109">
        <f t="shared" si="637"/>
        <v>2255.6390977443607</v>
      </c>
      <c r="J3922" s="109">
        <f t="shared" si="638"/>
        <v>2819.5488721804509</v>
      </c>
      <c r="K3922" s="109">
        <f t="shared" si="639"/>
        <v>2988.7218045112522</v>
      </c>
      <c r="L3922" s="43">
        <f t="shared" si="640"/>
        <v>8063.9097744360633</v>
      </c>
      <c r="M3922" s="25"/>
      <c r="N3922" s="25"/>
    </row>
    <row r="3923" spans="1:14" ht="14.25" customHeight="1">
      <c r="A3923" s="114">
        <v>41744</v>
      </c>
      <c r="B3923" s="102" t="s">
        <v>239</v>
      </c>
      <c r="C3923" s="29">
        <f t="shared" si="636"/>
        <v>239.04382470119521</v>
      </c>
      <c r="D3923" s="102" t="s">
        <v>203</v>
      </c>
      <c r="E3923" s="43">
        <v>1255</v>
      </c>
      <c r="F3923" s="43">
        <v>1247</v>
      </c>
      <c r="G3923" s="43">
        <v>1237</v>
      </c>
      <c r="H3923" s="112">
        <v>1225</v>
      </c>
      <c r="I3923" s="109">
        <f t="shared" si="637"/>
        <v>1912.3505976095616</v>
      </c>
      <c r="J3923" s="109">
        <f t="shared" si="638"/>
        <v>2390.4382470119522</v>
      </c>
      <c r="K3923" s="109">
        <f t="shared" si="639"/>
        <v>2868.5258964143422</v>
      </c>
      <c r="L3923" s="43">
        <f t="shared" si="640"/>
        <v>7171.3147410358561</v>
      </c>
      <c r="M3923" s="25"/>
      <c r="N3923" s="25"/>
    </row>
    <row r="3924" spans="1:14" ht="14.25" customHeight="1">
      <c r="A3924" s="114">
        <v>41744</v>
      </c>
      <c r="B3924" s="102" t="s">
        <v>44</v>
      </c>
      <c r="C3924" s="29">
        <f t="shared" si="636"/>
        <v>1604.2780748663101</v>
      </c>
      <c r="D3924" s="102" t="s">
        <v>203</v>
      </c>
      <c r="E3924" s="43">
        <v>187</v>
      </c>
      <c r="F3924" s="43">
        <v>186</v>
      </c>
      <c r="G3924" s="43">
        <v>184.5</v>
      </c>
      <c r="H3924" s="110">
        <v>182</v>
      </c>
      <c r="I3924" s="109">
        <f t="shared" si="637"/>
        <v>1604.2780748663101</v>
      </c>
      <c r="J3924" s="109">
        <f t="shared" si="638"/>
        <v>2406.4171122994653</v>
      </c>
      <c r="K3924" s="109">
        <f t="shared" si="639"/>
        <v>4010.6951871657752</v>
      </c>
      <c r="L3924" s="43">
        <f t="shared" si="640"/>
        <v>8021.3903743315514</v>
      </c>
      <c r="M3924" s="25"/>
      <c r="N3924" s="25"/>
    </row>
    <row r="3925" spans="1:14" ht="14.25" customHeight="1">
      <c r="A3925" s="114">
        <v>41740</v>
      </c>
      <c r="B3925" s="54" t="s">
        <v>532</v>
      </c>
      <c r="C3925" s="29">
        <f t="shared" si="636"/>
        <v>4255.3191489361698</v>
      </c>
      <c r="D3925" s="54" t="s">
        <v>188</v>
      </c>
      <c r="E3925" s="112">
        <v>70.5</v>
      </c>
      <c r="F3925" s="112">
        <v>71</v>
      </c>
      <c r="G3925" s="112">
        <v>71.599999999999994</v>
      </c>
      <c r="H3925" s="110">
        <v>72.599999999999994</v>
      </c>
      <c r="I3925" s="109">
        <f t="shared" si="637"/>
        <v>2127.6595744680849</v>
      </c>
      <c r="J3925" s="109">
        <f t="shared" si="638"/>
        <v>2553.1914893616777</v>
      </c>
      <c r="K3925" s="109">
        <f t="shared" si="639"/>
        <v>4255.3191489361698</v>
      </c>
      <c r="L3925" s="43">
        <f t="shared" si="640"/>
        <v>8936.1702127659337</v>
      </c>
      <c r="M3925" s="25"/>
      <c r="N3925" s="25"/>
    </row>
    <row r="3926" spans="1:14" ht="14.25" customHeight="1">
      <c r="A3926" s="114">
        <v>41740</v>
      </c>
      <c r="B3926" s="54" t="s">
        <v>588</v>
      </c>
      <c r="C3926" s="29">
        <f t="shared" si="636"/>
        <v>1376.1467889908256</v>
      </c>
      <c r="D3926" s="54" t="s">
        <v>188</v>
      </c>
      <c r="E3926" s="112">
        <v>218</v>
      </c>
      <c r="F3926" s="112">
        <v>220</v>
      </c>
      <c r="G3926" s="112">
        <v>223</v>
      </c>
      <c r="H3926" s="110"/>
      <c r="I3926" s="109">
        <f t="shared" si="637"/>
        <v>2752.2935779816512</v>
      </c>
      <c r="J3926" s="109">
        <f t="shared" si="638"/>
        <v>4128.440366972477</v>
      </c>
      <c r="K3926" s="109">
        <f t="shared" si="639"/>
        <v>0</v>
      </c>
      <c r="L3926" s="43">
        <f t="shared" si="640"/>
        <v>6880.7339449541287</v>
      </c>
      <c r="M3926" s="25"/>
      <c r="N3926" s="25"/>
    </row>
    <row r="3927" spans="1:14" ht="14.25" customHeight="1">
      <c r="A3927" s="114">
        <v>41740</v>
      </c>
      <c r="B3927" s="54" t="s">
        <v>627</v>
      </c>
      <c r="C3927" s="29">
        <f t="shared" si="636"/>
        <v>1408.4507042253522</v>
      </c>
      <c r="D3927" s="54" t="s">
        <v>188</v>
      </c>
      <c r="E3927" s="112">
        <v>213</v>
      </c>
      <c r="F3927" s="112">
        <v>215</v>
      </c>
      <c r="G3927" s="112">
        <v>217.3</v>
      </c>
      <c r="H3927" s="110"/>
      <c r="I3927" s="109">
        <f t="shared" si="637"/>
        <v>2816.9014084507044</v>
      </c>
      <c r="J3927" s="109">
        <f t="shared" si="638"/>
        <v>3239.4366197183263</v>
      </c>
      <c r="K3927" s="109">
        <f t="shared" si="639"/>
        <v>0</v>
      </c>
      <c r="L3927" s="43">
        <f t="shared" si="640"/>
        <v>6056.3380281690306</v>
      </c>
      <c r="M3927" s="25"/>
      <c r="N3927" s="25"/>
    </row>
    <row r="3928" spans="1:14" ht="14.25" customHeight="1">
      <c r="A3928" s="114">
        <v>41739</v>
      </c>
      <c r="B3928" s="54" t="s">
        <v>432</v>
      </c>
      <c r="C3928" s="29">
        <f t="shared" si="636"/>
        <v>720.80730418068242</v>
      </c>
      <c r="D3928" s="54" t="s">
        <v>188</v>
      </c>
      <c r="E3928" s="112">
        <v>416.2</v>
      </c>
      <c r="F3928" s="112">
        <v>419</v>
      </c>
      <c r="G3928" s="112">
        <v>423</v>
      </c>
      <c r="H3928" s="110">
        <v>428</v>
      </c>
      <c r="I3928" s="109">
        <f t="shared" si="637"/>
        <v>2018.260451705919</v>
      </c>
      <c r="J3928" s="109">
        <f t="shared" si="638"/>
        <v>2883.2292167227297</v>
      </c>
      <c r="K3928" s="109">
        <f t="shared" si="639"/>
        <v>3604.0365209034121</v>
      </c>
      <c r="L3928" s="43">
        <f t="shared" si="640"/>
        <v>8505.5261893320603</v>
      </c>
      <c r="M3928" s="25"/>
      <c r="N3928" s="25"/>
    </row>
    <row r="3929" spans="1:14" ht="14.25" customHeight="1">
      <c r="A3929" s="114">
        <v>41739</v>
      </c>
      <c r="B3929" s="54" t="s">
        <v>588</v>
      </c>
      <c r="C3929" s="29">
        <f t="shared" si="636"/>
        <v>1435.4066985645934</v>
      </c>
      <c r="D3929" s="54" t="s">
        <v>188</v>
      </c>
      <c r="E3929" s="112">
        <v>209</v>
      </c>
      <c r="F3929" s="112">
        <v>210.5</v>
      </c>
      <c r="G3929" s="112">
        <v>213</v>
      </c>
      <c r="H3929" s="110"/>
      <c r="I3929" s="109">
        <f t="shared" si="637"/>
        <v>2153.1100478468902</v>
      </c>
      <c r="J3929" s="109">
        <f t="shared" si="638"/>
        <v>3588.5167464114834</v>
      </c>
      <c r="K3929" s="109">
        <f t="shared" si="639"/>
        <v>0</v>
      </c>
      <c r="L3929" s="43">
        <f t="shared" si="640"/>
        <v>5741.6267942583736</v>
      </c>
      <c r="M3929" s="25"/>
      <c r="N3929" s="25"/>
    </row>
    <row r="3930" spans="1:14" ht="14.25" customHeight="1">
      <c r="A3930" s="114">
        <v>41739</v>
      </c>
      <c r="B3930" s="54" t="s">
        <v>548</v>
      </c>
      <c r="C3930" s="29">
        <f t="shared" si="636"/>
        <v>470.2194357366771</v>
      </c>
      <c r="D3930" s="54" t="s">
        <v>188</v>
      </c>
      <c r="E3930" s="112">
        <v>638</v>
      </c>
      <c r="F3930" s="112">
        <v>642</v>
      </c>
      <c r="G3930" s="112">
        <v>648</v>
      </c>
      <c r="H3930" s="110"/>
      <c r="I3930" s="109">
        <f t="shared" si="637"/>
        <v>1880.8777429467084</v>
      </c>
      <c r="J3930" s="109">
        <f t="shared" si="638"/>
        <v>2821.3166144200627</v>
      </c>
      <c r="K3930" s="109">
        <f t="shared" si="639"/>
        <v>0</v>
      </c>
      <c r="L3930" s="43">
        <f t="shared" si="640"/>
        <v>4702.1943573667713</v>
      </c>
      <c r="M3930" s="25"/>
      <c r="N3930" s="25"/>
    </row>
    <row r="3931" spans="1:14" ht="14.25" customHeight="1">
      <c r="A3931" s="114">
        <v>41739</v>
      </c>
      <c r="B3931" s="54" t="s">
        <v>128</v>
      </c>
      <c r="C3931" s="29">
        <f t="shared" si="636"/>
        <v>1639.344262295082</v>
      </c>
      <c r="D3931" s="54" t="s">
        <v>188</v>
      </c>
      <c r="E3931" s="112">
        <v>183</v>
      </c>
      <c r="F3931" s="112">
        <v>184</v>
      </c>
      <c r="G3931" s="112">
        <v>185</v>
      </c>
      <c r="H3931" s="110"/>
      <c r="I3931" s="109">
        <f t="shared" si="637"/>
        <v>1639.344262295082</v>
      </c>
      <c r="J3931" s="109">
        <f t="shared" si="638"/>
        <v>1639.344262295082</v>
      </c>
      <c r="K3931" s="109">
        <f t="shared" si="639"/>
        <v>0</v>
      </c>
      <c r="L3931" s="43">
        <f t="shared" si="640"/>
        <v>3278.688524590164</v>
      </c>
      <c r="M3931" s="25"/>
      <c r="N3931" s="25"/>
    </row>
    <row r="3932" spans="1:14" ht="14.25" customHeight="1">
      <c r="A3932" s="114">
        <v>41739</v>
      </c>
      <c r="B3932" s="54" t="s">
        <v>127</v>
      </c>
      <c r="C3932" s="29">
        <f t="shared" si="636"/>
        <v>694.44444444444446</v>
      </c>
      <c r="D3932" s="54" t="s">
        <v>188</v>
      </c>
      <c r="E3932" s="112">
        <v>432</v>
      </c>
      <c r="F3932" s="112">
        <v>435</v>
      </c>
      <c r="G3932" s="112"/>
      <c r="H3932" s="110"/>
      <c r="I3932" s="109">
        <f t="shared" si="637"/>
        <v>2083.3333333333335</v>
      </c>
      <c r="J3932" s="109">
        <f t="shared" si="638"/>
        <v>0</v>
      </c>
      <c r="K3932" s="109">
        <f t="shared" si="639"/>
        <v>0</v>
      </c>
      <c r="L3932" s="43">
        <f t="shared" si="640"/>
        <v>2083.3333333333335</v>
      </c>
      <c r="M3932" s="25"/>
      <c r="N3932" s="25"/>
    </row>
    <row r="3933" spans="1:14" ht="14.25" customHeight="1">
      <c r="A3933" s="114">
        <v>41738</v>
      </c>
      <c r="B3933" s="54" t="s">
        <v>652</v>
      </c>
      <c r="C3933" s="29">
        <f t="shared" si="636"/>
        <v>490.19607843137254</v>
      </c>
      <c r="D3933" s="54" t="s">
        <v>188</v>
      </c>
      <c r="E3933" s="112">
        <v>612</v>
      </c>
      <c r="F3933" s="112">
        <v>615</v>
      </c>
      <c r="G3933" s="112">
        <v>620</v>
      </c>
      <c r="H3933" s="110">
        <v>627</v>
      </c>
      <c r="I3933" s="109">
        <f t="shared" si="637"/>
        <v>1470.5882352941176</v>
      </c>
      <c r="J3933" s="109">
        <f t="shared" si="638"/>
        <v>2450.9803921568628</v>
      </c>
      <c r="K3933" s="109">
        <f t="shared" si="639"/>
        <v>3431.372549019608</v>
      </c>
      <c r="L3933" s="43">
        <f t="shared" si="640"/>
        <v>7352.9411764705883</v>
      </c>
      <c r="M3933" s="25"/>
      <c r="N3933" s="25"/>
    </row>
    <row r="3934" spans="1:14" ht="14.25" customHeight="1">
      <c r="A3934" s="114">
        <v>41738</v>
      </c>
      <c r="B3934" s="54" t="s">
        <v>277</v>
      </c>
      <c r="C3934" s="29">
        <f t="shared" si="636"/>
        <v>387.34667527437057</v>
      </c>
      <c r="D3934" s="54" t="s">
        <v>188</v>
      </c>
      <c r="E3934" s="112">
        <v>774.5</v>
      </c>
      <c r="F3934" s="112">
        <v>778.5</v>
      </c>
      <c r="G3934" s="112">
        <v>785</v>
      </c>
      <c r="H3934" s="110">
        <v>792</v>
      </c>
      <c r="I3934" s="109">
        <f t="shared" si="637"/>
        <v>1549.3867010974823</v>
      </c>
      <c r="J3934" s="109">
        <f t="shared" si="638"/>
        <v>2517.7533892834085</v>
      </c>
      <c r="K3934" s="109">
        <f t="shared" si="639"/>
        <v>2711.4267269205939</v>
      </c>
      <c r="L3934" s="43">
        <f t="shared" si="640"/>
        <v>6778.5668173014847</v>
      </c>
      <c r="M3934" s="25"/>
      <c r="N3934" s="25"/>
    </row>
    <row r="3935" spans="1:14" ht="14.25" customHeight="1">
      <c r="A3935" s="114">
        <v>41738</v>
      </c>
      <c r="B3935" s="54" t="s">
        <v>653</v>
      </c>
      <c r="C3935" s="29">
        <f t="shared" si="636"/>
        <v>721.15384615384619</v>
      </c>
      <c r="D3935" s="54" t="s">
        <v>188</v>
      </c>
      <c r="E3935" s="112">
        <v>416</v>
      </c>
      <c r="F3935" s="112">
        <v>419</v>
      </c>
      <c r="G3935" s="112"/>
      <c r="H3935" s="110"/>
      <c r="I3935" s="109">
        <f t="shared" si="637"/>
        <v>2163.4615384615386</v>
      </c>
      <c r="J3935" s="109">
        <f t="shared" si="638"/>
        <v>0</v>
      </c>
      <c r="K3935" s="109">
        <f t="shared" si="639"/>
        <v>0</v>
      </c>
      <c r="L3935" s="43">
        <f t="shared" si="640"/>
        <v>2163.4615384615386</v>
      </c>
      <c r="M3935" s="25"/>
      <c r="N3935" s="25"/>
    </row>
    <row r="3936" spans="1:14" ht="14.25" customHeight="1">
      <c r="A3936" s="114">
        <v>41738</v>
      </c>
      <c r="B3936" s="54" t="s">
        <v>465</v>
      </c>
      <c r="C3936" s="29">
        <f t="shared" si="636"/>
        <v>1132.0754716981132</v>
      </c>
      <c r="D3936" s="54" t="s">
        <v>188</v>
      </c>
      <c r="E3936" s="112">
        <v>265</v>
      </c>
      <c r="F3936" s="112">
        <v>266.5</v>
      </c>
      <c r="G3936" s="112"/>
      <c r="H3936" s="110"/>
      <c r="I3936" s="109">
        <f t="shared" si="637"/>
        <v>1698.1132075471698</v>
      </c>
      <c r="J3936" s="109">
        <f t="shared" si="638"/>
        <v>0</v>
      </c>
      <c r="K3936" s="109">
        <f t="shared" si="639"/>
        <v>0</v>
      </c>
      <c r="L3936" s="43">
        <f t="shared" si="640"/>
        <v>1698.1132075471698</v>
      </c>
      <c r="M3936" s="25"/>
      <c r="N3936" s="25"/>
    </row>
    <row r="3937" spans="1:14" ht="14.25" customHeight="1">
      <c r="A3937" s="114">
        <v>41736</v>
      </c>
      <c r="B3937" s="102" t="s">
        <v>642</v>
      </c>
      <c r="C3937" s="29">
        <f t="shared" si="636"/>
        <v>3428.5714285714284</v>
      </c>
      <c r="D3937" s="102" t="s">
        <v>203</v>
      </c>
      <c r="E3937" s="43">
        <v>87.5</v>
      </c>
      <c r="F3937" s="43">
        <v>86.7</v>
      </c>
      <c r="G3937" s="43">
        <v>85.7</v>
      </c>
      <c r="H3937" s="112">
        <v>84.35</v>
      </c>
      <c r="I3937" s="109">
        <f t="shared" si="637"/>
        <v>2742.8571428571331</v>
      </c>
      <c r="J3937" s="109">
        <f t="shared" si="638"/>
        <v>3428.5714285714284</v>
      </c>
      <c r="K3937" s="109">
        <f t="shared" si="639"/>
        <v>4628.5714285714575</v>
      </c>
      <c r="L3937" s="43">
        <f t="shared" si="640"/>
        <v>10800.000000000018</v>
      </c>
      <c r="M3937" s="25"/>
      <c r="N3937" s="25"/>
    </row>
    <row r="3938" spans="1:14" ht="14.25" customHeight="1">
      <c r="A3938" s="114">
        <v>41736</v>
      </c>
      <c r="B3938" s="102" t="s">
        <v>495</v>
      </c>
      <c r="C3938" s="29">
        <f t="shared" si="636"/>
        <v>4418.2621502209131</v>
      </c>
      <c r="D3938" s="102" t="s">
        <v>203</v>
      </c>
      <c r="E3938" s="43">
        <v>67.900000000000006</v>
      </c>
      <c r="F3938" s="43">
        <v>67.400000000000006</v>
      </c>
      <c r="G3938" s="43">
        <v>66.8</v>
      </c>
      <c r="H3938" s="112">
        <v>65.849999999999994</v>
      </c>
      <c r="I3938" s="109">
        <f t="shared" si="637"/>
        <v>2209.1310751104565</v>
      </c>
      <c r="J3938" s="109">
        <f t="shared" si="638"/>
        <v>2650.9572901325855</v>
      </c>
      <c r="K3938" s="109">
        <f t="shared" si="639"/>
        <v>4197.3490427098805</v>
      </c>
      <c r="L3938" s="43">
        <f t="shared" si="640"/>
        <v>9057.4374079529225</v>
      </c>
      <c r="M3938" s="25"/>
      <c r="N3938" s="25"/>
    </row>
    <row r="3939" spans="1:14" ht="14.25" customHeight="1">
      <c r="A3939" s="114">
        <v>41736</v>
      </c>
      <c r="B3939" s="102" t="s">
        <v>581</v>
      </c>
      <c r="C3939" s="29">
        <f t="shared" si="636"/>
        <v>684.93150684931504</v>
      </c>
      <c r="D3939" s="102" t="s">
        <v>203</v>
      </c>
      <c r="E3939" s="43">
        <v>438</v>
      </c>
      <c r="F3939" s="43">
        <v>435</v>
      </c>
      <c r="G3939" s="43"/>
      <c r="H3939" s="110"/>
      <c r="I3939" s="109">
        <f t="shared" si="637"/>
        <v>2054.794520547945</v>
      </c>
      <c r="J3939" s="109">
        <f t="shared" si="638"/>
        <v>0</v>
      </c>
      <c r="K3939" s="109">
        <f t="shared" si="639"/>
        <v>0</v>
      </c>
      <c r="L3939" s="43">
        <f t="shared" si="640"/>
        <v>2054.794520547945</v>
      </c>
      <c r="M3939" s="25"/>
      <c r="N3939" s="25"/>
    </row>
    <row r="3940" spans="1:14" ht="14.25" customHeight="1">
      <c r="A3940" s="114">
        <v>41736</v>
      </c>
      <c r="B3940" s="54" t="s">
        <v>409</v>
      </c>
      <c r="C3940" s="29">
        <f t="shared" si="636"/>
        <v>497.5124378109453</v>
      </c>
      <c r="D3940" s="54" t="s">
        <v>188</v>
      </c>
      <c r="E3940" s="112">
        <v>603</v>
      </c>
      <c r="F3940" s="112">
        <v>595</v>
      </c>
      <c r="G3940" s="112"/>
      <c r="H3940" s="110"/>
      <c r="I3940" s="109">
        <f t="shared" si="637"/>
        <v>-3980.0995024875624</v>
      </c>
      <c r="J3940" s="109">
        <f t="shared" si="638"/>
        <v>0</v>
      </c>
      <c r="K3940" s="109">
        <f t="shared" si="639"/>
        <v>0</v>
      </c>
      <c r="L3940" s="43">
        <f t="shared" si="640"/>
        <v>-3980.0995024875624</v>
      </c>
      <c r="M3940" s="25"/>
      <c r="N3940" s="25"/>
    </row>
    <row r="3941" spans="1:14" ht="14.25" customHeight="1">
      <c r="A3941" s="114">
        <v>41733</v>
      </c>
      <c r="B3941" s="54" t="s">
        <v>654</v>
      </c>
      <c r="C3941" s="29">
        <f t="shared" si="636"/>
        <v>1345.2914798206277</v>
      </c>
      <c r="D3941" s="54" t="s">
        <v>188</v>
      </c>
      <c r="E3941" s="112">
        <v>223</v>
      </c>
      <c r="F3941" s="112">
        <v>224.5</v>
      </c>
      <c r="G3941" s="112">
        <v>227</v>
      </c>
      <c r="H3941" s="110">
        <v>231</v>
      </c>
      <c r="I3941" s="109">
        <f t="shared" si="637"/>
        <v>2017.9372197309417</v>
      </c>
      <c r="J3941" s="109">
        <f t="shared" si="638"/>
        <v>3363.2286995515692</v>
      </c>
      <c r="K3941" s="109">
        <f t="shared" si="639"/>
        <v>5381.1659192825109</v>
      </c>
      <c r="L3941" s="43">
        <f t="shared" si="640"/>
        <v>10762.331838565022</v>
      </c>
      <c r="M3941" s="25"/>
      <c r="N3941" s="25"/>
    </row>
    <row r="3942" spans="1:14" ht="14.25" customHeight="1">
      <c r="A3942" s="114">
        <v>41733</v>
      </c>
      <c r="B3942" s="54" t="s">
        <v>433</v>
      </c>
      <c r="C3942" s="29">
        <f t="shared" si="636"/>
        <v>4800</v>
      </c>
      <c r="D3942" s="54" t="s">
        <v>188</v>
      </c>
      <c r="E3942" s="112">
        <v>62.5</v>
      </c>
      <c r="F3942" s="112">
        <v>63</v>
      </c>
      <c r="G3942" s="112">
        <v>63.6</v>
      </c>
      <c r="H3942" s="110">
        <v>64.599999999999994</v>
      </c>
      <c r="I3942" s="109">
        <f t="shared" si="637"/>
        <v>2400</v>
      </c>
      <c r="J3942" s="109">
        <f t="shared" si="638"/>
        <v>2880.0000000000068</v>
      </c>
      <c r="K3942" s="109">
        <f t="shared" si="639"/>
        <v>4799.9999999999654</v>
      </c>
      <c r="L3942" s="43">
        <f t="shared" si="640"/>
        <v>10079.999999999973</v>
      </c>
      <c r="M3942" s="25"/>
      <c r="N3942" s="25"/>
    </row>
    <row r="3943" spans="1:14" ht="14.25" customHeight="1">
      <c r="A3943" s="114">
        <v>41733</v>
      </c>
      <c r="B3943" s="102" t="s">
        <v>655</v>
      </c>
      <c r="C3943" s="29">
        <f t="shared" si="636"/>
        <v>1038.0622837370242</v>
      </c>
      <c r="D3943" s="102" t="s">
        <v>203</v>
      </c>
      <c r="E3943" s="43">
        <v>289</v>
      </c>
      <c r="F3943" s="43">
        <v>287.05</v>
      </c>
      <c r="G3943" s="43"/>
      <c r="H3943" s="110"/>
      <c r="I3943" s="109">
        <f t="shared" si="637"/>
        <v>2024.2214532871856</v>
      </c>
      <c r="J3943" s="109">
        <f t="shared" si="638"/>
        <v>0</v>
      </c>
      <c r="K3943" s="109">
        <f t="shared" si="639"/>
        <v>0</v>
      </c>
      <c r="L3943" s="43">
        <f t="shared" si="640"/>
        <v>2024.2214532871856</v>
      </c>
      <c r="M3943" s="25"/>
      <c r="N3943" s="25"/>
    </row>
    <row r="3944" spans="1:14" ht="14.25" customHeight="1">
      <c r="A3944" s="114">
        <v>41732</v>
      </c>
      <c r="B3944" s="54" t="s">
        <v>465</v>
      </c>
      <c r="C3944" s="29">
        <f t="shared" si="636"/>
        <v>1224.4897959183672</v>
      </c>
      <c r="D3944" s="54" t="s">
        <v>188</v>
      </c>
      <c r="E3944" s="112">
        <v>245</v>
      </c>
      <c r="F3944" s="112">
        <v>247.5</v>
      </c>
      <c r="G3944" s="112">
        <v>250.5</v>
      </c>
      <c r="H3944" s="110">
        <v>254.5</v>
      </c>
      <c r="I3944" s="109">
        <f t="shared" si="637"/>
        <v>3061.2244897959181</v>
      </c>
      <c r="J3944" s="109">
        <f t="shared" si="638"/>
        <v>3673.4693877551017</v>
      </c>
      <c r="K3944" s="109">
        <f t="shared" si="639"/>
        <v>4897.9591836734689</v>
      </c>
      <c r="L3944" s="43">
        <f t="shared" si="640"/>
        <v>11632.65306122449</v>
      </c>
      <c r="M3944" s="25"/>
      <c r="N3944" s="25"/>
    </row>
    <row r="3945" spans="1:14" ht="14.25" customHeight="1">
      <c r="A3945" s="114">
        <v>41732</v>
      </c>
      <c r="B3945" s="54" t="s">
        <v>120</v>
      </c>
      <c r="C3945" s="29">
        <f t="shared" si="636"/>
        <v>545.4545454545455</v>
      </c>
      <c r="D3945" s="54" t="s">
        <v>188</v>
      </c>
      <c r="E3945" s="112">
        <v>550</v>
      </c>
      <c r="F3945" s="112">
        <v>554</v>
      </c>
      <c r="G3945" s="112">
        <v>559</v>
      </c>
      <c r="H3945" s="110">
        <v>566</v>
      </c>
      <c r="I3945" s="109">
        <f t="shared" si="637"/>
        <v>2181.818181818182</v>
      </c>
      <c r="J3945" s="109">
        <f t="shared" si="638"/>
        <v>2727.2727272727275</v>
      </c>
      <c r="K3945" s="109">
        <f t="shared" si="639"/>
        <v>3818.1818181818185</v>
      </c>
      <c r="L3945" s="43">
        <f t="shared" si="640"/>
        <v>8727.2727272727279</v>
      </c>
      <c r="M3945" s="25"/>
      <c r="N3945" s="25"/>
    </row>
    <row r="3946" spans="1:14" ht="14.25" customHeight="1">
      <c r="A3946" s="114">
        <v>41732</v>
      </c>
      <c r="B3946" s="102" t="s">
        <v>411</v>
      </c>
      <c r="C3946" s="29">
        <f t="shared" si="636"/>
        <v>5917.1597633136089</v>
      </c>
      <c r="D3946" s="102" t="s">
        <v>203</v>
      </c>
      <c r="E3946" s="43">
        <v>50.7</v>
      </c>
      <c r="F3946" s="43">
        <v>50.2</v>
      </c>
      <c r="G3946" s="43"/>
      <c r="H3946" s="110"/>
      <c r="I3946" s="109">
        <f t="shared" si="637"/>
        <v>2958.5798816568044</v>
      </c>
      <c r="J3946" s="109">
        <f t="shared" si="638"/>
        <v>0</v>
      </c>
      <c r="K3946" s="109">
        <f t="shared" si="639"/>
        <v>0</v>
      </c>
      <c r="L3946" s="43">
        <f t="shared" si="640"/>
        <v>2958.5798816568044</v>
      </c>
      <c r="M3946" s="25"/>
      <c r="N3946" s="25"/>
    </row>
    <row r="3947" spans="1:14" ht="14.25" customHeight="1">
      <c r="A3947" s="114">
        <v>41732</v>
      </c>
      <c r="B3947" s="54" t="s">
        <v>642</v>
      </c>
      <c r="C3947" s="29">
        <f t="shared" si="636"/>
        <v>3440.3669724770639</v>
      </c>
      <c r="D3947" s="54" t="s">
        <v>188</v>
      </c>
      <c r="E3947" s="112">
        <v>87.2</v>
      </c>
      <c r="F3947" s="112">
        <v>88</v>
      </c>
      <c r="G3947" s="112"/>
      <c r="H3947" s="110"/>
      <c r="I3947" s="109">
        <f t="shared" si="637"/>
        <v>2752.2935779816412</v>
      </c>
      <c r="J3947" s="109">
        <f t="shared" si="638"/>
        <v>0</v>
      </c>
      <c r="K3947" s="109">
        <f t="shared" si="639"/>
        <v>0</v>
      </c>
      <c r="L3947" s="43">
        <f t="shared" si="640"/>
        <v>2752.2935779816412</v>
      </c>
      <c r="M3947" s="25"/>
      <c r="N3947" s="25"/>
    </row>
    <row r="3948" spans="1:14" ht="14.25" customHeight="1">
      <c r="A3948" s="114">
        <v>41732</v>
      </c>
      <c r="B3948" s="54" t="s">
        <v>581</v>
      </c>
      <c r="C3948" s="29">
        <f t="shared" si="636"/>
        <v>699.30069930069931</v>
      </c>
      <c r="D3948" s="54" t="s">
        <v>188</v>
      </c>
      <c r="E3948" s="112">
        <v>429</v>
      </c>
      <c r="F3948" s="112">
        <v>429</v>
      </c>
      <c r="G3948" s="112"/>
      <c r="H3948" s="110"/>
      <c r="I3948" s="109">
        <f t="shared" si="637"/>
        <v>0</v>
      </c>
      <c r="J3948" s="109">
        <f t="shared" si="638"/>
        <v>0</v>
      </c>
      <c r="K3948" s="109">
        <f t="shared" si="639"/>
        <v>0</v>
      </c>
      <c r="L3948" s="43">
        <f t="shared" si="640"/>
        <v>0</v>
      </c>
      <c r="M3948" s="25"/>
      <c r="N3948" s="25"/>
    </row>
    <row r="3949" spans="1:14" ht="14.25" customHeight="1">
      <c r="A3949" s="114">
        <v>41731</v>
      </c>
      <c r="B3949" s="54" t="s">
        <v>465</v>
      </c>
      <c r="C3949" s="29">
        <f t="shared" si="636"/>
        <v>1315.7894736842106</v>
      </c>
      <c r="D3949" s="54" t="s">
        <v>188</v>
      </c>
      <c r="E3949" s="112">
        <v>228</v>
      </c>
      <c r="F3949" s="112">
        <v>230</v>
      </c>
      <c r="G3949" s="112">
        <v>233</v>
      </c>
      <c r="H3949" s="110">
        <v>237.5</v>
      </c>
      <c r="I3949" s="109">
        <f t="shared" si="637"/>
        <v>2631.5789473684213</v>
      </c>
      <c r="J3949" s="109">
        <f t="shared" si="638"/>
        <v>3947.3684210526317</v>
      </c>
      <c r="K3949" s="109">
        <f t="shared" si="639"/>
        <v>5921.0526315789475</v>
      </c>
      <c r="L3949" s="43">
        <f t="shared" si="640"/>
        <v>12500</v>
      </c>
      <c r="M3949" s="25"/>
      <c r="N3949" s="25"/>
    </row>
    <row r="3950" spans="1:14" ht="14.25" customHeight="1">
      <c r="A3950" s="114">
        <v>41731</v>
      </c>
      <c r="B3950" s="54" t="s">
        <v>548</v>
      </c>
      <c r="C3950" s="29">
        <f t="shared" si="636"/>
        <v>607.28744939271257</v>
      </c>
      <c r="D3950" s="54" t="s">
        <v>188</v>
      </c>
      <c r="E3950" s="112">
        <v>494</v>
      </c>
      <c r="F3950" s="112">
        <v>497</v>
      </c>
      <c r="G3950" s="112">
        <v>502</v>
      </c>
      <c r="H3950" s="110">
        <v>508</v>
      </c>
      <c r="I3950" s="109">
        <f t="shared" si="637"/>
        <v>1821.8623481781378</v>
      </c>
      <c r="J3950" s="109">
        <f t="shared" si="638"/>
        <v>3036.4372469635628</v>
      </c>
      <c r="K3950" s="109">
        <f t="shared" si="639"/>
        <v>3643.7246963562757</v>
      </c>
      <c r="L3950" s="43">
        <f t="shared" si="640"/>
        <v>8502.0242914979754</v>
      </c>
      <c r="M3950" s="25"/>
      <c r="N3950" s="25"/>
    </row>
    <row r="3951" spans="1:14" ht="14.25" customHeight="1">
      <c r="A3951" s="114">
        <v>41731</v>
      </c>
      <c r="B3951" s="54" t="s">
        <v>656</v>
      </c>
      <c r="C3951" s="29">
        <f t="shared" si="636"/>
        <v>763.35877862595419</v>
      </c>
      <c r="D3951" s="54" t="s">
        <v>188</v>
      </c>
      <c r="E3951" s="112">
        <v>393</v>
      </c>
      <c r="F3951" s="112">
        <v>395.5</v>
      </c>
      <c r="G3951" s="112">
        <v>398.5</v>
      </c>
      <c r="H3951" s="110">
        <v>403</v>
      </c>
      <c r="I3951" s="109">
        <f t="shared" si="637"/>
        <v>1908.3969465648854</v>
      </c>
      <c r="J3951" s="109">
        <f t="shared" si="638"/>
        <v>2290.0763358778627</v>
      </c>
      <c r="K3951" s="109">
        <f t="shared" si="639"/>
        <v>3435.1145038167938</v>
      </c>
      <c r="L3951" s="43">
        <f t="shared" si="640"/>
        <v>7633.5877862595426</v>
      </c>
      <c r="M3951" s="25"/>
      <c r="N3951" s="25"/>
    </row>
    <row r="3952" spans="1:14" ht="14.25" customHeight="1">
      <c r="A3952" s="114">
        <v>41731</v>
      </c>
      <c r="B3952" s="54" t="s">
        <v>231</v>
      </c>
      <c r="C3952" s="29">
        <f t="shared" si="636"/>
        <v>1647.4464579901153</v>
      </c>
      <c r="D3952" s="54" t="s">
        <v>188</v>
      </c>
      <c r="E3952" s="112">
        <v>182.1</v>
      </c>
      <c r="F3952" s="112">
        <v>180</v>
      </c>
      <c r="G3952" s="112"/>
      <c r="H3952" s="110"/>
      <c r="I3952" s="109">
        <f t="shared" si="637"/>
        <v>-3459.6375617792328</v>
      </c>
      <c r="J3952" s="109">
        <f t="shared" si="638"/>
        <v>0</v>
      </c>
      <c r="K3952" s="109">
        <f t="shared" si="639"/>
        <v>0</v>
      </c>
      <c r="L3952" s="43">
        <f t="shared" si="640"/>
        <v>-3459.6375617792328</v>
      </c>
      <c r="M3952" s="25"/>
      <c r="N3952" s="25"/>
    </row>
    <row r="3953" spans="1:14" ht="14.25" customHeight="1">
      <c r="A3953" s="114">
        <v>41730</v>
      </c>
      <c r="B3953" s="54" t="s">
        <v>466</v>
      </c>
      <c r="C3953" s="29">
        <f t="shared" si="636"/>
        <v>1880.8777429467084</v>
      </c>
      <c r="D3953" s="54" t="s">
        <v>188</v>
      </c>
      <c r="E3953" s="112">
        <v>159.5</v>
      </c>
      <c r="F3953" s="112">
        <v>160.5</v>
      </c>
      <c r="G3953" s="112">
        <v>161.80000000000001</v>
      </c>
      <c r="H3953" s="110"/>
      <c r="I3953" s="109">
        <f t="shared" si="637"/>
        <v>1880.8777429467084</v>
      </c>
      <c r="J3953" s="109">
        <f t="shared" si="638"/>
        <v>2445.1410658307423</v>
      </c>
      <c r="K3953" s="109">
        <f t="shared" si="639"/>
        <v>0</v>
      </c>
      <c r="L3953" s="43">
        <f t="shared" si="640"/>
        <v>4326.0188087774504</v>
      </c>
      <c r="M3953" s="25"/>
      <c r="N3953" s="25"/>
    </row>
    <row r="3954" spans="1:14" ht="14.25" customHeight="1">
      <c r="A3954" s="114">
        <v>41730</v>
      </c>
      <c r="B3954" s="102" t="s">
        <v>655</v>
      </c>
      <c r="C3954" s="29">
        <f t="shared" si="636"/>
        <v>1003.3444816053511</v>
      </c>
      <c r="D3954" s="102" t="s">
        <v>203</v>
      </c>
      <c r="E3954" s="43">
        <v>299</v>
      </c>
      <c r="F3954" s="43">
        <v>297.5</v>
      </c>
      <c r="G3954" s="43">
        <v>295.5</v>
      </c>
      <c r="H3954" s="110"/>
      <c r="I3954" s="109">
        <f t="shared" si="637"/>
        <v>1505.0167224080267</v>
      </c>
      <c r="J3954" s="109">
        <f t="shared" si="638"/>
        <v>2006.6889632107022</v>
      </c>
      <c r="K3954" s="109">
        <f t="shared" si="639"/>
        <v>0</v>
      </c>
      <c r="L3954" s="43">
        <f t="shared" si="640"/>
        <v>3511.7056856187291</v>
      </c>
      <c r="M3954" s="25"/>
      <c r="N3954" s="25"/>
    </row>
    <row r="3955" spans="1:14" ht="14.25" customHeight="1">
      <c r="A3955" s="114">
        <v>41730</v>
      </c>
      <c r="B3955" s="102" t="s">
        <v>609</v>
      </c>
      <c r="C3955" s="29">
        <f t="shared" si="636"/>
        <v>3191.4893617021276</v>
      </c>
      <c r="D3955" s="102" t="s">
        <v>203</v>
      </c>
      <c r="E3955" s="43">
        <v>94</v>
      </c>
      <c r="F3955" s="43">
        <v>93.3</v>
      </c>
      <c r="G3955" s="43"/>
      <c r="H3955" s="110"/>
      <c r="I3955" s="109">
        <f t="shared" si="637"/>
        <v>2234.0425531914984</v>
      </c>
      <c r="J3955" s="109">
        <f t="shared" si="638"/>
        <v>0</v>
      </c>
      <c r="K3955" s="109">
        <f t="shared" si="639"/>
        <v>0</v>
      </c>
      <c r="L3955" s="43">
        <f t="shared" si="640"/>
        <v>2234.0425531914984</v>
      </c>
      <c r="M3955" s="25"/>
      <c r="N3955" s="25"/>
    </row>
    <row r="3956" spans="1:14" ht="14.25" customHeight="1">
      <c r="A3956" s="114">
        <v>41730</v>
      </c>
      <c r="B3956" s="54" t="s">
        <v>532</v>
      </c>
      <c r="C3956" s="29">
        <f t="shared" si="636"/>
        <v>4687.5</v>
      </c>
      <c r="D3956" s="54" t="s">
        <v>188</v>
      </c>
      <c r="E3956" s="112">
        <v>64</v>
      </c>
      <c r="F3956" s="112">
        <v>64.45</v>
      </c>
      <c r="G3956" s="112"/>
      <c r="H3956" s="110"/>
      <c r="I3956" s="109">
        <f t="shared" si="637"/>
        <v>2109.3750000000132</v>
      </c>
      <c r="J3956" s="109">
        <f t="shared" si="638"/>
        <v>0</v>
      </c>
      <c r="K3956" s="109">
        <f t="shared" si="639"/>
        <v>0</v>
      </c>
      <c r="L3956" s="43">
        <f t="shared" si="640"/>
        <v>2109.3750000000132</v>
      </c>
      <c r="M3956" s="25"/>
      <c r="N3956" s="25"/>
    </row>
    <row r="3957" spans="1:14" ht="14.25" customHeight="1">
      <c r="A3957" s="114">
        <v>41729</v>
      </c>
      <c r="B3957" s="54" t="s">
        <v>643</v>
      </c>
      <c r="C3957" s="29">
        <f t="shared" si="636"/>
        <v>2597.4025974025976</v>
      </c>
      <c r="D3957" s="54" t="s">
        <v>188</v>
      </c>
      <c r="E3957" s="112">
        <v>115.5</v>
      </c>
      <c r="F3957" s="112">
        <v>116.5</v>
      </c>
      <c r="G3957" s="112">
        <v>118</v>
      </c>
      <c r="H3957" s="110"/>
      <c r="I3957" s="109">
        <f t="shared" si="637"/>
        <v>2597.4025974025976</v>
      </c>
      <c r="J3957" s="109">
        <f t="shared" si="638"/>
        <v>3896.1038961038967</v>
      </c>
      <c r="K3957" s="109">
        <f t="shared" si="639"/>
        <v>0</v>
      </c>
      <c r="L3957" s="43">
        <f t="shared" si="640"/>
        <v>6493.5064935064947</v>
      </c>
      <c r="M3957" s="25"/>
      <c r="N3957" s="25"/>
    </row>
    <row r="3958" spans="1:14" ht="14.25" customHeight="1">
      <c r="A3958" s="114">
        <v>41729</v>
      </c>
      <c r="B3958" s="102" t="s">
        <v>615</v>
      </c>
      <c r="C3958" s="29">
        <f t="shared" si="636"/>
        <v>2463.0541871921182</v>
      </c>
      <c r="D3958" s="102" t="s">
        <v>203</v>
      </c>
      <c r="E3958" s="43">
        <v>121.8</v>
      </c>
      <c r="F3958" s="43">
        <v>120.8</v>
      </c>
      <c r="G3958" s="43"/>
      <c r="H3958" s="110"/>
      <c r="I3958" s="109">
        <f t="shared" si="637"/>
        <v>2463.0541871921182</v>
      </c>
      <c r="J3958" s="109">
        <f t="shared" si="638"/>
        <v>0</v>
      </c>
      <c r="K3958" s="109">
        <f t="shared" si="639"/>
        <v>0</v>
      </c>
      <c r="L3958" s="43">
        <f t="shared" si="640"/>
        <v>2463.0541871921182</v>
      </c>
      <c r="M3958" s="25"/>
      <c r="N3958" s="25"/>
    </row>
    <row r="3959" spans="1:14" ht="14.25" customHeight="1">
      <c r="A3959" s="114">
        <v>41729</v>
      </c>
      <c r="B3959" s="54" t="s">
        <v>657</v>
      </c>
      <c r="C3959" s="29">
        <f t="shared" si="636"/>
        <v>808.62533692722377</v>
      </c>
      <c r="D3959" s="54" t="s">
        <v>188</v>
      </c>
      <c r="E3959" s="112">
        <v>371</v>
      </c>
      <c r="F3959" s="112">
        <v>373</v>
      </c>
      <c r="G3959" s="112"/>
      <c r="H3959" s="110"/>
      <c r="I3959" s="109">
        <f t="shared" si="637"/>
        <v>1617.2506738544475</v>
      </c>
      <c r="J3959" s="109">
        <f t="shared" si="638"/>
        <v>0</v>
      </c>
      <c r="K3959" s="109">
        <f t="shared" si="639"/>
        <v>0</v>
      </c>
      <c r="L3959" s="43">
        <f t="shared" si="640"/>
        <v>1617.2506738544475</v>
      </c>
      <c r="M3959" s="25"/>
      <c r="N3959" s="25"/>
    </row>
    <row r="3960" spans="1:14" ht="14.25" customHeight="1">
      <c r="A3960" s="114">
        <v>41729</v>
      </c>
      <c r="B3960" s="54" t="s">
        <v>658</v>
      </c>
      <c r="C3960" s="29">
        <f t="shared" si="636"/>
        <v>807.5370121130552</v>
      </c>
      <c r="D3960" s="54" t="s">
        <v>188</v>
      </c>
      <c r="E3960" s="112">
        <v>371.5</v>
      </c>
      <c r="F3960" s="112">
        <v>372.8</v>
      </c>
      <c r="G3960" s="112"/>
      <c r="H3960" s="110"/>
      <c r="I3960" s="109">
        <f t="shared" si="637"/>
        <v>1049.798115746981</v>
      </c>
      <c r="J3960" s="109">
        <f t="shared" si="638"/>
        <v>0</v>
      </c>
      <c r="K3960" s="109">
        <f t="shared" si="639"/>
        <v>0</v>
      </c>
      <c r="L3960" s="43">
        <f t="shared" si="640"/>
        <v>1049.798115746981</v>
      </c>
      <c r="M3960" s="25"/>
      <c r="N3960" s="25"/>
    </row>
    <row r="3961" spans="1:14" ht="14.25" customHeight="1">
      <c r="A3961" s="114">
        <v>41726</v>
      </c>
      <c r="B3961" s="54" t="s">
        <v>100</v>
      </c>
      <c r="C3961" s="29">
        <f t="shared" si="636"/>
        <v>3092.783505154639</v>
      </c>
      <c r="D3961" s="54" t="s">
        <v>188</v>
      </c>
      <c r="E3961" s="112">
        <v>97</v>
      </c>
      <c r="F3961" s="112">
        <v>97.8</v>
      </c>
      <c r="G3961" s="112">
        <v>98.8</v>
      </c>
      <c r="H3961" s="110">
        <v>100.3</v>
      </c>
      <c r="I3961" s="109">
        <f t="shared" si="637"/>
        <v>2474.2268041237025</v>
      </c>
      <c r="J3961" s="109">
        <f t="shared" si="638"/>
        <v>3092.783505154639</v>
      </c>
      <c r="K3961" s="109">
        <f t="shared" si="639"/>
        <v>4639.1752577319585</v>
      </c>
      <c r="L3961" s="43">
        <f t="shared" si="640"/>
        <v>10206.1855670103</v>
      </c>
      <c r="M3961" s="25"/>
      <c r="N3961" s="25"/>
    </row>
    <row r="3962" spans="1:14" ht="14.25" customHeight="1">
      <c r="A3962" s="114">
        <v>41726</v>
      </c>
      <c r="B3962" s="54" t="s">
        <v>659</v>
      </c>
      <c r="C3962" s="29">
        <f t="shared" si="636"/>
        <v>881.05726872246692</v>
      </c>
      <c r="D3962" s="54" t="s">
        <v>188</v>
      </c>
      <c r="E3962" s="112">
        <v>340.5</v>
      </c>
      <c r="F3962" s="112">
        <v>343</v>
      </c>
      <c r="G3962" s="112">
        <v>345.5</v>
      </c>
      <c r="H3962" s="110">
        <v>349.5</v>
      </c>
      <c r="I3962" s="109">
        <f t="shared" si="637"/>
        <v>2202.6431718061672</v>
      </c>
      <c r="J3962" s="109">
        <f t="shared" si="638"/>
        <v>2202.6431718061672</v>
      </c>
      <c r="K3962" s="109">
        <f t="shared" si="639"/>
        <v>3524.2290748898677</v>
      </c>
      <c r="L3962" s="43">
        <f t="shared" si="640"/>
        <v>7929.515418502202</v>
      </c>
      <c r="M3962" s="25"/>
      <c r="N3962" s="25"/>
    </row>
    <row r="3963" spans="1:14" ht="14.25" customHeight="1">
      <c r="A3963" s="114">
        <v>41726</v>
      </c>
      <c r="B3963" s="54" t="s">
        <v>660</v>
      </c>
      <c r="C3963" s="29">
        <f t="shared" si="636"/>
        <v>785.3403141361257</v>
      </c>
      <c r="D3963" s="54" t="s">
        <v>188</v>
      </c>
      <c r="E3963" s="112">
        <v>382</v>
      </c>
      <c r="F3963" s="112">
        <v>384.5</v>
      </c>
      <c r="G3963" s="112">
        <v>387.3</v>
      </c>
      <c r="H3963" s="110"/>
      <c r="I3963" s="109">
        <f t="shared" si="637"/>
        <v>1963.3507853403144</v>
      </c>
      <c r="J3963" s="109">
        <f t="shared" si="638"/>
        <v>2198.9528795811607</v>
      </c>
      <c r="K3963" s="109">
        <f t="shared" si="639"/>
        <v>0</v>
      </c>
      <c r="L3963" s="43">
        <f t="shared" si="640"/>
        <v>4162.3036649214755</v>
      </c>
      <c r="M3963" s="25"/>
      <c r="N3963" s="25"/>
    </row>
    <row r="3964" spans="1:14" ht="14.25" customHeight="1">
      <c r="A3964" s="114">
        <v>41726</v>
      </c>
      <c r="B3964" s="54" t="s">
        <v>553</v>
      </c>
      <c r="C3964" s="29">
        <f t="shared" si="636"/>
        <v>3333.3333333333335</v>
      </c>
      <c r="D3964" s="54" t="s">
        <v>188</v>
      </c>
      <c r="E3964" s="112">
        <v>90</v>
      </c>
      <c r="F3964" s="112">
        <v>90.8</v>
      </c>
      <c r="G3964" s="112"/>
      <c r="H3964" s="110"/>
      <c r="I3964" s="109">
        <f t="shared" si="637"/>
        <v>2666.6666666666574</v>
      </c>
      <c r="J3964" s="109">
        <f t="shared" si="638"/>
        <v>0</v>
      </c>
      <c r="K3964" s="109">
        <f t="shared" si="639"/>
        <v>0</v>
      </c>
      <c r="L3964" s="43">
        <f t="shared" si="640"/>
        <v>2666.6666666666574</v>
      </c>
      <c r="M3964" s="25"/>
      <c r="N3964" s="25"/>
    </row>
    <row r="3965" spans="1:14" ht="14.25" customHeight="1">
      <c r="A3965" s="114">
        <v>41725</v>
      </c>
      <c r="B3965" s="54" t="s">
        <v>397</v>
      </c>
      <c r="C3965" s="29">
        <f t="shared" si="636"/>
        <v>1226.9938650306749</v>
      </c>
      <c r="D3965" s="54" t="s">
        <v>188</v>
      </c>
      <c r="E3965" s="112">
        <v>244.5</v>
      </c>
      <c r="F3965" s="112">
        <v>246</v>
      </c>
      <c r="G3965" s="112">
        <v>248</v>
      </c>
      <c r="H3965" s="110">
        <v>250</v>
      </c>
      <c r="I3965" s="109">
        <f t="shared" si="637"/>
        <v>1840.4907975460123</v>
      </c>
      <c r="J3965" s="109">
        <f t="shared" si="638"/>
        <v>2453.9877300613498</v>
      </c>
      <c r="K3965" s="109">
        <f t="shared" si="639"/>
        <v>2453.9877300613498</v>
      </c>
      <c r="L3965" s="43">
        <f t="shared" si="640"/>
        <v>6748.4662576687115</v>
      </c>
      <c r="M3965" s="25"/>
      <c r="N3965" s="25"/>
    </row>
    <row r="3966" spans="1:14" ht="14.25" customHeight="1">
      <c r="A3966" s="114">
        <v>41725</v>
      </c>
      <c r="B3966" s="54" t="s">
        <v>661</v>
      </c>
      <c r="C3966" s="29">
        <f t="shared" si="636"/>
        <v>2173.913043478261</v>
      </c>
      <c r="D3966" s="54" t="s">
        <v>188</v>
      </c>
      <c r="E3966" s="112">
        <v>138</v>
      </c>
      <c r="F3966" s="112">
        <v>139</v>
      </c>
      <c r="G3966" s="112">
        <v>140.5</v>
      </c>
      <c r="H3966" s="110"/>
      <c r="I3966" s="109">
        <f t="shared" si="637"/>
        <v>2173.913043478261</v>
      </c>
      <c r="J3966" s="109">
        <f t="shared" si="638"/>
        <v>3260.8695652173915</v>
      </c>
      <c r="K3966" s="109">
        <f t="shared" si="639"/>
        <v>0</v>
      </c>
      <c r="L3966" s="43">
        <f t="shared" si="640"/>
        <v>5434.782608695652</v>
      </c>
      <c r="M3966" s="25"/>
      <c r="N3966" s="25"/>
    </row>
    <row r="3967" spans="1:14" ht="14.25" customHeight="1">
      <c r="A3967" s="114">
        <v>41725</v>
      </c>
      <c r="B3967" s="54" t="s">
        <v>318</v>
      </c>
      <c r="C3967" s="29">
        <f t="shared" si="636"/>
        <v>988.46787479406919</v>
      </c>
      <c r="D3967" s="54" t="s">
        <v>188</v>
      </c>
      <c r="E3967" s="112">
        <v>303.5</v>
      </c>
      <c r="F3967" s="112">
        <v>305.5</v>
      </c>
      <c r="G3967" s="112">
        <v>308</v>
      </c>
      <c r="H3967" s="110"/>
      <c r="I3967" s="109">
        <f t="shared" si="637"/>
        <v>1976.9357495881384</v>
      </c>
      <c r="J3967" s="109">
        <f t="shared" si="638"/>
        <v>2471.169686985173</v>
      </c>
      <c r="K3967" s="109">
        <f t="shared" si="639"/>
        <v>0</v>
      </c>
      <c r="L3967" s="43">
        <f t="shared" si="640"/>
        <v>4448.1054365733116</v>
      </c>
      <c r="M3967" s="25"/>
      <c r="N3967" s="25"/>
    </row>
    <row r="3968" spans="1:14" ht="14.25" customHeight="1">
      <c r="A3968" s="114">
        <v>41725</v>
      </c>
      <c r="B3968" s="54" t="s">
        <v>648</v>
      </c>
      <c r="C3968" s="29">
        <f t="shared" si="636"/>
        <v>1466.9926650366749</v>
      </c>
      <c r="D3968" s="54" t="s">
        <v>188</v>
      </c>
      <c r="E3968" s="112">
        <v>204.5</v>
      </c>
      <c r="F3968" s="112">
        <v>205.9</v>
      </c>
      <c r="G3968" s="112"/>
      <c r="H3968" s="110"/>
      <c r="I3968" s="109">
        <f t="shared" si="637"/>
        <v>2053.7897310513531</v>
      </c>
      <c r="J3968" s="109">
        <f t="shared" si="638"/>
        <v>0</v>
      </c>
      <c r="K3968" s="109">
        <f t="shared" si="639"/>
        <v>0</v>
      </c>
      <c r="L3968" s="43">
        <f t="shared" si="640"/>
        <v>2053.7897310513531</v>
      </c>
      <c r="M3968" s="25"/>
      <c r="N3968" s="25"/>
    </row>
    <row r="3969" spans="1:14" ht="14.25" customHeight="1">
      <c r="A3969" s="114">
        <v>41724</v>
      </c>
      <c r="B3969" s="54" t="s">
        <v>662</v>
      </c>
      <c r="C3969" s="29">
        <f t="shared" si="636"/>
        <v>1339.2857142857142</v>
      </c>
      <c r="D3969" s="54" t="s">
        <v>188</v>
      </c>
      <c r="E3969" s="112">
        <v>224</v>
      </c>
      <c r="F3969" s="112">
        <v>225.5</v>
      </c>
      <c r="G3969" s="112">
        <v>227.5</v>
      </c>
      <c r="H3969" s="110">
        <v>231</v>
      </c>
      <c r="I3969" s="109">
        <f t="shared" si="637"/>
        <v>2008.9285714285713</v>
      </c>
      <c r="J3969" s="109">
        <f t="shared" si="638"/>
        <v>2678.5714285714284</v>
      </c>
      <c r="K3969" s="109">
        <f t="shared" si="639"/>
        <v>4687.5</v>
      </c>
      <c r="L3969" s="43">
        <f t="shared" si="640"/>
        <v>9375</v>
      </c>
      <c r="M3969" s="25"/>
      <c r="N3969" s="25"/>
    </row>
    <row r="3970" spans="1:14" ht="14.25" customHeight="1">
      <c r="A3970" s="114">
        <v>41724</v>
      </c>
      <c r="B3970" s="54" t="s">
        <v>231</v>
      </c>
      <c r="C3970" s="29">
        <f t="shared" si="636"/>
        <v>1875</v>
      </c>
      <c r="D3970" s="54" t="s">
        <v>188</v>
      </c>
      <c r="E3970" s="112">
        <v>160</v>
      </c>
      <c r="F3970" s="112">
        <v>161</v>
      </c>
      <c r="G3970" s="112">
        <v>162.5</v>
      </c>
      <c r="H3970" s="110">
        <v>164.5</v>
      </c>
      <c r="I3970" s="109">
        <f t="shared" si="637"/>
        <v>1875</v>
      </c>
      <c r="J3970" s="109">
        <f t="shared" si="638"/>
        <v>2812.5</v>
      </c>
      <c r="K3970" s="109">
        <f t="shared" si="639"/>
        <v>3750</v>
      </c>
      <c r="L3970" s="43">
        <f t="shared" si="640"/>
        <v>8437.5</v>
      </c>
      <c r="M3970" s="25"/>
      <c r="N3970" s="25"/>
    </row>
    <row r="3971" spans="1:14" ht="14.25" customHeight="1">
      <c r="A3971" s="114">
        <v>41724</v>
      </c>
      <c r="B3971" s="54" t="s">
        <v>94</v>
      </c>
      <c r="C3971" s="29">
        <f t="shared" si="636"/>
        <v>806.45161290322585</v>
      </c>
      <c r="D3971" s="54" t="s">
        <v>188</v>
      </c>
      <c r="E3971" s="112">
        <v>372</v>
      </c>
      <c r="F3971" s="112">
        <v>374</v>
      </c>
      <c r="G3971" s="112">
        <v>377</v>
      </c>
      <c r="H3971" s="110">
        <v>381</v>
      </c>
      <c r="I3971" s="109">
        <f t="shared" si="637"/>
        <v>1612.9032258064517</v>
      </c>
      <c r="J3971" s="109">
        <f t="shared" si="638"/>
        <v>2419.3548387096776</v>
      </c>
      <c r="K3971" s="109">
        <f t="shared" si="639"/>
        <v>3225.8064516129034</v>
      </c>
      <c r="L3971" s="43">
        <f t="shared" si="640"/>
        <v>7258.0645161290322</v>
      </c>
      <c r="M3971" s="25"/>
      <c r="N3971" s="25"/>
    </row>
    <row r="3972" spans="1:14" ht="14.25" customHeight="1">
      <c r="A3972" s="114">
        <v>41724</v>
      </c>
      <c r="B3972" s="54" t="s">
        <v>214</v>
      </c>
      <c r="C3972" s="29">
        <f t="shared" si="636"/>
        <v>759.49367088607596</v>
      </c>
      <c r="D3972" s="54" t="s">
        <v>188</v>
      </c>
      <c r="E3972" s="112">
        <v>395</v>
      </c>
      <c r="F3972" s="112">
        <v>398</v>
      </c>
      <c r="G3972" s="112">
        <v>402</v>
      </c>
      <c r="H3972" s="110"/>
      <c r="I3972" s="109">
        <f t="shared" si="637"/>
        <v>2278.4810126582279</v>
      </c>
      <c r="J3972" s="109">
        <f t="shared" si="638"/>
        <v>3037.9746835443038</v>
      </c>
      <c r="K3972" s="109">
        <f t="shared" si="639"/>
        <v>0</v>
      </c>
      <c r="L3972" s="43">
        <f t="shared" si="640"/>
        <v>5316.4556962025317</v>
      </c>
      <c r="M3972" s="25"/>
      <c r="N3972" s="25"/>
    </row>
    <row r="3973" spans="1:14" ht="14.25" customHeight="1">
      <c r="A3973" s="114">
        <v>41724</v>
      </c>
      <c r="B3973" s="54" t="s">
        <v>582</v>
      </c>
      <c r="C3973" s="29">
        <f t="shared" si="636"/>
        <v>3370.7865168539324</v>
      </c>
      <c r="D3973" s="102" t="s">
        <v>188</v>
      </c>
      <c r="E3973" s="43">
        <v>89</v>
      </c>
      <c r="F3973" s="43">
        <v>89.5</v>
      </c>
      <c r="G3973" s="43"/>
      <c r="H3973" s="110"/>
      <c r="I3973" s="109">
        <f t="shared" si="637"/>
        <v>1685.3932584269662</v>
      </c>
      <c r="J3973" s="109">
        <f t="shared" si="638"/>
        <v>0</v>
      </c>
      <c r="K3973" s="109">
        <f t="shared" si="639"/>
        <v>0</v>
      </c>
      <c r="L3973" s="43">
        <f t="shared" si="640"/>
        <v>1685.3932584269662</v>
      </c>
      <c r="M3973" s="25"/>
      <c r="N3973" s="25"/>
    </row>
    <row r="3974" spans="1:14" ht="14.25" customHeight="1">
      <c r="A3974" s="114">
        <v>41723</v>
      </c>
      <c r="B3974" s="54" t="s">
        <v>487</v>
      </c>
      <c r="C3974" s="29">
        <f t="shared" si="636"/>
        <v>731.70731707317077</v>
      </c>
      <c r="D3974" s="54" t="s">
        <v>188</v>
      </c>
      <c r="E3974" s="112">
        <v>410</v>
      </c>
      <c r="F3974" s="112">
        <v>413</v>
      </c>
      <c r="G3974" s="112">
        <v>417</v>
      </c>
      <c r="H3974" s="110">
        <v>421.6</v>
      </c>
      <c r="I3974" s="109">
        <f t="shared" si="637"/>
        <v>2195.1219512195121</v>
      </c>
      <c r="J3974" s="109">
        <f t="shared" si="638"/>
        <v>2926.8292682926831</v>
      </c>
      <c r="K3974" s="109">
        <f t="shared" si="639"/>
        <v>3365.8536585366023</v>
      </c>
      <c r="L3974" s="43">
        <f t="shared" si="640"/>
        <v>8487.804878048797</v>
      </c>
      <c r="M3974" s="25"/>
      <c r="N3974" s="25"/>
    </row>
    <row r="3975" spans="1:14" ht="14.25" customHeight="1">
      <c r="A3975" s="114">
        <v>41723</v>
      </c>
      <c r="B3975" s="54" t="s">
        <v>308</v>
      </c>
      <c r="C3975" s="29">
        <f t="shared" si="636"/>
        <v>662.25165562913912</v>
      </c>
      <c r="D3975" s="102" t="s">
        <v>188</v>
      </c>
      <c r="E3975" s="43">
        <v>453</v>
      </c>
      <c r="F3975" s="43">
        <v>456</v>
      </c>
      <c r="G3975" s="43"/>
      <c r="H3975" s="110"/>
      <c r="I3975" s="109">
        <f t="shared" si="637"/>
        <v>1986.7549668874174</v>
      </c>
      <c r="J3975" s="109">
        <f t="shared" si="638"/>
        <v>0</v>
      </c>
      <c r="K3975" s="109">
        <f t="shared" si="639"/>
        <v>0</v>
      </c>
      <c r="L3975" s="43">
        <f t="shared" si="640"/>
        <v>1986.7549668874174</v>
      </c>
      <c r="M3975" s="25"/>
      <c r="N3975" s="25"/>
    </row>
    <row r="3976" spans="1:14" ht="14.25" customHeight="1">
      <c r="A3976" s="114">
        <v>41723</v>
      </c>
      <c r="B3976" s="54" t="s">
        <v>153</v>
      </c>
      <c r="C3976" s="29">
        <f t="shared" si="636"/>
        <v>669.64285714285711</v>
      </c>
      <c r="D3976" s="102" t="s">
        <v>188</v>
      </c>
      <c r="E3976" s="43">
        <v>448</v>
      </c>
      <c r="F3976" s="43">
        <v>450</v>
      </c>
      <c r="G3976" s="43"/>
      <c r="H3976" s="110"/>
      <c r="I3976" s="109">
        <f t="shared" si="637"/>
        <v>1339.2857142857142</v>
      </c>
      <c r="J3976" s="109">
        <f t="shared" si="638"/>
        <v>0</v>
      </c>
      <c r="K3976" s="109">
        <f t="shared" si="639"/>
        <v>0</v>
      </c>
      <c r="L3976" s="43">
        <f t="shared" si="640"/>
        <v>1339.2857142857142</v>
      </c>
      <c r="M3976" s="25"/>
      <c r="N3976" s="25"/>
    </row>
    <row r="3977" spans="1:14" ht="14.25" customHeight="1">
      <c r="A3977" s="114">
        <v>41723</v>
      </c>
      <c r="B3977" s="54" t="s">
        <v>128</v>
      </c>
      <c r="C3977" s="29">
        <f t="shared" si="636"/>
        <v>1685.3932584269662</v>
      </c>
      <c r="D3977" s="102" t="s">
        <v>188</v>
      </c>
      <c r="E3977" s="43">
        <v>178</v>
      </c>
      <c r="F3977" s="43">
        <v>178</v>
      </c>
      <c r="G3977" s="43"/>
      <c r="H3977" s="110"/>
      <c r="I3977" s="109">
        <f t="shared" si="637"/>
        <v>0</v>
      </c>
      <c r="J3977" s="109">
        <f t="shared" si="638"/>
        <v>0</v>
      </c>
      <c r="K3977" s="109">
        <f t="shared" si="639"/>
        <v>0</v>
      </c>
      <c r="L3977" s="43">
        <f t="shared" si="640"/>
        <v>0</v>
      </c>
      <c r="M3977" s="25"/>
      <c r="N3977" s="25"/>
    </row>
    <row r="3978" spans="1:14" ht="14.25" customHeight="1">
      <c r="A3978" s="114">
        <v>41723</v>
      </c>
      <c r="B3978" s="102" t="s">
        <v>408</v>
      </c>
      <c r="C3978" s="29">
        <f t="shared" si="636"/>
        <v>1034.4827586206898</v>
      </c>
      <c r="D3978" s="102" t="s">
        <v>203</v>
      </c>
      <c r="E3978" s="43">
        <v>290</v>
      </c>
      <c r="F3978" s="43">
        <v>293.5</v>
      </c>
      <c r="G3978" s="43"/>
      <c r="H3978" s="110"/>
      <c r="I3978" s="109">
        <f t="shared" si="637"/>
        <v>-3620.6896551724139</v>
      </c>
      <c r="J3978" s="109">
        <f t="shared" si="638"/>
        <v>0</v>
      </c>
      <c r="K3978" s="109">
        <f t="shared" si="639"/>
        <v>0</v>
      </c>
      <c r="L3978" s="43">
        <f t="shared" si="640"/>
        <v>-3620.6896551724139</v>
      </c>
      <c r="M3978" s="25"/>
      <c r="N3978" s="25"/>
    </row>
    <row r="3979" spans="1:14" ht="14.25" customHeight="1">
      <c r="A3979" s="114">
        <v>41722</v>
      </c>
      <c r="B3979" s="54" t="s">
        <v>514</v>
      </c>
      <c r="C3979" s="29">
        <f t="shared" si="636"/>
        <v>5084.7457627118647</v>
      </c>
      <c r="D3979" s="54" t="s">
        <v>188</v>
      </c>
      <c r="E3979" s="112">
        <v>59</v>
      </c>
      <c r="F3979" s="112">
        <v>59.8</v>
      </c>
      <c r="G3979" s="112">
        <v>60.8</v>
      </c>
      <c r="H3979" s="110">
        <v>62</v>
      </c>
      <c r="I3979" s="109">
        <f t="shared" si="637"/>
        <v>4067.7966101694774</v>
      </c>
      <c r="J3979" s="109">
        <f t="shared" si="638"/>
        <v>5084.7457627118647</v>
      </c>
      <c r="K3979" s="109">
        <f t="shared" si="639"/>
        <v>6101.694915254252</v>
      </c>
      <c r="L3979" s="43">
        <f t="shared" si="640"/>
        <v>15254.237288135595</v>
      </c>
      <c r="M3979" s="25"/>
      <c r="N3979" s="25"/>
    </row>
    <row r="3980" spans="1:14" ht="14.25" customHeight="1">
      <c r="A3980" s="114">
        <v>41722</v>
      </c>
      <c r="B3980" s="54" t="s">
        <v>387</v>
      </c>
      <c r="C3980" s="29">
        <f t="shared" ref="C3980:C4043" si="641">300000/E3980</f>
        <v>1111.1111111111111</v>
      </c>
      <c r="D3980" s="102" t="s">
        <v>188</v>
      </c>
      <c r="E3980" s="43">
        <v>270</v>
      </c>
      <c r="F3980" s="43">
        <v>271.5</v>
      </c>
      <c r="G3980" s="43"/>
      <c r="H3980" s="110"/>
      <c r="I3980" s="109">
        <f t="shared" ref="I3980:I4043" si="642">(IF(D3980="SHORT",E3980-F3980,IF(D3980="LONG",F3980-E3980)))*C3980</f>
        <v>1666.6666666666665</v>
      </c>
      <c r="J3980" s="109">
        <f t="shared" ref="J3980:J4043" si="643">(IF(D3980="SHORT",IF(G3980="",0,F3980-G3980),IF(D3980="LONG",IF(G3980="",0,G3980-F3980))))*C3980</f>
        <v>0</v>
      </c>
      <c r="K3980" s="109">
        <f t="shared" ref="K3980:K4043" si="644">(IF(D3980="SHORT",IF(H3980="",0,G3980-H3980),IF(D3980="LONG",IF(H3980="",0,(H3980-G3980)))))*C3980</f>
        <v>0</v>
      </c>
      <c r="L3980" s="43">
        <f t="shared" ref="L3980:L4043" si="645">SUM(I3980,J3980,K3980)</f>
        <v>1666.6666666666665</v>
      </c>
      <c r="M3980" s="25"/>
      <c r="N3980" s="25"/>
    </row>
    <row r="3981" spans="1:14" ht="14.25" customHeight="1">
      <c r="A3981" s="114">
        <v>41719</v>
      </c>
      <c r="B3981" s="54" t="s">
        <v>308</v>
      </c>
      <c r="C3981" s="29">
        <f t="shared" si="641"/>
        <v>714.28571428571433</v>
      </c>
      <c r="D3981" s="54" t="s">
        <v>188</v>
      </c>
      <c r="E3981" s="112">
        <v>420</v>
      </c>
      <c r="F3981" s="112">
        <v>423</v>
      </c>
      <c r="G3981" s="112">
        <v>427</v>
      </c>
      <c r="H3981" s="110">
        <v>434</v>
      </c>
      <c r="I3981" s="109">
        <f t="shared" si="642"/>
        <v>2142.8571428571431</v>
      </c>
      <c r="J3981" s="109">
        <f t="shared" si="643"/>
        <v>2857.1428571428573</v>
      </c>
      <c r="K3981" s="109">
        <f t="shared" si="644"/>
        <v>5000</v>
      </c>
      <c r="L3981" s="43">
        <f t="shared" si="645"/>
        <v>10000</v>
      </c>
      <c r="M3981" s="25"/>
      <c r="N3981" s="25"/>
    </row>
    <row r="3982" spans="1:14" ht="14.25" customHeight="1">
      <c r="A3982" s="114">
        <v>41719</v>
      </c>
      <c r="B3982" s="54" t="s">
        <v>367</v>
      </c>
      <c r="C3982" s="29">
        <f t="shared" si="641"/>
        <v>2400</v>
      </c>
      <c r="D3982" s="54" t="s">
        <v>188</v>
      </c>
      <c r="E3982" s="112">
        <v>125</v>
      </c>
      <c r="F3982" s="112">
        <v>126</v>
      </c>
      <c r="G3982" s="112">
        <v>127.25</v>
      </c>
      <c r="H3982" s="110">
        <v>129.25</v>
      </c>
      <c r="I3982" s="109">
        <f t="shared" si="642"/>
        <v>2400</v>
      </c>
      <c r="J3982" s="109">
        <f t="shared" si="643"/>
        <v>3000</v>
      </c>
      <c r="K3982" s="109">
        <f t="shared" si="644"/>
        <v>4800</v>
      </c>
      <c r="L3982" s="43">
        <f t="shared" si="645"/>
        <v>10200</v>
      </c>
      <c r="M3982" s="25"/>
      <c r="N3982" s="25"/>
    </row>
    <row r="3983" spans="1:14" ht="14.25" customHeight="1">
      <c r="A3983" s="114">
        <v>41719</v>
      </c>
      <c r="B3983" s="54" t="s">
        <v>533</v>
      </c>
      <c r="C3983" s="29">
        <f t="shared" si="641"/>
        <v>877.19298245614038</v>
      </c>
      <c r="D3983" s="102" t="s">
        <v>188</v>
      </c>
      <c r="E3983" s="43">
        <v>342</v>
      </c>
      <c r="F3983" s="43">
        <v>344.5</v>
      </c>
      <c r="G3983" s="43"/>
      <c r="H3983" s="110"/>
      <c r="I3983" s="109">
        <f t="shared" si="642"/>
        <v>2192.9824561403511</v>
      </c>
      <c r="J3983" s="109">
        <f t="shared" si="643"/>
        <v>0</v>
      </c>
      <c r="K3983" s="109">
        <f t="shared" si="644"/>
        <v>0</v>
      </c>
      <c r="L3983" s="43">
        <f t="shared" si="645"/>
        <v>2192.9824561403511</v>
      </c>
      <c r="M3983" s="25"/>
      <c r="N3983" s="25"/>
    </row>
    <row r="3984" spans="1:14" ht="14.25" customHeight="1">
      <c r="A3984" s="114">
        <v>41718</v>
      </c>
      <c r="B3984" s="54" t="s">
        <v>484</v>
      </c>
      <c r="C3984" s="29">
        <f t="shared" si="641"/>
        <v>1492.5373134328358</v>
      </c>
      <c r="D3984" s="54" t="s">
        <v>188</v>
      </c>
      <c r="E3984" s="112">
        <v>201</v>
      </c>
      <c r="F3984" s="112">
        <v>202</v>
      </c>
      <c r="G3984" s="112">
        <v>204</v>
      </c>
      <c r="H3984" s="110">
        <v>207.4</v>
      </c>
      <c r="I3984" s="109">
        <f t="shared" si="642"/>
        <v>1492.5373134328358</v>
      </c>
      <c r="J3984" s="109">
        <f t="shared" si="643"/>
        <v>2985.0746268656717</v>
      </c>
      <c r="K3984" s="109">
        <f t="shared" si="644"/>
        <v>5074.6268656716502</v>
      </c>
      <c r="L3984" s="43">
        <f t="shared" si="645"/>
        <v>9552.2388059701589</v>
      </c>
      <c r="M3984" s="25"/>
      <c r="N3984" s="25"/>
    </row>
    <row r="3985" spans="1:14" ht="14.25" customHeight="1">
      <c r="A3985" s="114">
        <v>41718</v>
      </c>
      <c r="B3985" s="102" t="s">
        <v>663</v>
      </c>
      <c r="C3985" s="29">
        <f t="shared" si="641"/>
        <v>1621.6216216216217</v>
      </c>
      <c r="D3985" s="102" t="s">
        <v>203</v>
      </c>
      <c r="E3985" s="43">
        <v>185</v>
      </c>
      <c r="F3985" s="43">
        <v>184</v>
      </c>
      <c r="G3985" s="43">
        <v>182.5</v>
      </c>
      <c r="H3985" s="112">
        <v>180</v>
      </c>
      <c r="I3985" s="109">
        <f t="shared" si="642"/>
        <v>1621.6216216216217</v>
      </c>
      <c r="J3985" s="109">
        <f t="shared" si="643"/>
        <v>2432.4324324324325</v>
      </c>
      <c r="K3985" s="109">
        <f t="shared" si="644"/>
        <v>4054.0540540540542</v>
      </c>
      <c r="L3985" s="43">
        <f t="shared" si="645"/>
        <v>8108.1081081081084</v>
      </c>
      <c r="M3985" s="25"/>
      <c r="N3985" s="25"/>
    </row>
    <row r="3986" spans="1:14" ht="14.25" customHeight="1">
      <c r="A3986" s="114">
        <v>41717</v>
      </c>
      <c r="B3986" s="54" t="s">
        <v>484</v>
      </c>
      <c r="C3986" s="29">
        <f t="shared" si="641"/>
        <v>1807.2289156626507</v>
      </c>
      <c r="D3986" s="54" t="s">
        <v>188</v>
      </c>
      <c r="E3986" s="112">
        <v>166</v>
      </c>
      <c r="F3986" s="112">
        <v>167</v>
      </c>
      <c r="G3986" s="112">
        <v>168.5</v>
      </c>
      <c r="H3986" s="110">
        <v>170.5</v>
      </c>
      <c r="I3986" s="109">
        <f t="shared" si="642"/>
        <v>1807.2289156626507</v>
      </c>
      <c r="J3986" s="109">
        <f t="shared" si="643"/>
        <v>2710.8433734939763</v>
      </c>
      <c r="K3986" s="109">
        <f t="shared" si="644"/>
        <v>3614.4578313253014</v>
      </c>
      <c r="L3986" s="43">
        <f t="shared" si="645"/>
        <v>8132.5301204819289</v>
      </c>
      <c r="M3986" s="25"/>
      <c r="N3986" s="25"/>
    </row>
    <row r="3987" spans="1:14" ht="14.25" customHeight="1">
      <c r="A3987" s="114">
        <v>41717</v>
      </c>
      <c r="B3987" s="54" t="s">
        <v>484</v>
      </c>
      <c r="C3987" s="29">
        <f t="shared" si="641"/>
        <v>1666.6666666666667</v>
      </c>
      <c r="D3987" s="54" t="s">
        <v>188</v>
      </c>
      <c r="E3987" s="112">
        <v>180</v>
      </c>
      <c r="F3987" s="112">
        <v>181.25</v>
      </c>
      <c r="G3987" s="112">
        <v>183</v>
      </c>
      <c r="H3987" s="110"/>
      <c r="I3987" s="109">
        <f t="shared" si="642"/>
        <v>2083.3333333333335</v>
      </c>
      <c r="J3987" s="109">
        <f t="shared" si="643"/>
        <v>2916.666666666667</v>
      </c>
      <c r="K3987" s="109">
        <f t="shared" si="644"/>
        <v>0</v>
      </c>
      <c r="L3987" s="43">
        <f t="shared" si="645"/>
        <v>5000</v>
      </c>
      <c r="M3987" s="25"/>
      <c r="N3987" s="25"/>
    </row>
    <row r="3988" spans="1:14" ht="14.25" customHeight="1">
      <c r="A3988" s="114">
        <v>41717</v>
      </c>
      <c r="B3988" s="54" t="s">
        <v>664</v>
      </c>
      <c r="C3988" s="29">
        <f t="shared" si="641"/>
        <v>441.1764705882353</v>
      </c>
      <c r="D3988" s="54" t="s">
        <v>188</v>
      </c>
      <c r="E3988" s="112">
        <v>680</v>
      </c>
      <c r="F3988" s="112">
        <v>684</v>
      </c>
      <c r="G3988" s="112">
        <v>690</v>
      </c>
      <c r="H3988" s="110"/>
      <c r="I3988" s="109">
        <f t="shared" si="642"/>
        <v>1764.7058823529412</v>
      </c>
      <c r="J3988" s="109">
        <f t="shared" si="643"/>
        <v>2647.0588235294117</v>
      </c>
      <c r="K3988" s="109">
        <f t="shared" si="644"/>
        <v>0</v>
      </c>
      <c r="L3988" s="43">
        <f t="shared" si="645"/>
        <v>4411.7647058823532</v>
      </c>
      <c r="M3988" s="25"/>
      <c r="N3988" s="25"/>
    </row>
    <row r="3989" spans="1:14" ht="14.25" customHeight="1">
      <c r="A3989" s="114">
        <v>41717</v>
      </c>
      <c r="B3989" s="54" t="s">
        <v>538</v>
      </c>
      <c r="C3989" s="29">
        <f t="shared" si="641"/>
        <v>1195.2191235059761</v>
      </c>
      <c r="D3989" s="102" t="s">
        <v>188</v>
      </c>
      <c r="E3989" s="43">
        <v>251</v>
      </c>
      <c r="F3989" s="43">
        <v>252.8</v>
      </c>
      <c r="G3989" s="43"/>
      <c r="H3989" s="110"/>
      <c r="I3989" s="109">
        <f t="shared" si="642"/>
        <v>2151.3944223107706</v>
      </c>
      <c r="J3989" s="109">
        <f t="shared" si="643"/>
        <v>0</v>
      </c>
      <c r="K3989" s="109">
        <f t="shared" si="644"/>
        <v>0</v>
      </c>
      <c r="L3989" s="43">
        <f t="shared" si="645"/>
        <v>2151.3944223107706</v>
      </c>
      <c r="M3989" s="25"/>
      <c r="N3989" s="25"/>
    </row>
    <row r="3990" spans="1:14" ht="14.25" customHeight="1">
      <c r="A3990" s="114">
        <v>41716</v>
      </c>
      <c r="B3990" s="54" t="s">
        <v>33</v>
      </c>
      <c r="C3990" s="29">
        <f t="shared" si="641"/>
        <v>3989.3617021276596</v>
      </c>
      <c r="D3990" s="54" t="s">
        <v>188</v>
      </c>
      <c r="E3990" s="112">
        <v>75.2</v>
      </c>
      <c r="F3990" s="112">
        <v>75.599999999999994</v>
      </c>
      <c r="G3990" s="112">
        <v>76.2</v>
      </c>
      <c r="H3990" s="110">
        <v>77</v>
      </c>
      <c r="I3990" s="109">
        <f t="shared" si="642"/>
        <v>1595.7446808510299</v>
      </c>
      <c r="J3990" s="109">
        <f t="shared" si="643"/>
        <v>2393.6170212766297</v>
      </c>
      <c r="K3990" s="109">
        <f t="shared" si="644"/>
        <v>3191.4893617021162</v>
      </c>
      <c r="L3990" s="43">
        <f t="shared" si="645"/>
        <v>7180.8510638297757</v>
      </c>
      <c r="M3990" s="25"/>
      <c r="N3990" s="25"/>
    </row>
    <row r="3991" spans="1:14" ht="14.25" customHeight="1">
      <c r="A3991" s="114">
        <v>41716</v>
      </c>
      <c r="B3991" s="54" t="s">
        <v>110</v>
      </c>
      <c r="C3991" s="29">
        <f t="shared" si="641"/>
        <v>1570.6806282722514</v>
      </c>
      <c r="D3991" s="54" t="s">
        <v>188</v>
      </c>
      <c r="E3991" s="112">
        <v>191</v>
      </c>
      <c r="F3991" s="112">
        <v>192.5</v>
      </c>
      <c r="G3991" s="112">
        <v>194.2</v>
      </c>
      <c r="H3991" s="110"/>
      <c r="I3991" s="109">
        <f t="shared" si="642"/>
        <v>2356.0209424083769</v>
      </c>
      <c r="J3991" s="109">
        <f t="shared" si="643"/>
        <v>2670.1570680628097</v>
      </c>
      <c r="K3991" s="109">
        <f t="shared" si="644"/>
        <v>0</v>
      </c>
      <c r="L3991" s="43">
        <f t="shared" si="645"/>
        <v>5026.178010471187</v>
      </c>
      <c r="M3991" s="25"/>
      <c r="N3991" s="25"/>
    </row>
    <row r="3992" spans="1:14" ht="14.25" customHeight="1">
      <c r="A3992" s="114">
        <v>41716</v>
      </c>
      <c r="B3992" s="102" t="s">
        <v>127</v>
      </c>
      <c r="C3992" s="29">
        <f t="shared" si="641"/>
        <v>783.28981723237598</v>
      </c>
      <c r="D3992" s="102" t="s">
        <v>203</v>
      </c>
      <c r="E3992" s="43">
        <v>383</v>
      </c>
      <c r="F3992" s="43">
        <v>381</v>
      </c>
      <c r="G3992" s="43"/>
      <c r="H3992" s="110"/>
      <c r="I3992" s="109">
        <f t="shared" si="642"/>
        <v>1566.579634464752</v>
      </c>
      <c r="J3992" s="109">
        <f t="shared" si="643"/>
        <v>0</v>
      </c>
      <c r="K3992" s="109">
        <f t="shared" si="644"/>
        <v>0</v>
      </c>
      <c r="L3992" s="43">
        <f t="shared" si="645"/>
        <v>1566.579634464752</v>
      </c>
      <c r="M3992" s="25"/>
      <c r="N3992" s="25"/>
    </row>
    <row r="3993" spans="1:14" ht="14.25" customHeight="1">
      <c r="A3993" s="114">
        <v>41712</v>
      </c>
      <c r="B3993" s="54" t="s">
        <v>574</v>
      </c>
      <c r="C3993" s="29">
        <f t="shared" si="641"/>
        <v>2676.1819803746657</v>
      </c>
      <c r="D3993" s="54" t="s">
        <v>188</v>
      </c>
      <c r="E3993" s="112">
        <v>112.1</v>
      </c>
      <c r="F3993" s="112">
        <v>113.2</v>
      </c>
      <c r="G3993" s="112">
        <v>114.5</v>
      </c>
      <c r="H3993" s="110">
        <v>116</v>
      </c>
      <c r="I3993" s="109">
        <f t="shared" si="642"/>
        <v>2943.8001784121552</v>
      </c>
      <c r="J3993" s="109">
        <f t="shared" si="643"/>
        <v>3479.0365744870578</v>
      </c>
      <c r="K3993" s="109">
        <f t="shared" si="644"/>
        <v>4014.2729705619986</v>
      </c>
      <c r="L3993" s="43">
        <f t="shared" si="645"/>
        <v>10437.109723461212</v>
      </c>
      <c r="M3993" s="25"/>
      <c r="N3993" s="25"/>
    </row>
    <row r="3994" spans="1:14" ht="14.25" customHeight="1">
      <c r="A3994" s="114">
        <v>41712</v>
      </c>
      <c r="B3994" s="54" t="s">
        <v>665</v>
      </c>
      <c r="C3994" s="29">
        <f t="shared" si="641"/>
        <v>550.45871559633031</v>
      </c>
      <c r="D3994" s="54" t="s">
        <v>188</v>
      </c>
      <c r="E3994" s="112">
        <v>545</v>
      </c>
      <c r="F3994" s="112">
        <v>549</v>
      </c>
      <c r="G3994" s="112">
        <v>554</v>
      </c>
      <c r="H3994" s="110">
        <v>557</v>
      </c>
      <c r="I3994" s="109">
        <f t="shared" si="642"/>
        <v>2201.8348623853212</v>
      </c>
      <c r="J3994" s="109">
        <f t="shared" si="643"/>
        <v>2752.2935779816517</v>
      </c>
      <c r="K3994" s="109">
        <f t="shared" si="644"/>
        <v>1651.3761467889908</v>
      </c>
      <c r="L3994" s="43">
        <f t="shared" si="645"/>
        <v>6605.5045871559632</v>
      </c>
      <c r="M3994" s="25"/>
      <c r="N3994" s="25"/>
    </row>
    <row r="3995" spans="1:14" ht="14.25" customHeight="1">
      <c r="A3995" s="114">
        <v>41712</v>
      </c>
      <c r="B3995" s="54" t="s">
        <v>357</v>
      </c>
      <c r="C3995" s="29">
        <f t="shared" si="641"/>
        <v>108.14708002883923</v>
      </c>
      <c r="D3995" s="54" t="s">
        <v>188</v>
      </c>
      <c r="E3995" s="112">
        <v>2774</v>
      </c>
      <c r="F3995" s="112">
        <v>2786</v>
      </c>
      <c r="G3995" s="112">
        <v>2795.8</v>
      </c>
      <c r="H3995" s="110"/>
      <c r="I3995" s="109">
        <f t="shared" si="642"/>
        <v>1297.7649603460707</v>
      </c>
      <c r="J3995" s="109">
        <f t="shared" si="643"/>
        <v>1059.8413842826442</v>
      </c>
      <c r="K3995" s="109">
        <f t="shared" si="644"/>
        <v>0</v>
      </c>
      <c r="L3995" s="43">
        <f t="shared" si="645"/>
        <v>2357.6063446287149</v>
      </c>
      <c r="M3995" s="25"/>
      <c r="N3995" s="25"/>
    </row>
    <row r="3996" spans="1:14" ht="14.25" customHeight="1">
      <c r="A3996" s="114">
        <v>41712</v>
      </c>
      <c r="B3996" s="102" t="s">
        <v>610</v>
      </c>
      <c r="C3996" s="29">
        <f t="shared" si="641"/>
        <v>2135.2313167259786</v>
      </c>
      <c r="D3996" s="102" t="s">
        <v>203</v>
      </c>
      <c r="E3996" s="43">
        <v>140.5</v>
      </c>
      <c r="F3996" s="43">
        <v>139.6</v>
      </c>
      <c r="G3996" s="43"/>
      <c r="H3996" s="110"/>
      <c r="I3996" s="109">
        <f t="shared" si="642"/>
        <v>1921.7081850533928</v>
      </c>
      <c r="J3996" s="109">
        <f t="shared" si="643"/>
        <v>0</v>
      </c>
      <c r="K3996" s="109">
        <f t="shared" si="644"/>
        <v>0</v>
      </c>
      <c r="L3996" s="43">
        <f t="shared" si="645"/>
        <v>1921.7081850533928</v>
      </c>
      <c r="M3996" s="25"/>
      <c r="N3996" s="25"/>
    </row>
    <row r="3997" spans="1:14" ht="14.25" customHeight="1">
      <c r="A3997" s="114">
        <v>41711</v>
      </c>
      <c r="B3997" s="54" t="s">
        <v>627</v>
      </c>
      <c r="C3997" s="29">
        <f t="shared" si="641"/>
        <v>1744.1860465116279</v>
      </c>
      <c r="D3997" s="54" t="s">
        <v>188</v>
      </c>
      <c r="E3997" s="112">
        <v>172</v>
      </c>
      <c r="F3997" s="112">
        <v>173</v>
      </c>
      <c r="G3997" s="112">
        <v>174.5</v>
      </c>
      <c r="H3997" s="110">
        <v>176.5</v>
      </c>
      <c r="I3997" s="109">
        <f t="shared" si="642"/>
        <v>1744.1860465116279</v>
      </c>
      <c r="J3997" s="109">
        <f t="shared" si="643"/>
        <v>2616.2790697674418</v>
      </c>
      <c r="K3997" s="109">
        <f t="shared" si="644"/>
        <v>3488.3720930232557</v>
      </c>
      <c r="L3997" s="43">
        <f t="shared" si="645"/>
        <v>7848.8372093023254</v>
      </c>
      <c r="M3997" s="25"/>
      <c r="N3997" s="25"/>
    </row>
    <row r="3998" spans="1:14" ht="14.25" customHeight="1">
      <c r="A3998" s="114">
        <v>41711</v>
      </c>
      <c r="B3998" s="54" t="s">
        <v>608</v>
      </c>
      <c r="C3998" s="29">
        <f t="shared" si="641"/>
        <v>1431.9809069212411</v>
      </c>
      <c r="D3998" s="54" t="s">
        <v>188</v>
      </c>
      <c r="E3998" s="112">
        <v>209.5</v>
      </c>
      <c r="F3998" s="112">
        <v>211</v>
      </c>
      <c r="G3998" s="112">
        <v>213</v>
      </c>
      <c r="H3998" s="110">
        <v>214.85</v>
      </c>
      <c r="I3998" s="109">
        <f t="shared" si="642"/>
        <v>2147.9713603818618</v>
      </c>
      <c r="J3998" s="109">
        <f t="shared" si="643"/>
        <v>2863.9618138424821</v>
      </c>
      <c r="K3998" s="109">
        <f t="shared" si="644"/>
        <v>2649.1646778042877</v>
      </c>
      <c r="L3998" s="43">
        <f t="shared" si="645"/>
        <v>7661.0978520286317</v>
      </c>
      <c r="M3998" s="25"/>
      <c r="N3998" s="25"/>
    </row>
    <row r="3999" spans="1:14" ht="14.25" customHeight="1">
      <c r="A3999" s="114">
        <v>41711</v>
      </c>
      <c r="B3999" s="54" t="s">
        <v>318</v>
      </c>
      <c r="C3999" s="29">
        <f t="shared" si="641"/>
        <v>977.19869706840393</v>
      </c>
      <c r="D3999" s="102" t="s">
        <v>188</v>
      </c>
      <c r="E3999" s="43">
        <v>307</v>
      </c>
      <c r="F3999" s="43">
        <v>309.5</v>
      </c>
      <c r="G3999" s="43"/>
      <c r="H3999" s="110"/>
      <c r="I3999" s="109">
        <f t="shared" si="642"/>
        <v>2442.99674267101</v>
      </c>
      <c r="J3999" s="109">
        <f t="shared" si="643"/>
        <v>0</v>
      </c>
      <c r="K3999" s="109">
        <f t="shared" si="644"/>
        <v>0</v>
      </c>
      <c r="L3999" s="43">
        <f t="shared" si="645"/>
        <v>2442.99674267101</v>
      </c>
      <c r="M3999" s="25"/>
      <c r="N3999" s="25"/>
    </row>
    <row r="4000" spans="1:14" ht="14.25" customHeight="1">
      <c r="A4000" s="114">
        <v>41711</v>
      </c>
      <c r="B4000" s="54" t="s">
        <v>357</v>
      </c>
      <c r="C4000" s="29">
        <f t="shared" si="641"/>
        <v>109.09090909090909</v>
      </c>
      <c r="D4000" s="102" t="s">
        <v>188</v>
      </c>
      <c r="E4000" s="43">
        <v>2750</v>
      </c>
      <c r="F4000" s="43">
        <v>2760</v>
      </c>
      <c r="G4000" s="43"/>
      <c r="H4000" s="110"/>
      <c r="I4000" s="109">
        <f t="shared" si="642"/>
        <v>1090.909090909091</v>
      </c>
      <c r="J4000" s="109">
        <f t="shared" si="643"/>
        <v>0</v>
      </c>
      <c r="K4000" s="109">
        <f t="shared" si="644"/>
        <v>0</v>
      </c>
      <c r="L4000" s="43">
        <f t="shared" si="645"/>
        <v>1090.909090909091</v>
      </c>
      <c r="M4000" s="25"/>
      <c r="N4000" s="25"/>
    </row>
    <row r="4001" spans="1:14" ht="14.25" customHeight="1">
      <c r="A4001" s="114">
        <v>41710</v>
      </c>
      <c r="B4001" s="54" t="s">
        <v>348</v>
      </c>
      <c r="C4001" s="29">
        <f t="shared" si="641"/>
        <v>1113.1725417439702</v>
      </c>
      <c r="D4001" s="54" t="s">
        <v>188</v>
      </c>
      <c r="E4001" s="112">
        <v>269.5</v>
      </c>
      <c r="F4001" s="112">
        <v>271</v>
      </c>
      <c r="G4001" s="112">
        <v>273</v>
      </c>
      <c r="H4001" s="110">
        <v>275</v>
      </c>
      <c r="I4001" s="109">
        <f t="shared" si="642"/>
        <v>1669.7588126159553</v>
      </c>
      <c r="J4001" s="109">
        <f t="shared" si="643"/>
        <v>2226.3450834879404</v>
      </c>
      <c r="K4001" s="109">
        <f t="shared" si="644"/>
        <v>2226.3450834879404</v>
      </c>
      <c r="L4001" s="43">
        <f t="shared" si="645"/>
        <v>6122.4489795918362</v>
      </c>
      <c r="M4001" s="25"/>
      <c r="N4001" s="25"/>
    </row>
    <row r="4002" spans="1:14" ht="14.25" customHeight="1">
      <c r="A4002" s="114">
        <v>41710</v>
      </c>
      <c r="B4002" s="54" t="s">
        <v>308</v>
      </c>
      <c r="C4002" s="29">
        <f t="shared" si="641"/>
        <v>775.19379844961236</v>
      </c>
      <c r="D4002" s="54" t="s">
        <v>188</v>
      </c>
      <c r="E4002" s="112">
        <v>387</v>
      </c>
      <c r="F4002" s="112">
        <v>390</v>
      </c>
      <c r="G4002" s="112">
        <v>394</v>
      </c>
      <c r="H4002" s="110"/>
      <c r="I4002" s="109">
        <f t="shared" si="642"/>
        <v>2325.5813953488368</v>
      </c>
      <c r="J4002" s="109">
        <f t="shared" si="643"/>
        <v>3100.7751937984494</v>
      </c>
      <c r="K4002" s="109">
        <f t="shared" si="644"/>
        <v>0</v>
      </c>
      <c r="L4002" s="43">
        <f t="shared" si="645"/>
        <v>5426.3565891472863</v>
      </c>
      <c r="M4002" s="25"/>
      <c r="N4002" s="25"/>
    </row>
    <row r="4003" spans="1:14" ht="14.25" customHeight="1">
      <c r="A4003" s="114">
        <v>41710</v>
      </c>
      <c r="B4003" s="54" t="s">
        <v>652</v>
      </c>
      <c r="C4003" s="29">
        <f t="shared" si="641"/>
        <v>503.3557046979866</v>
      </c>
      <c r="D4003" s="54" t="s">
        <v>188</v>
      </c>
      <c r="E4003" s="112">
        <v>596</v>
      </c>
      <c r="F4003" s="112">
        <v>600</v>
      </c>
      <c r="G4003" s="112">
        <v>605</v>
      </c>
      <c r="H4003" s="110"/>
      <c r="I4003" s="109">
        <f t="shared" si="642"/>
        <v>2013.4228187919464</v>
      </c>
      <c r="J4003" s="109">
        <f t="shared" si="643"/>
        <v>2516.7785234899329</v>
      </c>
      <c r="K4003" s="109">
        <f t="shared" si="644"/>
        <v>0</v>
      </c>
      <c r="L4003" s="43">
        <f t="shared" si="645"/>
        <v>4530.2013422818791</v>
      </c>
      <c r="M4003" s="25"/>
      <c r="N4003" s="25"/>
    </row>
    <row r="4004" spans="1:14" ht="14.25" customHeight="1">
      <c r="A4004" s="114">
        <v>41710</v>
      </c>
      <c r="B4004" s="54" t="s">
        <v>666</v>
      </c>
      <c r="C4004" s="29">
        <f t="shared" si="641"/>
        <v>3157.8947368421054</v>
      </c>
      <c r="D4004" s="102" t="s">
        <v>188</v>
      </c>
      <c r="E4004" s="43">
        <v>95</v>
      </c>
      <c r="F4004" s="43">
        <v>95.8</v>
      </c>
      <c r="G4004" s="43"/>
      <c r="H4004" s="110"/>
      <c r="I4004" s="109">
        <f t="shared" si="642"/>
        <v>2526.3157894736755</v>
      </c>
      <c r="J4004" s="109">
        <f t="shared" si="643"/>
        <v>0</v>
      </c>
      <c r="K4004" s="109">
        <f t="shared" si="644"/>
        <v>0</v>
      </c>
      <c r="L4004" s="43">
        <f t="shared" si="645"/>
        <v>2526.3157894736755</v>
      </c>
      <c r="M4004" s="25"/>
      <c r="N4004" s="25"/>
    </row>
    <row r="4005" spans="1:14" ht="14.25" customHeight="1">
      <c r="A4005" s="114">
        <v>41709</v>
      </c>
      <c r="B4005" s="54" t="s">
        <v>624</v>
      </c>
      <c r="C4005" s="29">
        <f t="shared" si="641"/>
        <v>710.90047393364932</v>
      </c>
      <c r="D4005" s="54" t="s">
        <v>188</v>
      </c>
      <c r="E4005" s="112">
        <v>422</v>
      </c>
      <c r="F4005" s="112">
        <v>425</v>
      </c>
      <c r="G4005" s="112">
        <v>429</v>
      </c>
      <c r="H4005" s="110">
        <v>435</v>
      </c>
      <c r="I4005" s="109">
        <f t="shared" si="642"/>
        <v>2132.7014218009481</v>
      </c>
      <c r="J4005" s="109">
        <f t="shared" si="643"/>
        <v>2843.6018957345973</v>
      </c>
      <c r="K4005" s="109">
        <f t="shared" si="644"/>
        <v>4265.4028436018962</v>
      </c>
      <c r="L4005" s="43">
        <f t="shared" si="645"/>
        <v>9241.7061611374411</v>
      </c>
      <c r="M4005" s="25"/>
      <c r="N4005" s="25"/>
    </row>
    <row r="4006" spans="1:14" ht="14.25" customHeight="1">
      <c r="A4006" s="114">
        <v>41709</v>
      </c>
      <c r="B4006" s="54" t="s">
        <v>308</v>
      </c>
      <c r="C4006" s="29">
        <f t="shared" si="641"/>
        <v>833.33333333333337</v>
      </c>
      <c r="D4006" s="54" t="s">
        <v>188</v>
      </c>
      <c r="E4006" s="112">
        <v>360</v>
      </c>
      <c r="F4006" s="112">
        <v>362.5</v>
      </c>
      <c r="G4006" s="112">
        <v>366</v>
      </c>
      <c r="H4006" s="110">
        <v>371</v>
      </c>
      <c r="I4006" s="109">
        <f t="shared" si="642"/>
        <v>2083.3333333333335</v>
      </c>
      <c r="J4006" s="109">
        <f t="shared" si="643"/>
        <v>2916.666666666667</v>
      </c>
      <c r="K4006" s="109">
        <f t="shared" si="644"/>
        <v>4166.666666666667</v>
      </c>
      <c r="L4006" s="43">
        <f t="shared" si="645"/>
        <v>9166.6666666666679</v>
      </c>
      <c r="M4006" s="25"/>
      <c r="N4006" s="25"/>
    </row>
    <row r="4007" spans="1:14" ht="14.25" customHeight="1">
      <c r="A4007" s="114">
        <v>41709</v>
      </c>
      <c r="B4007" s="102" t="s">
        <v>546</v>
      </c>
      <c r="C4007" s="29">
        <f t="shared" si="641"/>
        <v>346.82080924855489</v>
      </c>
      <c r="D4007" s="102" t="s">
        <v>203</v>
      </c>
      <c r="E4007" s="43">
        <v>865</v>
      </c>
      <c r="F4007" s="43">
        <v>860</v>
      </c>
      <c r="G4007" s="43">
        <v>854</v>
      </c>
      <c r="H4007" s="110"/>
      <c r="I4007" s="109">
        <f t="shared" si="642"/>
        <v>1734.1040462427745</v>
      </c>
      <c r="J4007" s="109">
        <f t="shared" si="643"/>
        <v>2080.9248554913293</v>
      </c>
      <c r="K4007" s="109">
        <f t="shared" si="644"/>
        <v>0</v>
      </c>
      <c r="L4007" s="43">
        <f t="shared" si="645"/>
        <v>3815.0289017341038</v>
      </c>
      <c r="M4007" s="25"/>
      <c r="N4007" s="25"/>
    </row>
    <row r="4008" spans="1:14" ht="14.25" customHeight="1">
      <c r="A4008" s="114">
        <v>41709</v>
      </c>
      <c r="B4008" s="54" t="s">
        <v>575</v>
      </c>
      <c r="C4008" s="29">
        <f t="shared" si="641"/>
        <v>1442.3076923076924</v>
      </c>
      <c r="D4008" s="102" t="s">
        <v>188</v>
      </c>
      <c r="E4008" s="43">
        <v>208</v>
      </c>
      <c r="F4008" s="43">
        <v>205</v>
      </c>
      <c r="G4008" s="43"/>
      <c r="H4008" s="110"/>
      <c r="I4008" s="109">
        <f t="shared" si="642"/>
        <v>-4326.9230769230771</v>
      </c>
      <c r="J4008" s="109">
        <f t="shared" si="643"/>
        <v>0</v>
      </c>
      <c r="K4008" s="109">
        <f t="shared" si="644"/>
        <v>0</v>
      </c>
      <c r="L4008" s="43">
        <f t="shared" si="645"/>
        <v>-4326.9230769230771</v>
      </c>
      <c r="M4008" s="25"/>
      <c r="N4008" s="25"/>
    </row>
    <row r="4009" spans="1:14" ht="14.25" customHeight="1">
      <c r="A4009" s="114">
        <v>41708</v>
      </c>
      <c r="B4009" s="54" t="s">
        <v>615</v>
      </c>
      <c r="C4009" s="29">
        <f t="shared" si="641"/>
        <v>2752.2935779816512</v>
      </c>
      <c r="D4009" s="54" t="s">
        <v>188</v>
      </c>
      <c r="E4009" s="112">
        <v>109</v>
      </c>
      <c r="F4009" s="112">
        <v>110</v>
      </c>
      <c r="G4009" s="112">
        <v>111.5</v>
      </c>
      <c r="H4009" s="110">
        <v>113.5</v>
      </c>
      <c r="I4009" s="109">
        <f t="shared" si="642"/>
        <v>2752.2935779816512</v>
      </c>
      <c r="J4009" s="109">
        <f t="shared" si="643"/>
        <v>4128.440366972477</v>
      </c>
      <c r="K4009" s="109">
        <f t="shared" si="644"/>
        <v>5504.5871559633024</v>
      </c>
      <c r="L4009" s="43">
        <f t="shared" si="645"/>
        <v>12385.32110091743</v>
      </c>
      <c r="M4009" s="25"/>
      <c r="N4009" s="25"/>
    </row>
    <row r="4010" spans="1:14" ht="14.25" customHeight="1">
      <c r="A4010" s="114">
        <v>41708</v>
      </c>
      <c r="B4010" s="54" t="s">
        <v>55</v>
      </c>
      <c r="C4010" s="29">
        <f t="shared" si="641"/>
        <v>500</v>
      </c>
      <c r="D4010" s="54" t="s">
        <v>188</v>
      </c>
      <c r="E4010" s="112">
        <v>600</v>
      </c>
      <c r="F4010" s="112">
        <v>607</v>
      </c>
      <c r="G4010" s="112">
        <v>614</v>
      </c>
      <c r="H4010" s="110"/>
      <c r="I4010" s="109">
        <f t="shared" si="642"/>
        <v>3500</v>
      </c>
      <c r="J4010" s="109">
        <f t="shared" si="643"/>
        <v>3500</v>
      </c>
      <c r="K4010" s="109">
        <f t="shared" si="644"/>
        <v>0</v>
      </c>
      <c r="L4010" s="43">
        <f t="shared" si="645"/>
        <v>7000</v>
      </c>
      <c r="M4010" s="25"/>
      <c r="N4010" s="25"/>
    </row>
    <row r="4011" spans="1:14" ht="14.25" customHeight="1">
      <c r="A4011" s="114">
        <v>41708</v>
      </c>
      <c r="B4011" s="102" t="s">
        <v>558</v>
      </c>
      <c r="C4011" s="29">
        <f t="shared" si="641"/>
        <v>206.46937370956641</v>
      </c>
      <c r="D4011" s="102" t="s">
        <v>203</v>
      </c>
      <c r="E4011" s="43">
        <v>1453</v>
      </c>
      <c r="F4011" s="43">
        <v>1445</v>
      </c>
      <c r="G4011" s="43">
        <v>1437.5</v>
      </c>
      <c r="H4011" s="110"/>
      <c r="I4011" s="109">
        <f t="shared" si="642"/>
        <v>1651.7549896765313</v>
      </c>
      <c r="J4011" s="109">
        <f t="shared" si="643"/>
        <v>1548.5203028217481</v>
      </c>
      <c r="K4011" s="109">
        <f t="shared" si="644"/>
        <v>0</v>
      </c>
      <c r="L4011" s="43">
        <f t="shared" si="645"/>
        <v>3200.2752924982797</v>
      </c>
      <c r="M4011" s="25"/>
      <c r="N4011" s="25"/>
    </row>
    <row r="4012" spans="1:14" ht="14.25" customHeight="1">
      <c r="A4012" s="114">
        <v>41708</v>
      </c>
      <c r="B4012" s="54" t="s">
        <v>308</v>
      </c>
      <c r="C4012" s="29">
        <f t="shared" si="641"/>
        <v>845.07042253521126</v>
      </c>
      <c r="D4012" s="102" t="s">
        <v>188</v>
      </c>
      <c r="E4012" s="43">
        <v>355</v>
      </c>
      <c r="F4012" s="43">
        <v>357.5</v>
      </c>
      <c r="G4012" s="43"/>
      <c r="H4012" s="110"/>
      <c r="I4012" s="109">
        <f t="shared" si="642"/>
        <v>2112.676056338028</v>
      </c>
      <c r="J4012" s="109">
        <f t="shared" si="643"/>
        <v>0</v>
      </c>
      <c r="K4012" s="109">
        <f t="shared" si="644"/>
        <v>0</v>
      </c>
      <c r="L4012" s="43">
        <f t="shared" si="645"/>
        <v>2112.676056338028</v>
      </c>
      <c r="M4012" s="25"/>
      <c r="N4012" s="25"/>
    </row>
    <row r="4013" spans="1:14" ht="14.25" customHeight="1">
      <c r="A4013" s="114">
        <v>41708</v>
      </c>
      <c r="B4013" s="54" t="s">
        <v>667</v>
      </c>
      <c r="C4013" s="29">
        <f t="shared" si="641"/>
        <v>1094.8905109489051</v>
      </c>
      <c r="D4013" s="102" t="s">
        <v>188</v>
      </c>
      <c r="E4013" s="43">
        <v>274</v>
      </c>
      <c r="F4013" s="43">
        <v>275.3</v>
      </c>
      <c r="G4013" s="43"/>
      <c r="H4013" s="110"/>
      <c r="I4013" s="109">
        <f t="shared" si="642"/>
        <v>1423.357664233589</v>
      </c>
      <c r="J4013" s="109">
        <f t="shared" si="643"/>
        <v>0</v>
      </c>
      <c r="K4013" s="109">
        <f t="shared" si="644"/>
        <v>0</v>
      </c>
      <c r="L4013" s="43">
        <f t="shared" si="645"/>
        <v>1423.357664233589</v>
      </c>
      <c r="M4013" s="25"/>
      <c r="N4013" s="25"/>
    </row>
    <row r="4014" spans="1:14" ht="14.25" customHeight="1">
      <c r="A4014" s="114">
        <v>41705</v>
      </c>
      <c r="B4014" s="54" t="s">
        <v>374</v>
      </c>
      <c r="C4014" s="29">
        <f t="shared" si="641"/>
        <v>216.29416005767845</v>
      </c>
      <c r="D4014" s="54" t="s">
        <v>188</v>
      </c>
      <c r="E4014" s="112">
        <v>1387</v>
      </c>
      <c r="F4014" s="112">
        <v>1395</v>
      </c>
      <c r="G4014" s="112">
        <v>1405</v>
      </c>
      <c r="H4014" s="110">
        <v>1415</v>
      </c>
      <c r="I4014" s="109">
        <f t="shared" si="642"/>
        <v>1730.3532804614276</v>
      </c>
      <c r="J4014" s="109">
        <f t="shared" si="643"/>
        <v>2162.9416005767844</v>
      </c>
      <c r="K4014" s="109">
        <f t="shared" si="644"/>
        <v>2162.9416005767844</v>
      </c>
      <c r="L4014" s="43">
        <f t="shared" si="645"/>
        <v>6056.2364816149966</v>
      </c>
      <c r="M4014" s="25"/>
      <c r="N4014" s="25"/>
    </row>
    <row r="4015" spans="1:14" ht="14.25" customHeight="1">
      <c r="A4015" s="114">
        <v>41705</v>
      </c>
      <c r="B4015" s="54" t="s">
        <v>668</v>
      </c>
      <c r="C4015" s="29">
        <f t="shared" si="641"/>
        <v>2553.1914893617022</v>
      </c>
      <c r="D4015" s="54" t="s">
        <v>188</v>
      </c>
      <c r="E4015" s="112">
        <v>117.5</v>
      </c>
      <c r="F4015" s="112">
        <v>118.5</v>
      </c>
      <c r="G4015" s="112">
        <v>119.9</v>
      </c>
      <c r="H4015" s="110"/>
      <c r="I4015" s="109">
        <f t="shared" si="642"/>
        <v>2553.1914893617022</v>
      </c>
      <c r="J4015" s="109">
        <f t="shared" si="643"/>
        <v>3574.4680851063977</v>
      </c>
      <c r="K4015" s="109">
        <f t="shared" si="644"/>
        <v>0</v>
      </c>
      <c r="L4015" s="43">
        <f t="shared" si="645"/>
        <v>6127.6595744680999</v>
      </c>
      <c r="M4015" s="25"/>
      <c r="N4015" s="25"/>
    </row>
    <row r="4016" spans="1:14" ht="14.25" customHeight="1">
      <c r="A4016" s="114">
        <v>41705</v>
      </c>
      <c r="B4016" s="102" t="s">
        <v>409</v>
      </c>
      <c r="C4016" s="29">
        <f t="shared" si="641"/>
        <v>541.51624548736459</v>
      </c>
      <c r="D4016" s="102" t="s">
        <v>203</v>
      </c>
      <c r="E4016" s="43">
        <v>554</v>
      </c>
      <c r="F4016" s="43">
        <v>551</v>
      </c>
      <c r="G4016" s="43"/>
      <c r="H4016" s="110"/>
      <c r="I4016" s="109">
        <f t="shared" si="642"/>
        <v>1624.5487364620938</v>
      </c>
      <c r="J4016" s="109">
        <f t="shared" si="643"/>
        <v>0</v>
      </c>
      <c r="K4016" s="109">
        <f t="shared" si="644"/>
        <v>0</v>
      </c>
      <c r="L4016" s="43">
        <f t="shared" si="645"/>
        <v>1624.5487364620938</v>
      </c>
      <c r="M4016" s="25"/>
      <c r="N4016" s="25"/>
    </row>
    <row r="4017" spans="1:14" ht="14.25" customHeight="1">
      <c r="A4017" s="114">
        <v>41705</v>
      </c>
      <c r="B4017" s="54" t="s">
        <v>608</v>
      </c>
      <c r="C4017" s="29">
        <f t="shared" si="641"/>
        <v>1452.7845036319613</v>
      </c>
      <c r="D4017" s="102" t="s">
        <v>188</v>
      </c>
      <c r="E4017" s="43">
        <v>206.5</v>
      </c>
      <c r="F4017" s="43">
        <v>207.8</v>
      </c>
      <c r="G4017" s="43"/>
      <c r="H4017" s="110"/>
      <c r="I4017" s="109">
        <f t="shared" si="642"/>
        <v>1888.6198547215663</v>
      </c>
      <c r="J4017" s="109">
        <f t="shared" si="643"/>
        <v>0</v>
      </c>
      <c r="K4017" s="109">
        <f t="shared" si="644"/>
        <v>0</v>
      </c>
      <c r="L4017" s="43">
        <f t="shared" si="645"/>
        <v>1888.6198547215663</v>
      </c>
      <c r="M4017" s="25"/>
      <c r="N4017" s="25"/>
    </row>
    <row r="4018" spans="1:14" ht="14.25" customHeight="1">
      <c r="A4018" s="114">
        <v>41705</v>
      </c>
      <c r="B4018" s="54" t="s">
        <v>494</v>
      </c>
      <c r="C4018" s="29">
        <f t="shared" si="641"/>
        <v>1699.7167138810198</v>
      </c>
      <c r="D4018" s="102" t="s">
        <v>188</v>
      </c>
      <c r="E4018" s="43">
        <v>176.5</v>
      </c>
      <c r="F4018" s="43">
        <v>174.5</v>
      </c>
      <c r="G4018" s="43"/>
      <c r="H4018" s="110"/>
      <c r="I4018" s="109">
        <f t="shared" si="642"/>
        <v>-3399.4334277620396</v>
      </c>
      <c r="J4018" s="109">
        <f t="shared" si="643"/>
        <v>0</v>
      </c>
      <c r="K4018" s="109">
        <f t="shared" si="644"/>
        <v>0</v>
      </c>
      <c r="L4018" s="43">
        <f t="shared" si="645"/>
        <v>-3399.4334277620396</v>
      </c>
      <c r="M4018" s="25"/>
      <c r="N4018" s="25"/>
    </row>
    <row r="4019" spans="1:14" ht="14.25" customHeight="1">
      <c r="A4019" s="114">
        <v>41704</v>
      </c>
      <c r="B4019" s="54" t="s">
        <v>669</v>
      </c>
      <c r="C4019" s="29">
        <f t="shared" si="641"/>
        <v>1898.7341772151899</v>
      </c>
      <c r="D4019" s="54" t="s">
        <v>188</v>
      </c>
      <c r="E4019" s="112">
        <v>158</v>
      </c>
      <c r="F4019" s="112">
        <v>159</v>
      </c>
      <c r="G4019" s="112">
        <v>160.5</v>
      </c>
      <c r="H4019" s="110">
        <v>163</v>
      </c>
      <c r="I4019" s="109">
        <f t="shared" si="642"/>
        <v>1898.7341772151899</v>
      </c>
      <c r="J4019" s="109">
        <f t="shared" si="643"/>
        <v>2848.1012658227846</v>
      </c>
      <c r="K4019" s="109">
        <f t="shared" si="644"/>
        <v>4746.835443037975</v>
      </c>
      <c r="L4019" s="43">
        <f t="shared" si="645"/>
        <v>9493.67088607595</v>
      </c>
      <c r="M4019" s="25"/>
      <c r="N4019" s="25"/>
    </row>
    <row r="4020" spans="1:14" ht="14.25" customHeight="1">
      <c r="A4020" s="114">
        <v>41704</v>
      </c>
      <c r="B4020" s="54" t="s">
        <v>655</v>
      </c>
      <c r="C4020" s="29">
        <f t="shared" si="641"/>
        <v>1034.4827586206898</v>
      </c>
      <c r="D4020" s="54" t="s">
        <v>188</v>
      </c>
      <c r="E4020" s="112">
        <v>290</v>
      </c>
      <c r="F4020" s="112">
        <v>292.5</v>
      </c>
      <c r="G4020" s="112">
        <v>294.14999999999998</v>
      </c>
      <c r="H4020" s="110"/>
      <c r="I4020" s="109">
        <f t="shared" si="642"/>
        <v>2586.2068965517246</v>
      </c>
      <c r="J4020" s="109">
        <f t="shared" si="643"/>
        <v>1706.8965517241145</v>
      </c>
      <c r="K4020" s="109">
        <f t="shared" si="644"/>
        <v>0</v>
      </c>
      <c r="L4020" s="43">
        <f t="shared" si="645"/>
        <v>4293.1034482758387</v>
      </c>
      <c r="M4020" s="25"/>
      <c r="N4020" s="25"/>
    </row>
    <row r="4021" spans="1:14" ht="14.25" customHeight="1">
      <c r="A4021" s="114">
        <v>41704</v>
      </c>
      <c r="B4021" s="54" t="s">
        <v>308</v>
      </c>
      <c r="C4021" s="29">
        <f t="shared" si="641"/>
        <v>890.20771513353111</v>
      </c>
      <c r="D4021" s="102" t="s">
        <v>188</v>
      </c>
      <c r="E4021" s="43">
        <v>337</v>
      </c>
      <c r="F4021" s="43">
        <v>339.5</v>
      </c>
      <c r="G4021" s="43"/>
      <c r="H4021" s="110"/>
      <c r="I4021" s="109">
        <f t="shared" si="642"/>
        <v>2225.5192878338275</v>
      </c>
      <c r="J4021" s="109">
        <f t="shared" si="643"/>
        <v>0</v>
      </c>
      <c r="K4021" s="109">
        <f t="shared" si="644"/>
        <v>0</v>
      </c>
      <c r="L4021" s="43">
        <f t="shared" si="645"/>
        <v>2225.5192878338275</v>
      </c>
      <c r="M4021" s="25"/>
      <c r="N4021" s="25"/>
    </row>
    <row r="4022" spans="1:14" ht="14.25" customHeight="1">
      <c r="A4022" s="114">
        <v>41704</v>
      </c>
      <c r="B4022" s="54" t="s">
        <v>374</v>
      </c>
      <c r="C4022" s="29">
        <f t="shared" si="641"/>
        <v>226.24434389140271</v>
      </c>
      <c r="D4022" s="102" t="s">
        <v>188</v>
      </c>
      <c r="E4022" s="43">
        <v>1326</v>
      </c>
      <c r="F4022" s="43">
        <v>1334</v>
      </c>
      <c r="G4022" s="43"/>
      <c r="H4022" s="110"/>
      <c r="I4022" s="109">
        <f t="shared" si="642"/>
        <v>1809.9547511312217</v>
      </c>
      <c r="J4022" s="109">
        <f t="shared" si="643"/>
        <v>0</v>
      </c>
      <c r="K4022" s="109">
        <f t="shared" si="644"/>
        <v>0</v>
      </c>
      <c r="L4022" s="43">
        <f t="shared" si="645"/>
        <v>1809.9547511312217</v>
      </c>
      <c r="M4022" s="25"/>
      <c r="N4022" s="25"/>
    </row>
    <row r="4023" spans="1:14" ht="14.25" customHeight="1">
      <c r="A4023" s="114">
        <v>41704</v>
      </c>
      <c r="B4023" s="54" t="s">
        <v>602</v>
      </c>
      <c r="C4023" s="29">
        <f t="shared" si="641"/>
        <v>1729.106628242075</v>
      </c>
      <c r="D4023" s="102" t="s">
        <v>188</v>
      </c>
      <c r="E4023" s="43">
        <v>173.5</v>
      </c>
      <c r="F4023" s="43">
        <v>174.5</v>
      </c>
      <c r="G4023" s="43"/>
      <c r="H4023" s="110"/>
      <c r="I4023" s="109">
        <f t="shared" si="642"/>
        <v>1729.106628242075</v>
      </c>
      <c r="J4023" s="109">
        <f t="shared" si="643"/>
        <v>0</v>
      </c>
      <c r="K4023" s="109">
        <f t="shared" si="644"/>
        <v>0</v>
      </c>
      <c r="L4023" s="43">
        <f t="shared" si="645"/>
        <v>1729.106628242075</v>
      </c>
      <c r="M4023" s="25"/>
      <c r="N4023" s="25"/>
    </row>
    <row r="4024" spans="1:14" ht="14.25" customHeight="1">
      <c r="A4024" s="114">
        <v>41704</v>
      </c>
      <c r="B4024" s="54" t="s">
        <v>667</v>
      </c>
      <c r="C4024" s="29">
        <f t="shared" si="641"/>
        <v>1145.0381679389313</v>
      </c>
      <c r="D4024" s="102" t="s">
        <v>188</v>
      </c>
      <c r="E4024" s="43">
        <v>262</v>
      </c>
      <c r="F4024" s="43">
        <v>263.5</v>
      </c>
      <c r="G4024" s="43"/>
      <c r="H4024" s="110"/>
      <c r="I4024" s="109">
        <f t="shared" si="642"/>
        <v>1717.5572519083971</v>
      </c>
      <c r="J4024" s="109">
        <f t="shared" si="643"/>
        <v>0</v>
      </c>
      <c r="K4024" s="109">
        <f t="shared" si="644"/>
        <v>0</v>
      </c>
      <c r="L4024" s="43">
        <f t="shared" si="645"/>
        <v>1717.5572519083971</v>
      </c>
      <c r="M4024" s="25"/>
      <c r="N4024" s="25"/>
    </row>
    <row r="4025" spans="1:14" ht="14.25" customHeight="1">
      <c r="A4025" s="114">
        <v>41703</v>
      </c>
      <c r="B4025" s="54" t="s">
        <v>239</v>
      </c>
      <c r="C4025" s="29">
        <f t="shared" si="641"/>
        <v>182.48175182481751</v>
      </c>
      <c r="D4025" s="54" t="s">
        <v>188</v>
      </c>
      <c r="E4025" s="112">
        <v>1644</v>
      </c>
      <c r="F4025" s="112">
        <v>1654</v>
      </c>
      <c r="G4025" s="112">
        <v>1670</v>
      </c>
      <c r="H4025" s="110">
        <v>1690</v>
      </c>
      <c r="I4025" s="109">
        <f t="shared" si="642"/>
        <v>1824.817518248175</v>
      </c>
      <c r="J4025" s="109">
        <f t="shared" si="643"/>
        <v>2919.7080291970801</v>
      </c>
      <c r="K4025" s="109">
        <f t="shared" si="644"/>
        <v>3649.63503649635</v>
      </c>
      <c r="L4025" s="43">
        <f t="shared" si="645"/>
        <v>8394.1605839416043</v>
      </c>
      <c r="M4025" s="25"/>
      <c r="N4025" s="25"/>
    </row>
    <row r="4026" spans="1:14" ht="14.25" customHeight="1">
      <c r="A4026" s="114">
        <v>41703</v>
      </c>
      <c r="B4026" s="54" t="s">
        <v>492</v>
      </c>
      <c r="C4026" s="29">
        <f t="shared" si="641"/>
        <v>602.40963855421683</v>
      </c>
      <c r="D4026" s="54" t="s">
        <v>188</v>
      </c>
      <c r="E4026" s="112">
        <v>498</v>
      </c>
      <c r="F4026" s="112">
        <v>502</v>
      </c>
      <c r="G4026" s="112">
        <v>505</v>
      </c>
      <c r="H4026" s="110"/>
      <c r="I4026" s="109">
        <f t="shared" si="642"/>
        <v>2409.6385542168673</v>
      </c>
      <c r="J4026" s="109">
        <f t="shared" si="643"/>
        <v>1807.2289156626505</v>
      </c>
      <c r="K4026" s="109">
        <f t="shared" si="644"/>
        <v>0</v>
      </c>
      <c r="L4026" s="43">
        <f t="shared" si="645"/>
        <v>4216.8674698795176</v>
      </c>
      <c r="M4026" s="25"/>
      <c r="N4026" s="25"/>
    </row>
    <row r="4027" spans="1:14" ht="14.25" customHeight="1">
      <c r="A4027" s="114">
        <v>41702</v>
      </c>
      <c r="B4027" s="54" t="s">
        <v>459</v>
      </c>
      <c r="C4027" s="29">
        <f t="shared" si="641"/>
        <v>1729.106628242075</v>
      </c>
      <c r="D4027" s="54" t="s">
        <v>188</v>
      </c>
      <c r="E4027" s="112">
        <v>173.5</v>
      </c>
      <c r="F4027" s="112">
        <v>174.5</v>
      </c>
      <c r="G4027" s="112">
        <v>176</v>
      </c>
      <c r="H4027" s="110">
        <v>178</v>
      </c>
      <c r="I4027" s="109">
        <f t="shared" si="642"/>
        <v>1729.106628242075</v>
      </c>
      <c r="J4027" s="109">
        <f t="shared" si="643"/>
        <v>2593.6599423631123</v>
      </c>
      <c r="K4027" s="109">
        <f t="shared" si="644"/>
        <v>3458.21325648415</v>
      </c>
      <c r="L4027" s="43">
        <f t="shared" si="645"/>
        <v>7780.979827089337</v>
      </c>
      <c r="M4027" s="25"/>
      <c r="N4027" s="25"/>
    </row>
    <row r="4028" spans="1:14" ht="14.25" customHeight="1">
      <c r="A4028" s="114">
        <v>41702</v>
      </c>
      <c r="B4028" s="54" t="s">
        <v>670</v>
      </c>
      <c r="C4028" s="29">
        <f t="shared" si="641"/>
        <v>408.16326530612247</v>
      </c>
      <c r="D4028" s="102" t="s">
        <v>188</v>
      </c>
      <c r="E4028" s="43">
        <v>735</v>
      </c>
      <c r="F4028" s="43">
        <v>740</v>
      </c>
      <c r="G4028" s="43"/>
      <c r="H4028" s="110"/>
      <c r="I4028" s="109">
        <f t="shared" si="642"/>
        <v>2040.8163265306123</v>
      </c>
      <c r="J4028" s="109">
        <f t="shared" si="643"/>
        <v>0</v>
      </c>
      <c r="K4028" s="109">
        <f t="shared" si="644"/>
        <v>0</v>
      </c>
      <c r="L4028" s="43">
        <f t="shared" si="645"/>
        <v>2040.8163265306123</v>
      </c>
      <c r="M4028" s="25"/>
      <c r="N4028" s="25"/>
    </row>
    <row r="4029" spans="1:14" ht="14.25" customHeight="1">
      <c r="A4029" s="114">
        <v>41702</v>
      </c>
      <c r="B4029" s="54" t="s">
        <v>612</v>
      </c>
      <c r="C4029" s="29">
        <f t="shared" si="641"/>
        <v>1714.2857142857142</v>
      </c>
      <c r="D4029" s="102" t="s">
        <v>188</v>
      </c>
      <c r="E4029" s="43">
        <v>175</v>
      </c>
      <c r="F4029" s="43">
        <v>176</v>
      </c>
      <c r="G4029" s="43"/>
      <c r="H4029" s="110"/>
      <c r="I4029" s="109">
        <f t="shared" si="642"/>
        <v>1714.2857142857142</v>
      </c>
      <c r="J4029" s="109">
        <f t="shared" si="643"/>
        <v>0</v>
      </c>
      <c r="K4029" s="109">
        <f t="shared" si="644"/>
        <v>0</v>
      </c>
      <c r="L4029" s="43">
        <f t="shared" si="645"/>
        <v>1714.2857142857142</v>
      </c>
      <c r="M4029" s="25"/>
      <c r="N4029" s="25"/>
    </row>
    <row r="4030" spans="1:14" ht="14.25" customHeight="1">
      <c r="A4030" s="114">
        <v>41702</v>
      </c>
      <c r="B4030" s="54" t="s">
        <v>140</v>
      </c>
      <c r="C4030" s="29">
        <f t="shared" si="641"/>
        <v>1333.3333333333333</v>
      </c>
      <c r="D4030" s="102" t="s">
        <v>188</v>
      </c>
      <c r="E4030" s="43">
        <v>225</v>
      </c>
      <c r="F4030" s="43">
        <v>222</v>
      </c>
      <c r="G4030" s="43"/>
      <c r="H4030" s="110"/>
      <c r="I4030" s="109">
        <f t="shared" si="642"/>
        <v>-4000</v>
      </c>
      <c r="J4030" s="109">
        <f t="shared" si="643"/>
        <v>0</v>
      </c>
      <c r="K4030" s="109">
        <f t="shared" si="644"/>
        <v>0</v>
      </c>
      <c r="L4030" s="43">
        <f t="shared" si="645"/>
        <v>-4000</v>
      </c>
      <c r="M4030" s="25"/>
      <c r="N4030" s="25"/>
    </row>
    <row r="4031" spans="1:14" ht="14.25" customHeight="1">
      <c r="A4031" s="114">
        <v>41701</v>
      </c>
      <c r="B4031" s="54" t="s">
        <v>55</v>
      </c>
      <c r="C4031" s="29">
        <f t="shared" si="641"/>
        <v>481.54093097913324</v>
      </c>
      <c r="D4031" s="54" t="s">
        <v>188</v>
      </c>
      <c r="E4031" s="112">
        <v>623</v>
      </c>
      <c r="F4031" s="112">
        <v>628</v>
      </c>
      <c r="G4031" s="112">
        <v>635</v>
      </c>
      <c r="H4031" s="110">
        <v>645</v>
      </c>
      <c r="I4031" s="109">
        <f t="shared" si="642"/>
        <v>2407.704654895666</v>
      </c>
      <c r="J4031" s="109">
        <f t="shared" si="643"/>
        <v>3370.7865168539329</v>
      </c>
      <c r="K4031" s="109">
        <f t="shared" si="644"/>
        <v>4815.4093097913319</v>
      </c>
      <c r="L4031" s="43">
        <f t="shared" si="645"/>
        <v>10593.900481540932</v>
      </c>
      <c r="M4031" s="25"/>
      <c r="N4031" s="25"/>
    </row>
    <row r="4032" spans="1:14" ht="14.25" customHeight="1">
      <c r="A4032" s="114">
        <v>41701</v>
      </c>
      <c r="B4032" s="54" t="s">
        <v>397</v>
      </c>
      <c r="C4032" s="29">
        <f t="shared" si="641"/>
        <v>1239.6694214876034</v>
      </c>
      <c r="D4032" s="54" t="s">
        <v>188</v>
      </c>
      <c r="E4032" s="112">
        <v>242</v>
      </c>
      <c r="F4032" s="112">
        <v>243.5</v>
      </c>
      <c r="G4032" s="112">
        <v>245.5</v>
      </c>
      <c r="H4032" s="110">
        <v>248</v>
      </c>
      <c r="I4032" s="109">
        <f t="shared" si="642"/>
        <v>1859.504132231405</v>
      </c>
      <c r="J4032" s="109">
        <f t="shared" si="643"/>
        <v>2479.3388429752067</v>
      </c>
      <c r="K4032" s="109">
        <f t="shared" si="644"/>
        <v>3099.1735537190084</v>
      </c>
      <c r="L4032" s="43">
        <f t="shared" si="645"/>
        <v>7438.0165289256202</v>
      </c>
      <c r="M4032" s="25"/>
      <c r="N4032" s="25"/>
    </row>
    <row r="4033" spans="1:14" ht="14.25" customHeight="1">
      <c r="A4033" s="114">
        <v>41701</v>
      </c>
      <c r="B4033" s="54" t="s">
        <v>231</v>
      </c>
      <c r="C4033" s="29">
        <f t="shared" si="641"/>
        <v>1892.7444794952683</v>
      </c>
      <c r="D4033" s="102" t="s">
        <v>188</v>
      </c>
      <c r="E4033" s="43">
        <v>158.5</v>
      </c>
      <c r="F4033" s="43">
        <v>159.5</v>
      </c>
      <c r="G4033" s="43"/>
      <c r="H4033" s="110"/>
      <c r="I4033" s="109">
        <f t="shared" si="642"/>
        <v>1892.7444794952683</v>
      </c>
      <c r="J4033" s="109">
        <f t="shared" si="643"/>
        <v>0</v>
      </c>
      <c r="K4033" s="109">
        <f t="shared" si="644"/>
        <v>0</v>
      </c>
      <c r="L4033" s="43">
        <f t="shared" si="645"/>
        <v>1892.7444794952683</v>
      </c>
      <c r="M4033" s="25"/>
      <c r="N4033" s="25"/>
    </row>
    <row r="4034" spans="1:14" ht="14.25" customHeight="1">
      <c r="A4034" s="114">
        <v>41701</v>
      </c>
      <c r="B4034" s="102" t="s">
        <v>608</v>
      </c>
      <c r="C4034" s="29">
        <f t="shared" si="641"/>
        <v>1600</v>
      </c>
      <c r="D4034" s="102" t="s">
        <v>203</v>
      </c>
      <c r="E4034" s="43">
        <v>187.5</v>
      </c>
      <c r="F4034" s="43">
        <v>186.5</v>
      </c>
      <c r="G4034" s="43"/>
      <c r="H4034" s="110"/>
      <c r="I4034" s="109">
        <f t="shared" si="642"/>
        <v>1600</v>
      </c>
      <c r="J4034" s="109">
        <f t="shared" si="643"/>
        <v>0</v>
      </c>
      <c r="K4034" s="109">
        <f t="shared" si="644"/>
        <v>0</v>
      </c>
      <c r="L4034" s="43">
        <f t="shared" si="645"/>
        <v>1600</v>
      </c>
      <c r="M4034" s="25"/>
      <c r="N4034" s="25"/>
    </row>
    <row r="4035" spans="1:14" ht="14.25" customHeight="1">
      <c r="A4035" s="114">
        <v>41698</v>
      </c>
      <c r="B4035" s="54" t="s">
        <v>597</v>
      </c>
      <c r="C4035" s="29">
        <f t="shared" si="641"/>
        <v>2941.1764705882351</v>
      </c>
      <c r="D4035" s="54" t="s">
        <v>188</v>
      </c>
      <c r="E4035" s="112">
        <v>102</v>
      </c>
      <c r="F4035" s="112">
        <v>103</v>
      </c>
      <c r="G4035" s="112">
        <v>104.5</v>
      </c>
      <c r="H4035" s="110">
        <v>106.4</v>
      </c>
      <c r="I4035" s="109">
        <f t="shared" si="642"/>
        <v>2941.1764705882351</v>
      </c>
      <c r="J4035" s="109">
        <f t="shared" si="643"/>
        <v>4411.7647058823532</v>
      </c>
      <c r="K4035" s="109">
        <f t="shared" si="644"/>
        <v>5588.2352941176632</v>
      </c>
      <c r="L4035" s="43">
        <f t="shared" si="645"/>
        <v>12941.176470588252</v>
      </c>
      <c r="M4035" s="25"/>
      <c r="N4035" s="25"/>
    </row>
    <row r="4036" spans="1:14" ht="14.25" customHeight="1">
      <c r="A4036" s="114">
        <v>41698</v>
      </c>
      <c r="B4036" s="54" t="s">
        <v>671</v>
      </c>
      <c r="C4036" s="29">
        <f t="shared" si="641"/>
        <v>339.75084937712342</v>
      </c>
      <c r="D4036" s="54" t="s">
        <v>188</v>
      </c>
      <c r="E4036" s="112">
        <v>883</v>
      </c>
      <c r="F4036" s="112">
        <v>889</v>
      </c>
      <c r="G4036" s="112">
        <v>897</v>
      </c>
      <c r="H4036" s="110">
        <v>910</v>
      </c>
      <c r="I4036" s="109">
        <f t="shared" si="642"/>
        <v>2038.5050962627406</v>
      </c>
      <c r="J4036" s="109">
        <f t="shared" si="643"/>
        <v>2718.0067950169873</v>
      </c>
      <c r="K4036" s="109">
        <f t="shared" si="644"/>
        <v>4416.7610419026041</v>
      </c>
      <c r="L4036" s="43">
        <f t="shared" si="645"/>
        <v>9173.2729331823321</v>
      </c>
      <c r="M4036" s="25"/>
      <c r="N4036" s="25"/>
    </row>
    <row r="4037" spans="1:14" ht="14.25" customHeight="1">
      <c r="A4037" s="114">
        <v>41698</v>
      </c>
      <c r="B4037" s="54" t="s">
        <v>544</v>
      </c>
      <c r="C4037" s="29">
        <f>300000/E4037</f>
        <v>657.89473684210532</v>
      </c>
      <c r="D4037" s="102" t="s">
        <v>188</v>
      </c>
      <c r="E4037" s="43">
        <v>456</v>
      </c>
      <c r="F4037" s="43">
        <v>459</v>
      </c>
      <c r="G4037" s="112">
        <v>463</v>
      </c>
      <c r="H4037" s="110">
        <v>468</v>
      </c>
      <c r="I4037" s="109">
        <f t="shared" si="642"/>
        <v>1973.6842105263158</v>
      </c>
      <c r="J4037" s="109">
        <f t="shared" si="643"/>
        <v>2631.5789473684213</v>
      </c>
      <c r="K4037" s="109">
        <f t="shared" si="644"/>
        <v>3289.4736842105267</v>
      </c>
      <c r="L4037" s="43">
        <f t="shared" si="645"/>
        <v>7894.7368421052633</v>
      </c>
      <c r="M4037" s="25"/>
      <c r="N4037" s="25"/>
    </row>
    <row r="4038" spans="1:14" ht="14.25" customHeight="1">
      <c r="A4038" s="114">
        <v>41698</v>
      </c>
      <c r="B4038" s="54" t="s">
        <v>231</v>
      </c>
      <c r="C4038" s="29">
        <f t="shared" si="641"/>
        <v>1898.7341772151899</v>
      </c>
      <c r="D4038" s="102" t="s">
        <v>188</v>
      </c>
      <c r="E4038" s="43">
        <v>158</v>
      </c>
      <c r="F4038" s="43">
        <v>158.5</v>
      </c>
      <c r="G4038" s="43"/>
      <c r="H4038" s="110"/>
      <c r="I4038" s="109">
        <f t="shared" si="642"/>
        <v>949.36708860759495</v>
      </c>
      <c r="J4038" s="109">
        <f t="shared" si="643"/>
        <v>0</v>
      </c>
      <c r="K4038" s="109">
        <f t="shared" si="644"/>
        <v>0</v>
      </c>
      <c r="L4038" s="43">
        <f t="shared" si="645"/>
        <v>949.36708860759495</v>
      </c>
      <c r="M4038" s="25"/>
      <c r="N4038" s="25"/>
    </row>
    <row r="4039" spans="1:14" ht="14.25" customHeight="1">
      <c r="A4039" s="114">
        <v>41696</v>
      </c>
      <c r="B4039" s="102" t="s">
        <v>653</v>
      </c>
      <c r="C4039" s="29">
        <f t="shared" si="641"/>
        <v>842.69662921348311</v>
      </c>
      <c r="D4039" s="102" t="s">
        <v>203</v>
      </c>
      <c r="E4039" s="43">
        <v>356</v>
      </c>
      <c r="F4039" s="43">
        <v>353.5</v>
      </c>
      <c r="G4039" s="43">
        <v>350.5</v>
      </c>
      <c r="H4039" s="112">
        <v>348.4</v>
      </c>
      <c r="I4039" s="109">
        <f t="shared" si="642"/>
        <v>2106.7415730337079</v>
      </c>
      <c r="J4039" s="109">
        <f t="shared" si="643"/>
        <v>2528.0898876404494</v>
      </c>
      <c r="K4039" s="109">
        <f t="shared" si="644"/>
        <v>1769.6629213483336</v>
      </c>
      <c r="L4039" s="43">
        <f t="shared" si="645"/>
        <v>6404.4943820224908</v>
      </c>
      <c r="M4039" s="25"/>
      <c r="N4039" s="25"/>
    </row>
    <row r="4040" spans="1:14" ht="14.25" customHeight="1">
      <c r="A4040" s="114">
        <v>41696</v>
      </c>
      <c r="B4040" s="54" t="s">
        <v>318</v>
      </c>
      <c r="C4040" s="29">
        <f t="shared" si="641"/>
        <v>1142.8571428571429</v>
      </c>
      <c r="D4040" s="54" t="s">
        <v>188</v>
      </c>
      <c r="E4040" s="112">
        <v>262.5</v>
      </c>
      <c r="F4040" s="112">
        <v>264</v>
      </c>
      <c r="G4040" s="112">
        <v>265.39999999999998</v>
      </c>
      <c r="H4040" s="110"/>
      <c r="I4040" s="109">
        <f t="shared" si="642"/>
        <v>1714.2857142857142</v>
      </c>
      <c r="J4040" s="109">
        <f t="shared" si="643"/>
        <v>1599.9999999999741</v>
      </c>
      <c r="K4040" s="109">
        <f t="shared" si="644"/>
        <v>0</v>
      </c>
      <c r="L4040" s="43">
        <f t="shared" si="645"/>
        <v>3314.2857142856883</v>
      </c>
      <c r="M4040" s="25"/>
      <c r="N4040" s="25"/>
    </row>
    <row r="4041" spans="1:14" ht="14.25" customHeight="1">
      <c r="A4041" s="114">
        <v>41696</v>
      </c>
      <c r="B4041" s="54" t="s">
        <v>652</v>
      </c>
      <c r="C4041" s="29">
        <f t="shared" si="641"/>
        <v>476.94753577106519</v>
      </c>
      <c r="D4041" s="102" t="s">
        <v>188</v>
      </c>
      <c r="E4041" s="43">
        <v>629</v>
      </c>
      <c r="F4041" s="43">
        <v>633.5</v>
      </c>
      <c r="G4041" s="43"/>
      <c r="H4041" s="110"/>
      <c r="I4041" s="109">
        <f t="shared" si="642"/>
        <v>2146.2639109697934</v>
      </c>
      <c r="J4041" s="109">
        <f t="shared" si="643"/>
        <v>0</v>
      </c>
      <c r="K4041" s="109">
        <f t="shared" si="644"/>
        <v>0</v>
      </c>
      <c r="L4041" s="43">
        <f t="shared" si="645"/>
        <v>2146.2639109697934</v>
      </c>
      <c r="M4041" s="25"/>
      <c r="N4041" s="25"/>
    </row>
    <row r="4042" spans="1:14" ht="14.25" customHeight="1">
      <c r="A4042" s="114">
        <v>41696</v>
      </c>
      <c r="B4042" s="54" t="s">
        <v>349</v>
      </c>
      <c r="C4042" s="29">
        <f t="shared" si="641"/>
        <v>1849.5684340320593</v>
      </c>
      <c r="D4042" s="102" t="s">
        <v>188</v>
      </c>
      <c r="E4042" s="43">
        <v>162.19999999999999</v>
      </c>
      <c r="F4042" s="43">
        <v>163</v>
      </c>
      <c r="G4042" s="43"/>
      <c r="H4042" s="110"/>
      <c r="I4042" s="109">
        <f t="shared" si="642"/>
        <v>1479.6547472256684</v>
      </c>
      <c r="J4042" s="109">
        <f t="shared" si="643"/>
        <v>0</v>
      </c>
      <c r="K4042" s="109">
        <f t="shared" si="644"/>
        <v>0</v>
      </c>
      <c r="L4042" s="43">
        <f t="shared" si="645"/>
        <v>1479.6547472256684</v>
      </c>
      <c r="M4042" s="25"/>
      <c r="N4042" s="25"/>
    </row>
    <row r="4043" spans="1:14" ht="14.25" customHeight="1">
      <c r="A4043" s="114">
        <v>41696</v>
      </c>
      <c r="B4043" s="102" t="s">
        <v>672</v>
      </c>
      <c r="C4043" s="29">
        <f t="shared" si="641"/>
        <v>352.11267605633805</v>
      </c>
      <c r="D4043" s="102" t="s">
        <v>203</v>
      </c>
      <c r="E4043" s="43">
        <v>852</v>
      </c>
      <c r="F4043" s="43">
        <v>847</v>
      </c>
      <c r="G4043" s="43"/>
      <c r="H4043" s="110"/>
      <c r="I4043" s="109">
        <f t="shared" si="642"/>
        <v>1760.5633802816901</v>
      </c>
      <c r="J4043" s="109">
        <f t="shared" si="643"/>
        <v>0</v>
      </c>
      <c r="K4043" s="109">
        <f t="shared" si="644"/>
        <v>0</v>
      </c>
      <c r="L4043" s="43">
        <f t="shared" si="645"/>
        <v>1760.5633802816901</v>
      </c>
      <c r="M4043" s="25"/>
      <c r="N4043" s="25"/>
    </row>
    <row r="4044" spans="1:14" ht="14.25" customHeight="1">
      <c r="A4044" s="114">
        <v>41695</v>
      </c>
      <c r="B4044" s="54" t="s">
        <v>673</v>
      </c>
      <c r="C4044" s="29">
        <f t="shared" ref="C4044:C4107" si="646">300000/E4044</f>
        <v>493.42105263157896</v>
      </c>
      <c r="D4044" s="54" t="s">
        <v>188</v>
      </c>
      <c r="E4044" s="112">
        <v>608</v>
      </c>
      <c r="F4044" s="112">
        <v>613</v>
      </c>
      <c r="G4044" s="112">
        <v>619</v>
      </c>
      <c r="H4044" s="110">
        <v>629</v>
      </c>
      <c r="I4044" s="109">
        <f t="shared" ref="I4044:I4107" si="647">(IF(D4044="SHORT",E4044-F4044,IF(D4044="LONG",F4044-E4044)))*C4044</f>
        <v>2467.105263157895</v>
      </c>
      <c r="J4044" s="109">
        <f t="shared" ref="J4044:J4107" si="648">(IF(D4044="SHORT",IF(G4044="",0,F4044-G4044),IF(D4044="LONG",IF(G4044="",0,G4044-F4044))))*C4044</f>
        <v>2960.5263157894738</v>
      </c>
      <c r="K4044" s="109">
        <f t="shared" ref="K4044:K4107" si="649">(IF(D4044="SHORT",IF(H4044="",0,G4044-H4044),IF(D4044="LONG",IF(H4044="",0,(H4044-G4044)))))*C4044</f>
        <v>4934.21052631579</v>
      </c>
      <c r="L4044" s="43">
        <f t="shared" ref="L4044:L4107" si="650">SUM(I4044,J4044,K4044)</f>
        <v>10361.842105263158</v>
      </c>
      <c r="M4044" s="25"/>
      <c r="N4044" s="25"/>
    </row>
    <row r="4045" spans="1:14" ht="14.25" customHeight="1">
      <c r="A4045" s="114">
        <v>41695</v>
      </c>
      <c r="B4045" s="102" t="s">
        <v>596</v>
      </c>
      <c r="C4045" s="29">
        <f t="shared" si="646"/>
        <v>7228.9156626506028</v>
      </c>
      <c r="D4045" s="102" t="s">
        <v>203</v>
      </c>
      <c r="E4045" s="43">
        <v>41.5</v>
      </c>
      <c r="F4045" s="43">
        <v>41.1</v>
      </c>
      <c r="G4045" s="43">
        <v>40.700000000000003</v>
      </c>
      <c r="H4045" s="110"/>
      <c r="I4045" s="109">
        <f t="shared" si="647"/>
        <v>2891.5662650602308</v>
      </c>
      <c r="J4045" s="109">
        <f t="shared" si="648"/>
        <v>2891.5662650602308</v>
      </c>
      <c r="K4045" s="109">
        <f t="shared" si="649"/>
        <v>0</v>
      </c>
      <c r="L4045" s="43">
        <f t="shared" si="650"/>
        <v>5783.1325301204615</v>
      </c>
      <c r="M4045" s="25"/>
      <c r="N4045" s="25"/>
    </row>
    <row r="4046" spans="1:14" ht="14.25" customHeight="1">
      <c r="A4046" s="114">
        <v>41695</v>
      </c>
      <c r="B4046" s="102" t="s">
        <v>653</v>
      </c>
      <c r="C4046" s="29">
        <f t="shared" si="646"/>
        <v>824.17582417582423</v>
      </c>
      <c r="D4046" s="102" t="s">
        <v>203</v>
      </c>
      <c r="E4046" s="43">
        <v>364</v>
      </c>
      <c r="F4046" s="43">
        <v>361.5</v>
      </c>
      <c r="G4046" s="43">
        <v>359.6</v>
      </c>
      <c r="H4046" s="110"/>
      <c r="I4046" s="109">
        <f t="shared" si="647"/>
        <v>2060.4395604395604</v>
      </c>
      <c r="J4046" s="109">
        <f t="shared" si="648"/>
        <v>1565.9340659340473</v>
      </c>
      <c r="K4046" s="109">
        <f t="shared" si="649"/>
        <v>0</v>
      </c>
      <c r="L4046" s="43">
        <f t="shared" si="650"/>
        <v>3626.3736263736077</v>
      </c>
      <c r="M4046" s="25"/>
      <c r="N4046" s="25"/>
    </row>
    <row r="4047" spans="1:14" ht="14.25" customHeight="1">
      <c r="A4047" s="114">
        <v>41695</v>
      </c>
      <c r="B4047" s="54" t="s">
        <v>588</v>
      </c>
      <c r="C4047" s="29">
        <f t="shared" si="646"/>
        <v>1630.4347826086957</v>
      </c>
      <c r="D4047" s="54" t="s">
        <v>188</v>
      </c>
      <c r="E4047" s="112">
        <v>184</v>
      </c>
      <c r="F4047" s="112">
        <v>185</v>
      </c>
      <c r="G4047" s="112">
        <v>186</v>
      </c>
      <c r="H4047" s="110"/>
      <c r="I4047" s="109">
        <f t="shared" si="647"/>
        <v>1630.4347826086957</v>
      </c>
      <c r="J4047" s="109">
        <f t="shared" si="648"/>
        <v>1630.4347826086957</v>
      </c>
      <c r="K4047" s="109">
        <f t="shared" si="649"/>
        <v>0</v>
      </c>
      <c r="L4047" s="43">
        <f t="shared" si="650"/>
        <v>3260.8695652173915</v>
      </c>
      <c r="M4047" s="25"/>
      <c r="N4047" s="25"/>
    </row>
    <row r="4048" spans="1:14" ht="14.25" customHeight="1">
      <c r="A4048" s="114">
        <v>41695</v>
      </c>
      <c r="B4048" s="102" t="s">
        <v>496</v>
      </c>
      <c r="C4048" s="29">
        <f t="shared" si="646"/>
        <v>287.08133971291863</v>
      </c>
      <c r="D4048" s="102" t="s">
        <v>203</v>
      </c>
      <c r="E4048" s="43">
        <v>1045</v>
      </c>
      <c r="F4048" s="43">
        <v>1038</v>
      </c>
      <c r="G4048" s="43"/>
      <c r="H4048" s="110"/>
      <c r="I4048" s="109">
        <f t="shared" si="647"/>
        <v>2009.5693779904304</v>
      </c>
      <c r="J4048" s="109">
        <f t="shared" si="648"/>
        <v>0</v>
      </c>
      <c r="K4048" s="109">
        <f t="shared" si="649"/>
        <v>0</v>
      </c>
      <c r="L4048" s="43">
        <f t="shared" si="650"/>
        <v>2009.5693779904304</v>
      </c>
      <c r="M4048" s="25"/>
      <c r="N4048" s="25"/>
    </row>
    <row r="4049" spans="1:14" ht="14.25" customHeight="1">
      <c r="A4049" s="114">
        <v>41695</v>
      </c>
      <c r="B4049" s="102" t="s">
        <v>630</v>
      </c>
      <c r="C4049" s="29">
        <f t="shared" si="646"/>
        <v>4807.6923076923076</v>
      </c>
      <c r="D4049" s="102" t="s">
        <v>203</v>
      </c>
      <c r="E4049" s="43">
        <v>62.4</v>
      </c>
      <c r="F4049" s="43">
        <v>62.4</v>
      </c>
      <c r="G4049" s="43"/>
      <c r="H4049" s="110"/>
      <c r="I4049" s="109">
        <f t="shared" si="647"/>
        <v>0</v>
      </c>
      <c r="J4049" s="109">
        <f t="shared" si="648"/>
        <v>0</v>
      </c>
      <c r="K4049" s="109">
        <f t="shared" si="649"/>
        <v>0</v>
      </c>
      <c r="L4049" s="43">
        <f t="shared" si="650"/>
        <v>0</v>
      </c>
      <c r="M4049" s="25"/>
      <c r="N4049" s="25"/>
    </row>
    <row r="4050" spans="1:14" ht="14.25" customHeight="1">
      <c r="A4050" s="114">
        <v>41695</v>
      </c>
      <c r="B4050" s="54" t="s">
        <v>466</v>
      </c>
      <c r="C4050" s="29">
        <f t="shared" si="646"/>
        <v>1801.8018018018017</v>
      </c>
      <c r="D4050" s="102" t="s">
        <v>188</v>
      </c>
      <c r="E4050" s="43">
        <v>166.5</v>
      </c>
      <c r="F4050" s="43">
        <v>164.5</v>
      </c>
      <c r="G4050" s="43"/>
      <c r="H4050" s="110"/>
      <c r="I4050" s="109">
        <f t="shared" si="647"/>
        <v>-3603.6036036036035</v>
      </c>
      <c r="J4050" s="109">
        <f t="shared" si="648"/>
        <v>0</v>
      </c>
      <c r="K4050" s="109">
        <f t="shared" si="649"/>
        <v>0</v>
      </c>
      <c r="L4050" s="43">
        <f t="shared" si="650"/>
        <v>-3603.6036036036035</v>
      </c>
      <c r="M4050" s="25"/>
      <c r="N4050" s="25"/>
    </row>
    <row r="4051" spans="1:14" ht="14.25" customHeight="1">
      <c r="A4051" s="114">
        <v>41694</v>
      </c>
      <c r="B4051" s="54" t="s">
        <v>466</v>
      </c>
      <c r="C4051" s="29">
        <f t="shared" si="646"/>
        <v>1829.2682926829268</v>
      </c>
      <c r="D4051" s="102" t="s">
        <v>188</v>
      </c>
      <c r="E4051" s="43">
        <v>164</v>
      </c>
      <c r="F4051" s="43">
        <v>165</v>
      </c>
      <c r="G4051" s="43"/>
      <c r="H4051" s="110"/>
      <c r="I4051" s="109">
        <f t="shared" si="647"/>
        <v>1829.2682926829268</v>
      </c>
      <c r="J4051" s="109">
        <f t="shared" si="648"/>
        <v>0</v>
      </c>
      <c r="K4051" s="109">
        <f t="shared" si="649"/>
        <v>0</v>
      </c>
      <c r="L4051" s="43">
        <f t="shared" si="650"/>
        <v>1829.2682926829268</v>
      </c>
      <c r="M4051" s="25"/>
      <c r="N4051" s="25"/>
    </row>
    <row r="4052" spans="1:14" ht="14.25" customHeight="1">
      <c r="A4052" s="114">
        <v>41694</v>
      </c>
      <c r="B4052" s="102" t="s">
        <v>588</v>
      </c>
      <c r="C4052" s="29">
        <f t="shared" si="646"/>
        <v>1685.3932584269662</v>
      </c>
      <c r="D4052" s="102" t="s">
        <v>203</v>
      </c>
      <c r="E4052" s="43">
        <v>178</v>
      </c>
      <c r="F4052" s="43">
        <v>177</v>
      </c>
      <c r="G4052" s="43"/>
      <c r="H4052" s="110"/>
      <c r="I4052" s="109">
        <f t="shared" si="647"/>
        <v>1685.3932584269662</v>
      </c>
      <c r="J4052" s="109">
        <f t="shared" si="648"/>
        <v>0</v>
      </c>
      <c r="K4052" s="109">
        <f t="shared" si="649"/>
        <v>0</v>
      </c>
      <c r="L4052" s="43">
        <f t="shared" si="650"/>
        <v>1685.3932584269662</v>
      </c>
      <c r="M4052" s="25"/>
      <c r="N4052" s="25"/>
    </row>
    <row r="4053" spans="1:14" ht="14.25" customHeight="1">
      <c r="A4053" s="114">
        <v>41694</v>
      </c>
      <c r="B4053" s="102" t="s">
        <v>453</v>
      </c>
      <c r="C4053" s="29">
        <f t="shared" si="646"/>
        <v>2575.1072961373388</v>
      </c>
      <c r="D4053" s="102" t="s">
        <v>203</v>
      </c>
      <c r="E4053" s="43">
        <v>116.5</v>
      </c>
      <c r="F4053" s="43">
        <v>116.5</v>
      </c>
      <c r="G4053" s="43"/>
      <c r="H4053" s="110"/>
      <c r="I4053" s="109">
        <f t="shared" si="647"/>
        <v>0</v>
      </c>
      <c r="J4053" s="109">
        <f t="shared" si="648"/>
        <v>0</v>
      </c>
      <c r="K4053" s="109">
        <f t="shared" si="649"/>
        <v>0</v>
      </c>
      <c r="L4053" s="43">
        <f t="shared" si="650"/>
        <v>0</v>
      </c>
      <c r="M4053" s="25"/>
      <c r="N4053" s="25"/>
    </row>
    <row r="4054" spans="1:14" ht="14.25" customHeight="1">
      <c r="A4054" s="114">
        <v>41691</v>
      </c>
      <c r="B4054" s="102" t="s">
        <v>408</v>
      </c>
      <c r="C4054" s="29">
        <f t="shared" si="646"/>
        <v>1023.8907849829352</v>
      </c>
      <c r="D4054" s="102" t="s">
        <v>203</v>
      </c>
      <c r="E4054" s="43">
        <v>293</v>
      </c>
      <c r="F4054" s="43">
        <v>291.5</v>
      </c>
      <c r="G4054" s="43">
        <v>289.5</v>
      </c>
      <c r="H4054" s="112">
        <v>286.5</v>
      </c>
      <c r="I4054" s="109">
        <f t="shared" si="647"/>
        <v>1535.8361774744028</v>
      </c>
      <c r="J4054" s="109">
        <f t="shared" si="648"/>
        <v>2047.7815699658704</v>
      </c>
      <c r="K4054" s="109">
        <f t="shared" si="649"/>
        <v>3071.6723549488056</v>
      </c>
      <c r="L4054" s="43">
        <f t="shared" si="650"/>
        <v>6655.290102389079</v>
      </c>
      <c r="M4054" s="25"/>
      <c r="N4054" s="25"/>
    </row>
    <row r="4055" spans="1:14" ht="14.25" customHeight="1">
      <c r="A4055" s="114">
        <v>41691</v>
      </c>
      <c r="B4055" s="54" t="s">
        <v>655</v>
      </c>
      <c r="C4055" s="29">
        <f t="shared" si="646"/>
        <v>1090.909090909091</v>
      </c>
      <c r="D4055" s="54" t="s">
        <v>188</v>
      </c>
      <c r="E4055" s="112">
        <v>275</v>
      </c>
      <c r="F4055" s="112">
        <v>276.5</v>
      </c>
      <c r="G4055" s="112">
        <v>278.5</v>
      </c>
      <c r="H4055" s="110">
        <v>281</v>
      </c>
      <c r="I4055" s="109">
        <f t="shared" si="647"/>
        <v>1636.3636363636365</v>
      </c>
      <c r="J4055" s="109">
        <f t="shared" si="648"/>
        <v>2181.818181818182</v>
      </c>
      <c r="K4055" s="109">
        <f t="shared" si="649"/>
        <v>2727.2727272727275</v>
      </c>
      <c r="L4055" s="43">
        <f t="shared" si="650"/>
        <v>6545.454545454546</v>
      </c>
      <c r="M4055" s="25"/>
      <c r="N4055" s="25"/>
    </row>
    <row r="4056" spans="1:14" ht="14.25" customHeight="1">
      <c r="A4056" s="114">
        <v>41691</v>
      </c>
      <c r="B4056" s="102" t="s">
        <v>588</v>
      </c>
      <c r="C4056" s="29">
        <f t="shared" si="646"/>
        <v>1657.4585635359117</v>
      </c>
      <c r="D4056" s="102" t="s">
        <v>203</v>
      </c>
      <c r="E4056" s="43">
        <v>181</v>
      </c>
      <c r="F4056" s="43">
        <v>180</v>
      </c>
      <c r="G4056" s="43">
        <v>178.8</v>
      </c>
      <c r="H4056" s="110"/>
      <c r="I4056" s="109">
        <f t="shared" si="647"/>
        <v>1657.4585635359117</v>
      </c>
      <c r="J4056" s="109">
        <f t="shared" si="648"/>
        <v>1988.9502762430752</v>
      </c>
      <c r="K4056" s="109">
        <f t="shared" si="649"/>
        <v>0</v>
      </c>
      <c r="L4056" s="43">
        <f t="shared" si="650"/>
        <v>3646.4088397789869</v>
      </c>
      <c r="M4056" s="25"/>
      <c r="N4056" s="25"/>
    </row>
    <row r="4057" spans="1:14" ht="14.25" customHeight="1">
      <c r="A4057" s="114">
        <v>41691</v>
      </c>
      <c r="B4057" s="54" t="s">
        <v>496</v>
      </c>
      <c r="C4057" s="29">
        <f t="shared" si="646"/>
        <v>285.71428571428572</v>
      </c>
      <c r="D4057" s="102" t="s">
        <v>188</v>
      </c>
      <c r="E4057" s="43">
        <v>1050</v>
      </c>
      <c r="F4057" s="43">
        <v>1055</v>
      </c>
      <c r="G4057" s="43"/>
      <c r="H4057" s="110"/>
      <c r="I4057" s="109">
        <f t="shared" si="647"/>
        <v>1428.5714285714287</v>
      </c>
      <c r="J4057" s="109">
        <f t="shared" si="648"/>
        <v>0</v>
      </c>
      <c r="K4057" s="109">
        <f t="shared" si="649"/>
        <v>0</v>
      </c>
      <c r="L4057" s="43">
        <f t="shared" si="650"/>
        <v>1428.5714285714287</v>
      </c>
      <c r="M4057" s="25"/>
      <c r="N4057" s="25"/>
    </row>
    <row r="4058" spans="1:14" ht="14.25" customHeight="1">
      <c r="A4058" s="114">
        <v>41690</v>
      </c>
      <c r="B4058" s="54" t="s">
        <v>94</v>
      </c>
      <c r="C4058" s="29">
        <f t="shared" si="646"/>
        <v>780.2340702210663</v>
      </c>
      <c r="D4058" s="54" t="s">
        <v>188</v>
      </c>
      <c r="E4058" s="112">
        <v>384.5</v>
      </c>
      <c r="F4058" s="112">
        <v>387</v>
      </c>
      <c r="G4058" s="112">
        <v>389</v>
      </c>
      <c r="H4058" s="110"/>
      <c r="I4058" s="109">
        <f t="shared" si="647"/>
        <v>1950.5851755526658</v>
      </c>
      <c r="J4058" s="109">
        <f t="shared" si="648"/>
        <v>1560.4681404421326</v>
      </c>
      <c r="K4058" s="109">
        <f t="shared" si="649"/>
        <v>0</v>
      </c>
      <c r="L4058" s="43">
        <f t="shared" si="650"/>
        <v>3511.0533159947981</v>
      </c>
      <c r="M4058" s="25"/>
      <c r="N4058" s="25"/>
    </row>
    <row r="4059" spans="1:14" ht="14.25" customHeight="1">
      <c r="A4059" s="114">
        <v>41690</v>
      </c>
      <c r="B4059" s="54" t="s">
        <v>612</v>
      </c>
      <c r="C4059" s="29">
        <f t="shared" si="646"/>
        <v>1807.2289156626507</v>
      </c>
      <c r="D4059" s="102" t="s">
        <v>188</v>
      </c>
      <c r="E4059" s="43">
        <v>166</v>
      </c>
      <c r="F4059" s="43">
        <v>167</v>
      </c>
      <c r="G4059" s="43"/>
      <c r="H4059" s="110"/>
      <c r="I4059" s="109">
        <f t="shared" si="647"/>
        <v>1807.2289156626507</v>
      </c>
      <c r="J4059" s="109">
        <f t="shared" si="648"/>
        <v>0</v>
      </c>
      <c r="K4059" s="109">
        <f t="shared" si="649"/>
        <v>0</v>
      </c>
      <c r="L4059" s="43">
        <f t="shared" si="650"/>
        <v>1807.2289156626507</v>
      </c>
      <c r="M4059" s="25"/>
      <c r="N4059" s="25"/>
    </row>
    <row r="4060" spans="1:14" ht="14.25" customHeight="1">
      <c r="A4060" s="114">
        <v>41690</v>
      </c>
      <c r="B4060" s="102" t="s">
        <v>530</v>
      </c>
      <c r="C4060" s="29">
        <f t="shared" si="646"/>
        <v>649.35064935064941</v>
      </c>
      <c r="D4060" s="102" t="s">
        <v>203</v>
      </c>
      <c r="E4060" s="43">
        <v>462</v>
      </c>
      <c r="F4060" s="43">
        <v>460.2</v>
      </c>
      <c r="G4060" s="43"/>
      <c r="H4060" s="110"/>
      <c r="I4060" s="109">
        <f t="shared" si="647"/>
        <v>1168.8311688311762</v>
      </c>
      <c r="J4060" s="109">
        <f t="shared" si="648"/>
        <v>0</v>
      </c>
      <c r="K4060" s="109">
        <f t="shared" si="649"/>
        <v>0</v>
      </c>
      <c r="L4060" s="43">
        <f t="shared" si="650"/>
        <v>1168.8311688311762</v>
      </c>
      <c r="M4060" s="25"/>
      <c r="N4060" s="25"/>
    </row>
    <row r="4061" spans="1:14" ht="14.25" customHeight="1">
      <c r="A4061" s="114">
        <v>41689</v>
      </c>
      <c r="B4061" s="54" t="s">
        <v>432</v>
      </c>
      <c r="C4061" s="29">
        <f t="shared" si="646"/>
        <v>1268.4989429175475</v>
      </c>
      <c r="D4061" s="54" t="s">
        <v>188</v>
      </c>
      <c r="E4061" s="112">
        <v>236.5</v>
      </c>
      <c r="F4061" s="112">
        <v>238</v>
      </c>
      <c r="G4061" s="112">
        <v>240</v>
      </c>
      <c r="H4061" s="110">
        <v>242.5</v>
      </c>
      <c r="I4061" s="109">
        <f t="shared" si="647"/>
        <v>1902.7484143763213</v>
      </c>
      <c r="J4061" s="109">
        <f t="shared" si="648"/>
        <v>2536.9978858350951</v>
      </c>
      <c r="K4061" s="109">
        <f t="shared" si="649"/>
        <v>3171.2473572938688</v>
      </c>
      <c r="L4061" s="43">
        <f t="shared" si="650"/>
        <v>7610.9936575052852</v>
      </c>
      <c r="M4061" s="25"/>
      <c r="N4061" s="25"/>
    </row>
    <row r="4062" spans="1:14" ht="14.25" customHeight="1">
      <c r="A4062" s="114">
        <v>41689</v>
      </c>
      <c r="B4062" s="54" t="s">
        <v>655</v>
      </c>
      <c r="C4062" s="29">
        <f t="shared" si="646"/>
        <v>1125.7035647279549</v>
      </c>
      <c r="D4062" s="102" t="s">
        <v>188</v>
      </c>
      <c r="E4062" s="43">
        <v>266.5</v>
      </c>
      <c r="F4062" s="43">
        <v>268</v>
      </c>
      <c r="G4062" s="43"/>
      <c r="H4062" s="110"/>
      <c r="I4062" s="109">
        <f t="shared" si="647"/>
        <v>1688.5553470919324</v>
      </c>
      <c r="J4062" s="109">
        <f t="shared" si="648"/>
        <v>0</v>
      </c>
      <c r="K4062" s="109">
        <f t="shared" si="649"/>
        <v>0</v>
      </c>
      <c r="L4062" s="43">
        <f t="shared" si="650"/>
        <v>1688.5553470919324</v>
      </c>
      <c r="M4062" s="25"/>
      <c r="N4062" s="25"/>
    </row>
    <row r="4063" spans="1:14" ht="14.25" customHeight="1">
      <c r="A4063" s="114">
        <v>41689</v>
      </c>
      <c r="B4063" s="54" t="s">
        <v>674</v>
      </c>
      <c r="C4063" s="29">
        <f t="shared" si="646"/>
        <v>317.12473572938688</v>
      </c>
      <c r="D4063" s="102" t="s">
        <v>188</v>
      </c>
      <c r="E4063" s="43">
        <v>946</v>
      </c>
      <c r="F4063" s="43">
        <v>946</v>
      </c>
      <c r="G4063" s="43"/>
      <c r="H4063" s="110"/>
      <c r="I4063" s="109">
        <f t="shared" si="647"/>
        <v>0</v>
      </c>
      <c r="J4063" s="109">
        <f t="shared" si="648"/>
        <v>0</v>
      </c>
      <c r="K4063" s="109">
        <f t="shared" si="649"/>
        <v>0</v>
      </c>
      <c r="L4063" s="43">
        <f t="shared" si="650"/>
        <v>0</v>
      </c>
      <c r="M4063" s="25"/>
      <c r="N4063" s="25"/>
    </row>
    <row r="4064" spans="1:14" ht="14.25" customHeight="1">
      <c r="A4064" s="114">
        <v>41688</v>
      </c>
      <c r="B4064" s="54" t="s">
        <v>466</v>
      </c>
      <c r="C4064" s="29">
        <f t="shared" si="646"/>
        <v>1941.7475728155339</v>
      </c>
      <c r="D4064" s="54" t="s">
        <v>188</v>
      </c>
      <c r="E4064" s="112">
        <v>154.5</v>
      </c>
      <c r="F4064" s="112">
        <v>155.5</v>
      </c>
      <c r="G4064" s="112">
        <v>157</v>
      </c>
      <c r="H4064" s="110">
        <v>159</v>
      </c>
      <c r="I4064" s="109">
        <f t="shared" si="647"/>
        <v>1941.7475728155339</v>
      </c>
      <c r="J4064" s="109">
        <f t="shared" si="648"/>
        <v>2912.6213592233007</v>
      </c>
      <c r="K4064" s="109">
        <f t="shared" si="649"/>
        <v>3883.4951456310678</v>
      </c>
      <c r="L4064" s="43">
        <f t="shared" si="650"/>
        <v>8737.8640776699031</v>
      </c>
      <c r="M4064" s="25"/>
      <c r="N4064" s="25"/>
    </row>
    <row r="4065" spans="1:14" ht="14.25" customHeight="1">
      <c r="A4065" s="114">
        <v>41688</v>
      </c>
      <c r="B4065" s="54" t="s">
        <v>231</v>
      </c>
      <c r="C4065" s="29">
        <f t="shared" si="646"/>
        <v>2127.6595744680849</v>
      </c>
      <c r="D4065" s="54" t="s">
        <v>188</v>
      </c>
      <c r="E4065" s="112">
        <v>141</v>
      </c>
      <c r="F4065" s="112">
        <v>142</v>
      </c>
      <c r="G4065" s="112">
        <v>143.5</v>
      </c>
      <c r="H4065" s="110">
        <v>144.9</v>
      </c>
      <c r="I4065" s="109">
        <f t="shared" si="647"/>
        <v>2127.6595744680849</v>
      </c>
      <c r="J4065" s="109">
        <f t="shared" si="648"/>
        <v>3191.4893617021271</v>
      </c>
      <c r="K4065" s="109">
        <f t="shared" si="649"/>
        <v>2978.7234042553309</v>
      </c>
      <c r="L4065" s="43">
        <f t="shared" si="650"/>
        <v>8297.8723404255434</v>
      </c>
      <c r="M4065" s="25"/>
      <c r="N4065" s="25"/>
    </row>
    <row r="4066" spans="1:14" ht="14.25" customHeight="1">
      <c r="A4066" s="114">
        <v>41688</v>
      </c>
      <c r="B4066" s="54" t="s">
        <v>432</v>
      </c>
      <c r="C4066" s="29">
        <f t="shared" si="646"/>
        <v>1333.3333333333333</v>
      </c>
      <c r="D4066" s="54" t="s">
        <v>188</v>
      </c>
      <c r="E4066" s="112">
        <v>225</v>
      </c>
      <c r="F4066" s="112">
        <v>226.5</v>
      </c>
      <c r="G4066" s="112">
        <v>228.5</v>
      </c>
      <c r="H4066" s="110">
        <v>231</v>
      </c>
      <c r="I4066" s="109">
        <f t="shared" si="647"/>
        <v>2000</v>
      </c>
      <c r="J4066" s="109">
        <f t="shared" si="648"/>
        <v>2666.6666666666665</v>
      </c>
      <c r="K4066" s="109">
        <f t="shared" si="649"/>
        <v>3333.333333333333</v>
      </c>
      <c r="L4066" s="43">
        <f t="shared" si="650"/>
        <v>7999.9999999999991</v>
      </c>
      <c r="M4066" s="25"/>
      <c r="N4066" s="25"/>
    </row>
    <row r="4067" spans="1:14" ht="14.25" customHeight="1">
      <c r="A4067" s="114">
        <v>41688</v>
      </c>
      <c r="B4067" s="54" t="s">
        <v>630</v>
      </c>
      <c r="C4067" s="29">
        <f t="shared" si="646"/>
        <v>4800</v>
      </c>
      <c r="D4067" s="102" t="s">
        <v>188</v>
      </c>
      <c r="E4067" s="43">
        <v>62.5</v>
      </c>
      <c r="F4067" s="43">
        <v>63</v>
      </c>
      <c r="G4067" s="43"/>
      <c r="H4067" s="110"/>
      <c r="I4067" s="109">
        <f t="shared" si="647"/>
        <v>2400</v>
      </c>
      <c r="J4067" s="109">
        <f t="shared" si="648"/>
        <v>0</v>
      </c>
      <c r="K4067" s="109">
        <f t="shared" si="649"/>
        <v>0</v>
      </c>
      <c r="L4067" s="43">
        <f t="shared" si="650"/>
        <v>2400</v>
      </c>
      <c r="M4067" s="25"/>
      <c r="N4067" s="25"/>
    </row>
    <row r="4068" spans="1:14" ht="14.25" customHeight="1">
      <c r="A4068" s="114">
        <v>41688</v>
      </c>
      <c r="B4068" s="54" t="s">
        <v>312</v>
      </c>
      <c r="C4068" s="29">
        <f t="shared" si="646"/>
        <v>287.90786948176583</v>
      </c>
      <c r="D4068" s="102" t="s">
        <v>188</v>
      </c>
      <c r="E4068" s="43">
        <v>1042</v>
      </c>
      <c r="F4068" s="43">
        <v>1042</v>
      </c>
      <c r="G4068" s="43"/>
      <c r="H4068" s="110"/>
      <c r="I4068" s="109">
        <f t="shared" si="647"/>
        <v>0</v>
      </c>
      <c r="J4068" s="109">
        <f t="shared" si="648"/>
        <v>0</v>
      </c>
      <c r="K4068" s="109">
        <f t="shared" si="649"/>
        <v>0</v>
      </c>
      <c r="L4068" s="43">
        <f t="shared" si="650"/>
        <v>0</v>
      </c>
      <c r="M4068" s="25"/>
      <c r="N4068" s="25"/>
    </row>
    <row r="4069" spans="1:14" ht="14.25" customHeight="1">
      <c r="A4069" s="114">
        <v>41687</v>
      </c>
      <c r="B4069" s="54" t="s">
        <v>55</v>
      </c>
      <c r="C4069" s="29">
        <f t="shared" si="646"/>
        <v>647.94816414686829</v>
      </c>
      <c r="D4069" s="102" t="s">
        <v>188</v>
      </c>
      <c r="E4069" s="43">
        <v>463</v>
      </c>
      <c r="F4069" s="43">
        <v>465.8</v>
      </c>
      <c r="G4069" s="43"/>
      <c r="H4069" s="110"/>
      <c r="I4069" s="109">
        <f t="shared" si="647"/>
        <v>1814.2548596112385</v>
      </c>
      <c r="J4069" s="109">
        <f t="shared" si="648"/>
        <v>0</v>
      </c>
      <c r="K4069" s="109">
        <f t="shared" si="649"/>
        <v>0</v>
      </c>
      <c r="L4069" s="43">
        <f t="shared" si="650"/>
        <v>1814.2548596112385</v>
      </c>
      <c r="M4069" s="25"/>
      <c r="N4069" s="25"/>
    </row>
    <row r="4070" spans="1:14" ht="14.25" customHeight="1">
      <c r="A4070" s="114">
        <v>41687</v>
      </c>
      <c r="B4070" s="102" t="s">
        <v>624</v>
      </c>
      <c r="C4070" s="29">
        <f t="shared" si="646"/>
        <v>852.27272727272725</v>
      </c>
      <c r="D4070" s="102" t="s">
        <v>203</v>
      </c>
      <c r="E4070" s="43">
        <v>352</v>
      </c>
      <c r="F4070" s="43">
        <v>356</v>
      </c>
      <c r="G4070" s="43"/>
      <c r="H4070" s="110"/>
      <c r="I4070" s="109">
        <f t="shared" si="647"/>
        <v>-3409.090909090909</v>
      </c>
      <c r="J4070" s="109">
        <f t="shared" si="648"/>
        <v>0</v>
      </c>
      <c r="K4070" s="109">
        <f t="shared" si="649"/>
        <v>0</v>
      </c>
      <c r="L4070" s="43">
        <f t="shared" si="650"/>
        <v>-3409.090909090909</v>
      </c>
      <c r="M4070" s="25"/>
      <c r="N4070" s="25"/>
    </row>
    <row r="4071" spans="1:14" ht="14.25" customHeight="1">
      <c r="A4071" s="114">
        <v>41684</v>
      </c>
      <c r="B4071" s="54" t="s">
        <v>55</v>
      </c>
      <c r="C4071" s="29">
        <f t="shared" si="646"/>
        <v>694.44444444444446</v>
      </c>
      <c r="D4071" s="54" t="s">
        <v>188</v>
      </c>
      <c r="E4071" s="112">
        <v>432</v>
      </c>
      <c r="F4071" s="112">
        <v>435</v>
      </c>
      <c r="G4071" s="112">
        <v>439</v>
      </c>
      <c r="H4071" s="110">
        <v>445</v>
      </c>
      <c r="I4071" s="109">
        <f t="shared" si="647"/>
        <v>2083.3333333333335</v>
      </c>
      <c r="J4071" s="109">
        <f t="shared" si="648"/>
        <v>2777.7777777777778</v>
      </c>
      <c r="K4071" s="109">
        <f t="shared" si="649"/>
        <v>4166.666666666667</v>
      </c>
      <c r="L4071" s="43">
        <f t="shared" si="650"/>
        <v>9027.7777777777774</v>
      </c>
      <c r="M4071" s="25"/>
      <c r="N4071" s="25"/>
    </row>
    <row r="4072" spans="1:14" ht="14.25" customHeight="1">
      <c r="A4072" s="114">
        <v>41684</v>
      </c>
      <c r="B4072" s="102" t="s">
        <v>579</v>
      </c>
      <c r="C4072" s="29">
        <f t="shared" si="646"/>
        <v>804.28954423592495</v>
      </c>
      <c r="D4072" s="102" t="s">
        <v>203</v>
      </c>
      <c r="E4072" s="43">
        <v>373</v>
      </c>
      <c r="F4072" s="43">
        <v>371</v>
      </c>
      <c r="G4072" s="43"/>
      <c r="H4072" s="110"/>
      <c r="I4072" s="109">
        <f t="shared" si="647"/>
        <v>1608.5790884718499</v>
      </c>
      <c r="J4072" s="109">
        <f t="shared" si="648"/>
        <v>0</v>
      </c>
      <c r="K4072" s="109">
        <f t="shared" si="649"/>
        <v>0</v>
      </c>
      <c r="L4072" s="43">
        <f t="shared" si="650"/>
        <v>1608.5790884718499</v>
      </c>
      <c r="M4072" s="25"/>
      <c r="N4072" s="25"/>
    </row>
    <row r="4073" spans="1:14" ht="14.25" customHeight="1">
      <c r="A4073" s="114">
        <v>41684</v>
      </c>
      <c r="B4073" s="102" t="s">
        <v>357</v>
      </c>
      <c r="C4073" s="29">
        <f t="shared" si="646"/>
        <v>118.81188118811882</v>
      </c>
      <c r="D4073" s="102" t="s">
        <v>203</v>
      </c>
      <c r="E4073" s="43">
        <v>2525</v>
      </c>
      <c r="F4073" s="43">
        <v>2555</v>
      </c>
      <c r="G4073" s="43"/>
      <c r="H4073" s="110"/>
      <c r="I4073" s="109">
        <f t="shared" si="647"/>
        <v>-3564.3564356435645</v>
      </c>
      <c r="J4073" s="109">
        <f t="shared" si="648"/>
        <v>0</v>
      </c>
      <c r="K4073" s="109">
        <f t="shared" si="649"/>
        <v>0</v>
      </c>
      <c r="L4073" s="43">
        <f t="shared" si="650"/>
        <v>-3564.3564356435645</v>
      </c>
      <c r="M4073" s="25"/>
      <c r="N4073" s="25"/>
    </row>
    <row r="4074" spans="1:14" ht="14.25" customHeight="1">
      <c r="A4074" s="114">
        <v>41683</v>
      </c>
      <c r="B4074" s="102" t="s">
        <v>675</v>
      </c>
      <c r="C4074" s="29">
        <f t="shared" si="646"/>
        <v>4838.7096774193551</v>
      </c>
      <c r="D4074" s="102" t="s">
        <v>203</v>
      </c>
      <c r="E4074" s="43">
        <v>62</v>
      </c>
      <c r="F4074" s="43">
        <v>61.5</v>
      </c>
      <c r="G4074" s="43">
        <v>60.8</v>
      </c>
      <c r="H4074" s="110"/>
      <c r="I4074" s="109">
        <f t="shared" si="647"/>
        <v>2419.3548387096776</v>
      </c>
      <c r="J4074" s="109">
        <f t="shared" si="648"/>
        <v>3387.0967741935624</v>
      </c>
      <c r="K4074" s="109">
        <f t="shared" si="649"/>
        <v>0</v>
      </c>
      <c r="L4074" s="43">
        <f t="shared" si="650"/>
        <v>5806.4516129032399</v>
      </c>
      <c r="M4074" s="25"/>
      <c r="N4074" s="25"/>
    </row>
    <row r="4075" spans="1:14" ht="14.25" customHeight="1">
      <c r="A4075" s="114">
        <v>41683</v>
      </c>
      <c r="B4075" s="102" t="s">
        <v>48</v>
      </c>
      <c r="C4075" s="29">
        <f t="shared" si="646"/>
        <v>1724.1379310344828</v>
      </c>
      <c r="D4075" s="102" t="s">
        <v>203</v>
      </c>
      <c r="E4075" s="43">
        <v>174</v>
      </c>
      <c r="F4075" s="43">
        <v>173</v>
      </c>
      <c r="G4075" s="43">
        <v>171.5</v>
      </c>
      <c r="H4075" s="110"/>
      <c r="I4075" s="109">
        <f t="shared" si="647"/>
        <v>1724.1379310344828</v>
      </c>
      <c r="J4075" s="109">
        <f t="shared" si="648"/>
        <v>2586.2068965517242</v>
      </c>
      <c r="K4075" s="109">
        <f t="shared" si="649"/>
        <v>0</v>
      </c>
      <c r="L4075" s="43">
        <f t="shared" si="650"/>
        <v>4310.3448275862065</v>
      </c>
      <c r="M4075" s="25"/>
      <c r="N4075" s="25"/>
    </row>
    <row r="4076" spans="1:14" ht="14.25" customHeight="1">
      <c r="A4076" s="114">
        <v>41683</v>
      </c>
      <c r="B4076" s="102" t="s">
        <v>343</v>
      </c>
      <c r="C4076" s="29">
        <f t="shared" si="646"/>
        <v>779.22077922077926</v>
      </c>
      <c r="D4076" s="102" t="s">
        <v>203</v>
      </c>
      <c r="E4076" s="43">
        <v>385</v>
      </c>
      <c r="F4076" s="43">
        <v>383</v>
      </c>
      <c r="G4076" s="43">
        <v>380</v>
      </c>
      <c r="H4076" s="110"/>
      <c r="I4076" s="109">
        <f t="shared" si="647"/>
        <v>1558.4415584415585</v>
      </c>
      <c r="J4076" s="109">
        <f t="shared" si="648"/>
        <v>2337.6623376623379</v>
      </c>
      <c r="K4076" s="109">
        <f t="shared" si="649"/>
        <v>0</v>
      </c>
      <c r="L4076" s="43">
        <f t="shared" si="650"/>
        <v>3896.1038961038967</v>
      </c>
      <c r="M4076" s="25"/>
      <c r="N4076" s="25"/>
    </row>
    <row r="4077" spans="1:14" ht="14.25" customHeight="1">
      <c r="A4077" s="114">
        <v>41683</v>
      </c>
      <c r="B4077" s="102" t="s">
        <v>387</v>
      </c>
      <c r="C4077" s="29">
        <f t="shared" si="646"/>
        <v>1142.8571428571429</v>
      </c>
      <c r="D4077" s="102" t="s">
        <v>203</v>
      </c>
      <c r="E4077" s="43">
        <v>262.5</v>
      </c>
      <c r="F4077" s="43">
        <v>261</v>
      </c>
      <c r="G4077" s="43">
        <v>259.45</v>
      </c>
      <c r="H4077" s="110"/>
      <c r="I4077" s="109">
        <f t="shared" si="647"/>
        <v>1714.2857142857142</v>
      </c>
      <c r="J4077" s="109">
        <f t="shared" si="648"/>
        <v>1771.4285714285845</v>
      </c>
      <c r="K4077" s="109">
        <f t="shared" si="649"/>
        <v>0</v>
      </c>
      <c r="L4077" s="43">
        <f t="shared" si="650"/>
        <v>3485.714285714299</v>
      </c>
      <c r="M4077" s="25"/>
      <c r="N4077" s="25"/>
    </row>
    <row r="4078" spans="1:14" ht="14.25" customHeight="1">
      <c r="A4078" s="114">
        <v>41683</v>
      </c>
      <c r="B4078" s="102" t="s">
        <v>357</v>
      </c>
      <c r="C4078" s="29">
        <f t="shared" si="646"/>
        <v>116.27906976744185</v>
      </c>
      <c r="D4078" s="102" t="s">
        <v>203</v>
      </c>
      <c r="E4078" s="43">
        <v>2580</v>
      </c>
      <c r="F4078" s="43">
        <v>2568</v>
      </c>
      <c r="G4078" s="43">
        <v>2553</v>
      </c>
      <c r="H4078" s="110"/>
      <c r="I4078" s="109">
        <f t="shared" si="647"/>
        <v>1395.3488372093022</v>
      </c>
      <c r="J4078" s="109">
        <f t="shared" si="648"/>
        <v>1744.1860465116279</v>
      </c>
      <c r="K4078" s="109">
        <f t="shared" si="649"/>
        <v>0</v>
      </c>
      <c r="L4078" s="43">
        <f t="shared" si="650"/>
        <v>3139.5348837209303</v>
      </c>
      <c r="M4078" s="25"/>
      <c r="N4078" s="25"/>
    </row>
    <row r="4079" spans="1:14" ht="14.25" customHeight="1">
      <c r="A4079" s="114">
        <v>41682</v>
      </c>
      <c r="B4079" s="102" t="s">
        <v>676</v>
      </c>
      <c r="C4079" s="29">
        <f t="shared" si="646"/>
        <v>8450.7042253521122</v>
      </c>
      <c r="D4079" s="102" t="s">
        <v>203</v>
      </c>
      <c r="E4079" s="43">
        <v>35.5</v>
      </c>
      <c r="F4079" s="43">
        <v>35.200000000000003</v>
      </c>
      <c r="G4079" s="43">
        <v>34.799999999999997</v>
      </c>
      <c r="H4079" s="110"/>
      <c r="I4079" s="109">
        <f t="shared" si="647"/>
        <v>2535.2112676056095</v>
      </c>
      <c r="J4079" s="109">
        <f t="shared" si="648"/>
        <v>3380.2816901408928</v>
      </c>
      <c r="K4079" s="109">
        <f t="shared" si="649"/>
        <v>0</v>
      </c>
      <c r="L4079" s="43">
        <f t="shared" si="650"/>
        <v>5915.4929577465027</v>
      </c>
      <c r="M4079" s="25"/>
      <c r="N4079" s="25"/>
    </row>
    <row r="4080" spans="1:14" ht="14.25" customHeight="1">
      <c r="A4080" s="114">
        <v>41682</v>
      </c>
      <c r="B4080" s="54" t="s">
        <v>94</v>
      </c>
      <c r="C4080" s="29">
        <f t="shared" si="646"/>
        <v>806.45161290322585</v>
      </c>
      <c r="D4080" s="54" t="s">
        <v>188</v>
      </c>
      <c r="E4080" s="112">
        <v>372</v>
      </c>
      <c r="F4080" s="112">
        <v>374.5</v>
      </c>
      <c r="G4080" s="112">
        <v>377</v>
      </c>
      <c r="H4080" s="110"/>
      <c r="I4080" s="109">
        <f t="shared" si="647"/>
        <v>2016.1290322580646</v>
      </c>
      <c r="J4080" s="109">
        <f t="shared" si="648"/>
        <v>2016.1290322580646</v>
      </c>
      <c r="K4080" s="109">
        <f t="shared" si="649"/>
        <v>0</v>
      </c>
      <c r="L4080" s="43">
        <f t="shared" si="650"/>
        <v>4032.2580645161293</v>
      </c>
      <c r="M4080" s="25"/>
      <c r="N4080" s="25"/>
    </row>
    <row r="4081" spans="1:14" ht="14.25" customHeight="1">
      <c r="A4081" s="114">
        <v>41682</v>
      </c>
      <c r="B4081" s="102" t="s">
        <v>643</v>
      </c>
      <c r="C4081" s="29">
        <f t="shared" si="646"/>
        <v>2912.6213592233012</v>
      </c>
      <c r="D4081" s="102" t="s">
        <v>203</v>
      </c>
      <c r="E4081" s="43">
        <v>103</v>
      </c>
      <c r="F4081" s="43">
        <v>102.2</v>
      </c>
      <c r="G4081" s="43"/>
      <c r="H4081" s="110"/>
      <c r="I4081" s="109">
        <f t="shared" si="647"/>
        <v>2330.0970873786328</v>
      </c>
      <c r="J4081" s="109">
        <f t="shared" si="648"/>
        <v>0</v>
      </c>
      <c r="K4081" s="109">
        <f t="shared" si="649"/>
        <v>0</v>
      </c>
      <c r="L4081" s="43">
        <f t="shared" si="650"/>
        <v>2330.0970873786328</v>
      </c>
      <c r="M4081" s="25"/>
      <c r="N4081" s="25"/>
    </row>
    <row r="4082" spans="1:14" ht="14.25" customHeight="1">
      <c r="A4082" s="114">
        <v>41681</v>
      </c>
      <c r="B4082" s="54" t="s">
        <v>677</v>
      </c>
      <c r="C4082" s="29">
        <f t="shared" si="646"/>
        <v>346.42032332563508</v>
      </c>
      <c r="D4082" s="54" t="s">
        <v>188</v>
      </c>
      <c r="E4082" s="112">
        <v>866</v>
      </c>
      <c r="F4082" s="112">
        <v>872</v>
      </c>
      <c r="G4082" s="112">
        <v>880</v>
      </c>
      <c r="H4082" s="110"/>
      <c r="I4082" s="109">
        <f t="shared" si="647"/>
        <v>2078.5219399538105</v>
      </c>
      <c r="J4082" s="109">
        <f t="shared" si="648"/>
        <v>2771.3625866050807</v>
      </c>
      <c r="K4082" s="109">
        <f t="shared" si="649"/>
        <v>0</v>
      </c>
      <c r="L4082" s="43">
        <f t="shared" si="650"/>
        <v>4849.8845265588916</v>
      </c>
      <c r="M4082" s="25"/>
      <c r="N4082" s="25"/>
    </row>
    <row r="4083" spans="1:14" ht="14.25" customHeight="1">
      <c r="A4083" s="114">
        <v>41681</v>
      </c>
      <c r="B4083" s="102" t="s">
        <v>357</v>
      </c>
      <c r="C4083" s="29">
        <f t="shared" si="646"/>
        <v>113.42155009451795</v>
      </c>
      <c r="D4083" s="102" t="s">
        <v>203</v>
      </c>
      <c r="E4083" s="43">
        <v>2645</v>
      </c>
      <c r="F4083" s="43">
        <v>2633</v>
      </c>
      <c r="G4083" s="43"/>
      <c r="H4083" s="110"/>
      <c r="I4083" s="109">
        <f t="shared" si="647"/>
        <v>1361.0586011342155</v>
      </c>
      <c r="J4083" s="109">
        <f t="shared" si="648"/>
        <v>0</v>
      </c>
      <c r="K4083" s="109">
        <f t="shared" si="649"/>
        <v>0</v>
      </c>
      <c r="L4083" s="43">
        <f t="shared" si="650"/>
        <v>1361.0586011342155</v>
      </c>
      <c r="M4083" s="25"/>
      <c r="N4083" s="25"/>
    </row>
    <row r="4084" spans="1:14" ht="14.25" customHeight="1">
      <c r="A4084" s="114">
        <v>41680</v>
      </c>
      <c r="B4084" s="54" t="s">
        <v>414</v>
      </c>
      <c r="C4084" s="29">
        <f t="shared" si="646"/>
        <v>1310.0436681222707</v>
      </c>
      <c r="D4084" s="54" t="s">
        <v>188</v>
      </c>
      <c r="E4084" s="112">
        <v>229</v>
      </c>
      <c r="F4084" s="112">
        <v>230.5</v>
      </c>
      <c r="G4084" s="112">
        <v>232.5</v>
      </c>
      <c r="H4084" s="110"/>
      <c r="I4084" s="109">
        <f t="shared" si="647"/>
        <v>1965.0655021834059</v>
      </c>
      <c r="J4084" s="109">
        <f t="shared" si="648"/>
        <v>2620.0873362445413</v>
      </c>
      <c r="K4084" s="109">
        <f t="shared" si="649"/>
        <v>0</v>
      </c>
      <c r="L4084" s="43">
        <f t="shared" si="650"/>
        <v>4585.1528384279472</v>
      </c>
      <c r="M4084" s="25"/>
      <c r="N4084" s="25"/>
    </row>
    <row r="4085" spans="1:14" ht="14.25" customHeight="1">
      <c r="A4085" s="114">
        <v>41680</v>
      </c>
      <c r="B4085" s="102" t="s">
        <v>120</v>
      </c>
      <c r="C4085" s="29">
        <f t="shared" si="646"/>
        <v>600</v>
      </c>
      <c r="D4085" s="102" t="s">
        <v>203</v>
      </c>
      <c r="E4085" s="43">
        <v>500</v>
      </c>
      <c r="F4085" s="43">
        <v>496.5</v>
      </c>
      <c r="G4085" s="43"/>
      <c r="H4085" s="110"/>
      <c r="I4085" s="109">
        <f t="shared" si="647"/>
        <v>2100</v>
      </c>
      <c r="J4085" s="109">
        <f t="shared" si="648"/>
        <v>0</v>
      </c>
      <c r="K4085" s="109">
        <f t="shared" si="649"/>
        <v>0</v>
      </c>
      <c r="L4085" s="43">
        <f t="shared" si="650"/>
        <v>2100</v>
      </c>
      <c r="M4085" s="25"/>
      <c r="N4085" s="25"/>
    </row>
    <row r="4086" spans="1:14" ht="14.25" customHeight="1">
      <c r="A4086" s="114">
        <v>41680</v>
      </c>
      <c r="B4086" s="54" t="s">
        <v>465</v>
      </c>
      <c r="C4086" s="29">
        <f t="shared" si="646"/>
        <v>1518.9873417721519</v>
      </c>
      <c r="D4086" s="102" t="s">
        <v>188</v>
      </c>
      <c r="E4086" s="43">
        <v>197.5</v>
      </c>
      <c r="F4086" s="43">
        <v>198.5</v>
      </c>
      <c r="G4086" s="43"/>
      <c r="H4086" s="110"/>
      <c r="I4086" s="109">
        <f t="shared" si="647"/>
        <v>1518.9873417721519</v>
      </c>
      <c r="J4086" s="109">
        <f t="shared" si="648"/>
        <v>0</v>
      </c>
      <c r="K4086" s="109">
        <f t="shared" si="649"/>
        <v>0</v>
      </c>
      <c r="L4086" s="43">
        <f t="shared" si="650"/>
        <v>1518.9873417721519</v>
      </c>
      <c r="M4086" s="25"/>
      <c r="N4086" s="25"/>
    </row>
    <row r="4087" spans="1:14" ht="14.25" customHeight="1">
      <c r="A4087" s="114">
        <v>41680</v>
      </c>
      <c r="B4087" s="54" t="s">
        <v>466</v>
      </c>
      <c r="C4087" s="29">
        <f t="shared" si="646"/>
        <v>2083.3333333333335</v>
      </c>
      <c r="D4087" s="102" t="s">
        <v>188</v>
      </c>
      <c r="E4087" s="43">
        <v>144</v>
      </c>
      <c r="F4087" s="43">
        <v>144</v>
      </c>
      <c r="G4087" s="43"/>
      <c r="H4087" s="110"/>
      <c r="I4087" s="109">
        <f t="shared" si="647"/>
        <v>0</v>
      </c>
      <c r="J4087" s="109">
        <f t="shared" si="648"/>
        <v>0</v>
      </c>
      <c r="K4087" s="109">
        <f t="shared" si="649"/>
        <v>0</v>
      </c>
      <c r="L4087" s="43">
        <f t="shared" si="650"/>
        <v>0</v>
      </c>
      <c r="M4087" s="25"/>
      <c r="N4087" s="25"/>
    </row>
    <row r="4088" spans="1:14" ht="14.25" customHeight="1">
      <c r="A4088" s="114">
        <v>41680</v>
      </c>
      <c r="B4088" s="102" t="s">
        <v>655</v>
      </c>
      <c r="C4088" s="29">
        <f t="shared" si="646"/>
        <v>1185.7707509881423</v>
      </c>
      <c r="D4088" s="102" t="s">
        <v>203</v>
      </c>
      <c r="E4088" s="43">
        <v>253</v>
      </c>
      <c r="F4088" s="43">
        <v>255.5</v>
      </c>
      <c r="G4088" s="43"/>
      <c r="H4088" s="110"/>
      <c r="I4088" s="109">
        <f t="shared" si="647"/>
        <v>-2964.4268774703555</v>
      </c>
      <c r="J4088" s="109">
        <f t="shared" si="648"/>
        <v>0</v>
      </c>
      <c r="K4088" s="109">
        <f t="shared" si="649"/>
        <v>0</v>
      </c>
      <c r="L4088" s="43">
        <f t="shared" si="650"/>
        <v>-2964.4268774703555</v>
      </c>
      <c r="M4088" s="25"/>
      <c r="N4088" s="25"/>
    </row>
    <row r="4089" spans="1:14" ht="14.25" customHeight="1">
      <c r="A4089" s="114">
        <v>41677</v>
      </c>
      <c r="B4089" s="102" t="s">
        <v>308</v>
      </c>
      <c r="C4089" s="29">
        <f t="shared" si="646"/>
        <v>981.99672667757773</v>
      </c>
      <c r="D4089" s="102" t="s">
        <v>203</v>
      </c>
      <c r="E4089" s="43">
        <v>305.5</v>
      </c>
      <c r="F4089" s="43">
        <v>303.5</v>
      </c>
      <c r="G4089" s="43">
        <v>300.5</v>
      </c>
      <c r="H4089" s="110"/>
      <c r="I4089" s="109">
        <f t="shared" si="647"/>
        <v>1963.9934533551555</v>
      </c>
      <c r="J4089" s="109">
        <f t="shared" si="648"/>
        <v>2945.9901800327334</v>
      </c>
      <c r="K4089" s="109">
        <f t="shared" si="649"/>
        <v>0</v>
      </c>
      <c r="L4089" s="43">
        <f t="shared" si="650"/>
        <v>4909.9836333878884</v>
      </c>
      <c r="M4089" s="25"/>
      <c r="N4089" s="25"/>
    </row>
    <row r="4090" spans="1:14" ht="14.25" customHeight="1">
      <c r="A4090" s="114">
        <v>41677</v>
      </c>
      <c r="B4090" s="102" t="s">
        <v>408</v>
      </c>
      <c r="C4090" s="29">
        <f t="shared" si="646"/>
        <v>964.6302250803858</v>
      </c>
      <c r="D4090" s="102" t="s">
        <v>203</v>
      </c>
      <c r="E4090" s="43">
        <v>311</v>
      </c>
      <c r="F4090" s="43">
        <v>309</v>
      </c>
      <c r="G4090" s="43"/>
      <c r="H4090" s="110"/>
      <c r="I4090" s="109">
        <f t="shared" si="647"/>
        <v>1929.2604501607716</v>
      </c>
      <c r="J4090" s="109">
        <f t="shared" si="648"/>
        <v>0</v>
      </c>
      <c r="K4090" s="109">
        <f t="shared" si="649"/>
        <v>0</v>
      </c>
      <c r="L4090" s="43">
        <f t="shared" si="650"/>
        <v>1929.2604501607716</v>
      </c>
      <c r="M4090" s="25"/>
      <c r="N4090" s="25"/>
    </row>
    <row r="4091" spans="1:14" ht="14.25" customHeight="1">
      <c r="A4091" s="114">
        <v>41677</v>
      </c>
      <c r="B4091" s="54" t="s">
        <v>678</v>
      </c>
      <c r="C4091" s="29">
        <f t="shared" si="646"/>
        <v>1048.951048951049</v>
      </c>
      <c r="D4091" s="102" t="s">
        <v>188</v>
      </c>
      <c r="E4091" s="43">
        <v>286</v>
      </c>
      <c r="F4091" s="43">
        <v>287.5</v>
      </c>
      <c r="G4091" s="43"/>
      <c r="H4091" s="110"/>
      <c r="I4091" s="109">
        <f t="shared" si="647"/>
        <v>1573.4265734265734</v>
      </c>
      <c r="J4091" s="109">
        <f t="shared" si="648"/>
        <v>0</v>
      </c>
      <c r="K4091" s="109">
        <f t="shared" si="649"/>
        <v>0</v>
      </c>
      <c r="L4091" s="43">
        <f t="shared" si="650"/>
        <v>1573.4265734265734</v>
      </c>
      <c r="M4091" s="25"/>
      <c r="N4091" s="25"/>
    </row>
    <row r="4092" spans="1:14" ht="14.25" customHeight="1">
      <c r="A4092" s="114">
        <v>41677</v>
      </c>
      <c r="B4092" s="54" t="s">
        <v>466</v>
      </c>
      <c r="C4092" s="29">
        <f t="shared" si="646"/>
        <v>2189.7810218978102</v>
      </c>
      <c r="D4092" s="102" t="s">
        <v>188</v>
      </c>
      <c r="E4092" s="43">
        <v>137</v>
      </c>
      <c r="F4092" s="43">
        <v>137.9</v>
      </c>
      <c r="G4092" s="43"/>
      <c r="H4092" s="110"/>
      <c r="I4092" s="109">
        <f t="shared" si="647"/>
        <v>1970.8029197080416</v>
      </c>
      <c r="J4092" s="109">
        <f t="shared" si="648"/>
        <v>0</v>
      </c>
      <c r="K4092" s="109">
        <f t="shared" si="649"/>
        <v>0</v>
      </c>
      <c r="L4092" s="43">
        <f t="shared" si="650"/>
        <v>1970.8029197080416</v>
      </c>
      <c r="M4092" s="25"/>
      <c r="N4092" s="25"/>
    </row>
    <row r="4093" spans="1:14" ht="14.25" customHeight="1">
      <c r="A4093" s="114">
        <v>41677</v>
      </c>
      <c r="B4093" s="102" t="s">
        <v>451</v>
      </c>
      <c r="C4093" s="29">
        <f t="shared" si="646"/>
        <v>669.64285714285711</v>
      </c>
      <c r="D4093" s="102" t="s">
        <v>203</v>
      </c>
      <c r="E4093" s="43">
        <v>448</v>
      </c>
      <c r="F4093" s="43">
        <v>453</v>
      </c>
      <c r="G4093" s="43"/>
      <c r="H4093" s="110"/>
      <c r="I4093" s="109">
        <f t="shared" si="647"/>
        <v>-3348.2142857142853</v>
      </c>
      <c r="J4093" s="109">
        <f t="shared" si="648"/>
        <v>0</v>
      </c>
      <c r="K4093" s="109">
        <f t="shared" si="649"/>
        <v>0</v>
      </c>
      <c r="L4093" s="43">
        <f t="shared" si="650"/>
        <v>-3348.2142857142853</v>
      </c>
      <c r="M4093" s="25"/>
      <c r="N4093" s="25"/>
    </row>
    <row r="4094" spans="1:14" ht="14.25" customHeight="1">
      <c r="A4094" s="114">
        <v>41676</v>
      </c>
      <c r="B4094" s="102" t="s">
        <v>277</v>
      </c>
      <c r="C4094" s="29">
        <f t="shared" si="646"/>
        <v>557.62081784386612</v>
      </c>
      <c r="D4094" s="102" t="s">
        <v>203</v>
      </c>
      <c r="E4094" s="43">
        <v>538</v>
      </c>
      <c r="F4094" s="43">
        <v>534.25</v>
      </c>
      <c r="G4094" s="43"/>
      <c r="H4094" s="110"/>
      <c r="I4094" s="109">
        <f t="shared" si="647"/>
        <v>2091.0780669144979</v>
      </c>
      <c r="J4094" s="109">
        <f t="shared" si="648"/>
        <v>0</v>
      </c>
      <c r="K4094" s="109">
        <f t="shared" si="649"/>
        <v>0</v>
      </c>
      <c r="L4094" s="43">
        <f t="shared" si="650"/>
        <v>2091.0780669144979</v>
      </c>
      <c r="M4094" s="25"/>
      <c r="N4094" s="25"/>
    </row>
    <row r="4095" spans="1:14" ht="14.25" customHeight="1">
      <c r="A4095" s="114">
        <v>41676</v>
      </c>
      <c r="B4095" s="54" t="s">
        <v>587</v>
      </c>
      <c r="C4095" s="29">
        <f t="shared" si="646"/>
        <v>2542.3728813559323</v>
      </c>
      <c r="D4095" s="102" t="s">
        <v>188</v>
      </c>
      <c r="E4095" s="43">
        <v>118</v>
      </c>
      <c r="F4095" s="43">
        <v>118.7</v>
      </c>
      <c r="G4095" s="43"/>
      <c r="H4095" s="110"/>
      <c r="I4095" s="109">
        <f t="shared" si="647"/>
        <v>1779.6610169491598</v>
      </c>
      <c r="J4095" s="109">
        <f t="shared" si="648"/>
        <v>0</v>
      </c>
      <c r="K4095" s="109">
        <f t="shared" si="649"/>
        <v>0</v>
      </c>
      <c r="L4095" s="43">
        <f t="shared" si="650"/>
        <v>1779.6610169491598</v>
      </c>
      <c r="M4095" s="25"/>
      <c r="N4095" s="25"/>
    </row>
    <row r="4096" spans="1:14" ht="14.25" customHeight="1">
      <c r="A4096" s="114">
        <v>41676</v>
      </c>
      <c r="B4096" s="54" t="s">
        <v>239</v>
      </c>
      <c r="C4096" s="29">
        <f t="shared" si="646"/>
        <v>213.82751247327155</v>
      </c>
      <c r="D4096" s="102" t="s">
        <v>188</v>
      </c>
      <c r="E4096" s="43">
        <v>1403</v>
      </c>
      <c r="F4096" s="43">
        <v>1411</v>
      </c>
      <c r="G4096" s="43"/>
      <c r="H4096" s="110"/>
      <c r="I4096" s="109">
        <f t="shared" si="647"/>
        <v>1710.6200997861724</v>
      </c>
      <c r="J4096" s="109">
        <f t="shared" si="648"/>
        <v>0</v>
      </c>
      <c r="K4096" s="109">
        <f t="shared" si="649"/>
        <v>0</v>
      </c>
      <c r="L4096" s="43">
        <f t="shared" si="650"/>
        <v>1710.6200997861724</v>
      </c>
      <c r="M4096" s="25"/>
      <c r="N4096" s="25"/>
    </row>
    <row r="4097" spans="1:14" ht="14.25" customHeight="1">
      <c r="A4097" s="114">
        <v>41676</v>
      </c>
      <c r="B4097" s="102" t="s">
        <v>308</v>
      </c>
      <c r="C4097" s="29">
        <f t="shared" si="646"/>
        <v>977.19869706840393</v>
      </c>
      <c r="D4097" s="102" t="s">
        <v>203</v>
      </c>
      <c r="E4097" s="43">
        <v>307</v>
      </c>
      <c r="F4097" s="43">
        <v>305.5</v>
      </c>
      <c r="G4097" s="43"/>
      <c r="H4097" s="110"/>
      <c r="I4097" s="109">
        <f t="shared" si="647"/>
        <v>1465.798045602606</v>
      </c>
      <c r="J4097" s="109">
        <f t="shared" si="648"/>
        <v>0</v>
      </c>
      <c r="K4097" s="109">
        <f t="shared" si="649"/>
        <v>0</v>
      </c>
      <c r="L4097" s="43">
        <f t="shared" si="650"/>
        <v>1465.798045602606</v>
      </c>
      <c r="M4097" s="25"/>
      <c r="N4097" s="25"/>
    </row>
    <row r="4098" spans="1:14" ht="14.25" customHeight="1">
      <c r="A4098" s="114">
        <v>41676</v>
      </c>
      <c r="B4098" s="102" t="s">
        <v>554</v>
      </c>
      <c r="C4098" s="29">
        <f t="shared" si="646"/>
        <v>1250</v>
      </c>
      <c r="D4098" s="102" t="s">
        <v>203</v>
      </c>
      <c r="E4098" s="43">
        <v>240</v>
      </c>
      <c r="F4098" s="43">
        <v>242.5</v>
      </c>
      <c r="G4098" s="43"/>
      <c r="H4098" s="110"/>
      <c r="I4098" s="109">
        <f t="shared" si="647"/>
        <v>-3125</v>
      </c>
      <c r="J4098" s="109">
        <f t="shared" si="648"/>
        <v>0</v>
      </c>
      <c r="K4098" s="109">
        <f t="shared" si="649"/>
        <v>0</v>
      </c>
      <c r="L4098" s="43">
        <f t="shared" si="650"/>
        <v>-3125</v>
      </c>
      <c r="M4098" s="25"/>
      <c r="N4098" s="25"/>
    </row>
    <row r="4099" spans="1:14" ht="14.25" customHeight="1">
      <c r="A4099" s="114">
        <v>41675</v>
      </c>
      <c r="B4099" s="54" t="s">
        <v>581</v>
      </c>
      <c r="C4099" s="29">
        <f t="shared" si="646"/>
        <v>896.86098654708519</v>
      </c>
      <c r="D4099" s="54" t="s">
        <v>188</v>
      </c>
      <c r="E4099" s="112">
        <v>334.5</v>
      </c>
      <c r="F4099" s="112">
        <v>336.5</v>
      </c>
      <c r="G4099" s="112">
        <v>339.5</v>
      </c>
      <c r="H4099" s="110">
        <v>342.5</v>
      </c>
      <c r="I4099" s="109">
        <f t="shared" si="647"/>
        <v>1793.7219730941704</v>
      </c>
      <c r="J4099" s="109">
        <f t="shared" si="648"/>
        <v>2690.5829596412555</v>
      </c>
      <c r="K4099" s="109">
        <f t="shared" si="649"/>
        <v>2690.5829596412555</v>
      </c>
      <c r="L4099" s="43">
        <f t="shared" si="650"/>
        <v>7174.8878923766806</v>
      </c>
      <c r="M4099" s="25"/>
      <c r="N4099" s="25"/>
    </row>
    <row r="4100" spans="1:14" ht="14.25" customHeight="1">
      <c r="A4100" s="114">
        <v>41675</v>
      </c>
      <c r="B4100" s="54" t="s">
        <v>608</v>
      </c>
      <c r="C4100" s="29">
        <f t="shared" si="646"/>
        <v>1617.2506738544475</v>
      </c>
      <c r="D4100" s="54" t="s">
        <v>188</v>
      </c>
      <c r="E4100" s="112">
        <v>185.5</v>
      </c>
      <c r="F4100" s="112">
        <v>186.5</v>
      </c>
      <c r="G4100" s="112">
        <v>188</v>
      </c>
      <c r="H4100" s="110"/>
      <c r="I4100" s="109">
        <f t="shared" si="647"/>
        <v>1617.2506738544475</v>
      </c>
      <c r="J4100" s="109">
        <f t="shared" si="648"/>
        <v>2425.8760107816715</v>
      </c>
      <c r="K4100" s="109">
        <f t="shared" si="649"/>
        <v>0</v>
      </c>
      <c r="L4100" s="43">
        <f t="shared" si="650"/>
        <v>4043.1266846361191</v>
      </c>
      <c r="M4100" s="25"/>
      <c r="N4100" s="25"/>
    </row>
    <row r="4101" spans="1:14" ht="14.25" customHeight="1">
      <c r="A4101" s="114">
        <v>41675</v>
      </c>
      <c r="B4101" s="54" t="s">
        <v>120</v>
      </c>
      <c r="C4101" s="29">
        <f t="shared" si="646"/>
        <v>573.61376673040149</v>
      </c>
      <c r="D4101" s="54" t="s">
        <v>188</v>
      </c>
      <c r="E4101" s="112">
        <v>523</v>
      </c>
      <c r="F4101" s="112">
        <v>526</v>
      </c>
      <c r="G4101" s="112">
        <v>530</v>
      </c>
      <c r="H4101" s="110">
        <v>535</v>
      </c>
      <c r="I4101" s="109">
        <f t="shared" si="647"/>
        <v>1720.8413001912045</v>
      </c>
      <c r="J4101" s="109">
        <f t="shared" si="648"/>
        <v>2294.455066921606</v>
      </c>
      <c r="K4101" s="109">
        <f t="shared" si="649"/>
        <v>2868.0688336520075</v>
      </c>
      <c r="L4101" s="43">
        <f t="shared" si="650"/>
        <v>6883.3652007648179</v>
      </c>
      <c r="M4101" s="25"/>
      <c r="N4101" s="25"/>
    </row>
    <row r="4102" spans="1:14" ht="14.25" customHeight="1">
      <c r="A4102" s="114">
        <v>41675</v>
      </c>
      <c r="B4102" s="54" t="s">
        <v>397</v>
      </c>
      <c r="C4102" s="29">
        <f t="shared" si="646"/>
        <v>1470.5882352941176</v>
      </c>
      <c r="D4102" s="54" t="s">
        <v>188</v>
      </c>
      <c r="E4102" s="112">
        <v>204</v>
      </c>
      <c r="F4102" s="112">
        <v>204.8</v>
      </c>
      <c r="G4102" s="112">
        <v>205.8</v>
      </c>
      <c r="H4102" s="110">
        <v>207.3</v>
      </c>
      <c r="I4102" s="109">
        <f t="shared" si="647"/>
        <v>1176.4705882353107</v>
      </c>
      <c r="J4102" s="109">
        <f t="shared" si="648"/>
        <v>1470.5882352941176</v>
      </c>
      <c r="K4102" s="109">
        <f t="shared" si="649"/>
        <v>2205.8823529411766</v>
      </c>
      <c r="L4102" s="43">
        <f t="shared" si="650"/>
        <v>4852.9411764706047</v>
      </c>
      <c r="M4102" s="25"/>
      <c r="N4102" s="25"/>
    </row>
    <row r="4103" spans="1:14" ht="14.25" customHeight="1">
      <c r="A4103" s="114">
        <v>41675</v>
      </c>
      <c r="B4103" s="54" t="s">
        <v>549</v>
      </c>
      <c r="C4103" s="29">
        <f t="shared" si="646"/>
        <v>301.5075376884422</v>
      </c>
      <c r="D4103" s="102" t="s">
        <v>188</v>
      </c>
      <c r="E4103" s="43">
        <v>995</v>
      </c>
      <c r="F4103" s="43">
        <v>1002</v>
      </c>
      <c r="G4103" s="43"/>
      <c r="H4103" s="110"/>
      <c r="I4103" s="109">
        <f t="shared" si="647"/>
        <v>2110.5527638190952</v>
      </c>
      <c r="J4103" s="109">
        <f t="shared" si="648"/>
        <v>0</v>
      </c>
      <c r="K4103" s="109">
        <f t="shared" si="649"/>
        <v>0</v>
      </c>
      <c r="L4103" s="43">
        <f t="shared" si="650"/>
        <v>2110.5527638190952</v>
      </c>
      <c r="M4103" s="25"/>
      <c r="N4103" s="25"/>
    </row>
    <row r="4104" spans="1:14" ht="14.25" customHeight="1">
      <c r="A4104" s="114">
        <v>41674</v>
      </c>
      <c r="B4104" s="54" t="s">
        <v>661</v>
      </c>
      <c r="C4104" s="29">
        <f t="shared" si="646"/>
        <v>2020.2020202020201</v>
      </c>
      <c r="D4104" s="54" t="s">
        <v>188</v>
      </c>
      <c r="E4104" s="112">
        <v>148.5</v>
      </c>
      <c r="F4104" s="112">
        <v>149.5</v>
      </c>
      <c r="G4104" s="112">
        <v>151</v>
      </c>
      <c r="H4104" s="110">
        <v>153</v>
      </c>
      <c r="I4104" s="109">
        <f t="shared" si="647"/>
        <v>2020.2020202020201</v>
      </c>
      <c r="J4104" s="109">
        <f t="shared" si="648"/>
        <v>3030.30303030303</v>
      </c>
      <c r="K4104" s="109">
        <f t="shared" si="649"/>
        <v>4040.4040404040402</v>
      </c>
      <c r="L4104" s="43">
        <f t="shared" si="650"/>
        <v>9090.9090909090901</v>
      </c>
      <c r="M4104" s="25"/>
      <c r="N4104" s="25"/>
    </row>
    <row r="4105" spans="1:14" ht="14.25" customHeight="1">
      <c r="A4105" s="114">
        <v>41674</v>
      </c>
      <c r="B4105" s="54" t="s">
        <v>679</v>
      </c>
      <c r="C4105" s="29">
        <f t="shared" si="646"/>
        <v>1492.5373134328358</v>
      </c>
      <c r="D4105" s="54" t="s">
        <v>188</v>
      </c>
      <c r="E4105" s="112">
        <v>201</v>
      </c>
      <c r="F4105" s="112">
        <v>202</v>
      </c>
      <c r="G4105" s="112">
        <v>203.5</v>
      </c>
      <c r="H4105" s="110">
        <v>205.5</v>
      </c>
      <c r="I4105" s="109">
        <f t="shared" si="647"/>
        <v>1492.5373134328358</v>
      </c>
      <c r="J4105" s="109">
        <f t="shared" si="648"/>
        <v>2238.8059701492539</v>
      </c>
      <c r="K4105" s="109">
        <f t="shared" si="649"/>
        <v>2985.0746268656717</v>
      </c>
      <c r="L4105" s="43">
        <f t="shared" si="650"/>
        <v>6716.4179104477607</v>
      </c>
      <c r="M4105" s="25"/>
      <c r="N4105" s="25"/>
    </row>
    <row r="4106" spans="1:14" ht="14.25" customHeight="1">
      <c r="A4106" s="114">
        <v>41674</v>
      </c>
      <c r="B4106" s="102" t="s">
        <v>496</v>
      </c>
      <c r="C4106" s="29">
        <f t="shared" si="646"/>
        <v>289.85507246376812</v>
      </c>
      <c r="D4106" s="102" t="s">
        <v>203</v>
      </c>
      <c r="E4106" s="43">
        <v>1035</v>
      </c>
      <c r="F4106" s="43">
        <v>1029</v>
      </c>
      <c r="G4106" s="43">
        <v>1022.3</v>
      </c>
      <c r="H4106" s="110"/>
      <c r="I4106" s="109">
        <f t="shared" si="647"/>
        <v>1739.1304347826087</v>
      </c>
      <c r="J4106" s="109">
        <f t="shared" si="648"/>
        <v>1942.0289855072597</v>
      </c>
      <c r="K4106" s="109">
        <f t="shared" si="649"/>
        <v>0</v>
      </c>
      <c r="L4106" s="43">
        <f t="shared" si="650"/>
        <v>3681.1594202898686</v>
      </c>
      <c r="M4106" s="25"/>
      <c r="N4106" s="25"/>
    </row>
    <row r="4107" spans="1:14" ht="14.25" customHeight="1">
      <c r="A4107" s="114">
        <v>41674</v>
      </c>
      <c r="B4107" s="102" t="s">
        <v>558</v>
      </c>
      <c r="C4107" s="29">
        <f t="shared" si="646"/>
        <v>216.60649819494586</v>
      </c>
      <c r="D4107" s="102" t="s">
        <v>203</v>
      </c>
      <c r="E4107" s="43">
        <v>1385</v>
      </c>
      <c r="F4107" s="43">
        <v>1377</v>
      </c>
      <c r="G4107" s="43"/>
      <c r="H4107" s="110"/>
      <c r="I4107" s="109">
        <f t="shared" si="647"/>
        <v>1732.8519855595669</v>
      </c>
      <c r="J4107" s="109">
        <f t="shared" si="648"/>
        <v>0</v>
      </c>
      <c r="K4107" s="109">
        <f t="shared" si="649"/>
        <v>0</v>
      </c>
      <c r="L4107" s="43">
        <f t="shared" si="650"/>
        <v>1732.8519855595669</v>
      </c>
      <c r="M4107" s="25"/>
      <c r="N4107" s="25"/>
    </row>
    <row r="4108" spans="1:14" ht="14.25" customHeight="1">
      <c r="A4108" s="114">
        <v>41674</v>
      </c>
      <c r="B4108" s="54" t="s">
        <v>268</v>
      </c>
      <c r="C4108" s="29">
        <f t="shared" ref="C4108:C4171" si="651">300000/E4108</f>
        <v>352.94117647058823</v>
      </c>
      <c r="D4108" s="102" t="s">
        <v>188</v>
      </c>
      <c r="E4108" s="43">
        <v>850</v>
      </c>
      <c r="F4108" s="43">
        <v>840</v>
      </c>
      <c r="G4108" s="43"/>
      <c r="H4108" s="110"/>
      <c r="I4108" s="109">
        <f t="shared" ref="I4108:I4171" si="652">(IF(D4108="SHORT",E4108-F4108,IF(D4108="LONG",F4108-E4108)))*C4108</f>
        <v>-3529.4117647058824</v>
      </c>
      <c r="J4108" s="109">
        <f t="shared" ref="J4108:J4171" si="653">(IF(D4108="SHORT",IF(G4108="",0,F4108-G4108),IF(D4108="LONG",IF(G4108="",0,G4108-F4108))))*C4108</f>
        <v>0</v>
      </c>
      <c r="K4108" s="109">
        <f t="shared" ref="K4108:K4171" si="654">(IF(D4108="SHORT",IF(H4108="",0,G4108-H4108),IF(D4108="LONG",IF(H4108="",0,(H4108-G4108)))))*C4108</f>
        <v>0</v>
      </c>
      <c r="L4108" s="43">
        <f t="shared" ref="L4108:L4171" si="655">SUM(I4108,J4108,K4108)</f>
        <v>-3529.4117647058824</v>
      </c>
      <c r="M4108" s="25"/>
      <c r="N4108" s="25"/>
    </row>
    <row r="4109" spans="1:14" ht="14.25" customHeight="1">
      <c r="A4109" s="114">
        <v>41673</v>
      </c>
      <c r="B4109" s="54" t="s">
        <v>120</v>
      </c>
      <c r="C4109" s="29">
        <f t="shared" si="651"/>
        <v>635.59322033898309</v>
      </c>
      <c r="D4109" s="54" t="s">
        <v>188</v>
      </c>
      <c r="E4109" s="112">
        <v>472</v>
      </c>
      <c r="F4109" s="112">
        <v>475</v>
      </c>
      <c r="G4109" s="112">
        <v>479</v>
      </c>
      <c r="H4109" s="110">
        <v>484</v>
      </c>
      <c r="I4109" s="109">
        <f t="shared" si="652"/>
        <v>1906.7796610169494</v>
      </c>
      <c r="J4109" s="109">
        <f t="shared" si="653"/>
        <v>2542.3728813559323</v>
      </c>
      <c r="K4109" s="109">
        <f t="shared" si="654"/>
        <v>3177.9661016949153</v>
      </c>
      <c r="L4109" s="43">
        <f t="shared" si="655"/>
        <v>7627.1186440677975</v>
      </c>
      <c r="M4109" s="25"/>
      <c r="N4109" s="25"/>
    </row>
    <row r="4110" spans="1:14" ht="14.25" customHeight="1">
      <c r="A4110" s="114">
        <v>41673</v>
      </c>
      <c r="B4110" s="102" t="s">
        <v>581</v>
      </c>
      <c r="C4110" s="29">
        <f t="shared" si="651"/>
        <v>943.39622641509436</v>
      </c>
      <c r="D4110" s="102" t="s">
        <v>203</v>
      </c>
      <c r="E4110" s="43">
        <v>318</v>
      </c>
      <c r="F4110" s="43">
        <v>316</v>
      </c>
      <c r="G4110" s="43">
        <v>313.3</v>
      </c>
      <c r="H4110" s="110"/>
      <c r="I4110" s="109">
        <f t="shared" si="652"/>
        <v>1886.7924528301887</v>
      </c>
      <c r="J4110" s="109">
        <f t="shared" si="653"/>
        <v>2547.169811320744</v>
      </c>
      <c r="K4110" s="109">
        <f t="shared" si="654"/>
        <v>0</v>
      </c>
      <c r="L4110" s="43">
        <f t="shared" si="655"/>
        <v>4433.9622641509322</v>
      </c>
      <c r="M4110" s="25"/>
      <c r="N4110" s="25"/>
    </row>
    <row r="4111" spans="1:14" ht="14.25" customHeight="1">
      <c r="A4111" s="114">
        <v>41673</v>
      </c>
      <c r="B4111" s="102" t="s">
        <v>575</v>
      </c>
      <c r="C4111" s="29">
        <f t="shared" si="651"/>
        <v>1626.0162601626016</v>
      </c>
      <c r="D4111" s="102" t="s">
        <v>203</v>
      </c>
      <c r="E4111" s="43">
        <v>184.5</v>
      </c>
      <c r="F4111" s="43">
        <v>183.5</v>
      </c>
      <c r="G4111" s="43">
        <v>182</v>
      </c>
      <c r="H4111" s="110"/>
      <c r="I4111" s="109">
        <f t="shared" si="652"/>
        <v>1626.0162601626016</v>
      </c>
      <c r="J4111" s="109">
        <f t="shared" si="653"/>
        <v>2439.0243902439024</v>
      </c>
      <c r="K4111" s="109">
        <f t="shared" si="654"/>
        <v>0</v>
      </c>
      <c r="L4111" s="43">
        <f t="shared" si="655"/>
        <v>4065.040650406504</v>
      </c>
      <c r="M4111" s="25"/>
      <c r="N4111" s="25"/>
    </row>
    <row r="4112" spans="1:14" ht="14.25" customHeight="1">
      <c r="A4112" s="114">
        <v>41673</v>
      </c>
      <c r="B4112" s="54" t="s">
        <v>300</v>
      </c>
      <c r="C4112" s="29">
        <f t="shared" si="651"/>
        <v>326.79738562091501</v>
      </c>
      <c r="D4112" s="102" t="s">
        <v>188</v>
      </c>
      <c r="E4112" s="43">
        <v>918</v>
      </c>
      <c r="F4112" s="43">
        <v>923</v>
      </c>
      <c r="G4112" s="43"/>
      <c r="H4112" s="110"/>
      <c r="I4112" s="109">
        <f t="shared" si="652"/>
        <v>1633.9869281045751</v>
      </c>
      <c r="J4112" s="109">
        <f t="shared" si="653"/>
        <v>0</v>
      </c>
      <c r="K4112" s="109">
        <f t="shared" si="654"/>
        <v>0</v>
      </c>
      <c r="L4112" s="43">
        <f t="shared" si="655"/>
        <v>1633.9869281045751</v>
      </c>
      <c r="M4112" s="25"/>
      <c r="N4112" s="25"/>
    </row>
    <row r="4113" spans="1:14" ht="14.25" customHeight="1">
      <c r="A4113" s="114">
        <v>41673</v>
      </c>
      <c r="B4113" s="54" t="s">
        <v>231</v>
      </c>
      <c r="C4113" s="29">
        <f t="shared" si="651"/>
        <v>1960.7843137254902</v>
      </c>
      <c r="D4113" s="102" t="s">
        <v>188</v>
      </c>
      <c r="E4113" s="43">
        <v>153</v>
      </c>
      <c r="F4113" s="43">
        <v>153.69999999999999</v>
      </c>
      <c r="G4113" s="43"/>
      <c r="H4113" s="110"/>
      <c r="I4113" s="109">
        <f t="shared" si="652"/>
        <v>1372.5490196078208</v>
      </c>
      <c r="J4113" s="109">
        <f t="shared" si="653"/>
        <v>0</v>
      </c>
      <c r="K4113" s="109">
        <f t="shared" si="654"/>
        <v>0</v>
      </c>
      <c r="L4113" s="43">
        <f t="shared" si="655"/>
        <v>1372.5490196078208</v>
      </c>
      <c r="M4113" s="25"/>
      <c r="N4113" s="25"/>
    </row>
    <row r="4114" spans="1:14" ht="14.25" customHeight="1">
      <c r="A4114" s="114">
        <v>41670</v>
      </c>
      <c r="B4114" s="54" t="s">
        <v>231</v>
      </c>
      <c r="C4114" s="29">
        <f t="shared" si="651"/>
        <v>2118.6440677966102</v>
      </c>
      <c r="D4114" s="54" t="s">
        <v>188</v>
      </c>
      <c r="E4114" s="112">
        <v>141.6</v>
      </c>
      <c r="F4114" s="112">
        <v>142.6</v>
      </c>
      <c r="G4114" s="112">
        <v>144.1</v>
      </c>
      <c r="H4114" s="110">
        <v>146.1</v>
      </c>
      <c r="I4114" s="109">
        <f t="shared" si="652"/>
        <v>2118.6440677966102</v>
      </c>
      <c r="J4114" s="109">
        <f t="shared" si="653"/>
        <v>3177.9661016949153</v>
      </c>
      <c r="K4114" s="109">
        <f t="shared" si="654"/>
        <v>4237.2881355932204</v>
      </c>
      <c r="L4114" s="43">
        <f t="shared" si="655"/>
        <v>9533.8983050847455</v>
      </c>
      <c r="M4114" s="25"/>
      <c r="N4114" s="25"/>
    </row>
    <row r="4115" spans="1:14" ht="14.25" customHeight="1">
      <c r="A4115" s="114">
        <v>41670</v>
      </c>
      <c r="B4115" s="54" t="s">
        <v>120</v>
      </c>
      <c r="C4115" s="29">
        <f t="shared" si="651"/>
        <v>753.7688442211055</v>
      </c>
      <c r="D4115" s="54" t="s">
        <v>188</v>
      </c>
      <c r="E4115" s="112">
        <v>398</v>
      </c>
      <c r="F4115" s="112">
        <v>400.5</v>
      </c>
      <c r="G4115" s="112">
        <v>403.5</v>
      </c>
      <c r="H4115" s="110">
        <v>407.5</v>
      </c>
      <c r="I4115" s="109">
        <f t="shared" si="652"/>
        <v>1884.4221105527638</v>
      </c>
      <c r="J4115" s="109">
        <f t="shared" si="653"/>
        <v>2261.3065326633164</v>
      </c>
      <c r="K4115" s="109">
        <f t="shared" si="654"/>
        <v>3015.075376884422</v>
      </c>
      <c r="L4115" s="43">
        <f t="shared" si="655"/>
        <v>7160.8040201005024</v>
      </c>
      <c r="M4115" s="25"/>
      <c r="N4115" s="25"/>
    </row>
    <row r="4116" spans="1:14" ht="14.25" customHeight="1">
      <c r="A4116" s="114">
        <v>41670</v>
      </c>
      <c r="B4116" s="54" t="s">
        <v>153</v>
      </c>
      <c r="C4116" s="29">
        <f t="shared" si="651"/>
        <v>828.72928176795585</v>
      </c>
      <c r="D4116" s="102" t="s">
        <v>188</v>
      </c>
      <c r="E4116" s="43">
        <v>362</v>
      </c>
      <c r="F4116" s="43">
        <v>364.5</v>
      </c>
      <c r="G4116" s="43"/>
      <c r="H4116" s="110"/>
      <c r="I4116" s="109">
        <f t="shared" si="652"/>
        <v>2071.8232044198894</v>
      </c>
      <c r="J4116" s="109">
        <f t="shared" si="653"/>
        <v>0</v>
      </c>
      <c r="K4116" s="109">
        <f t="shared" si="654"/>
        <v>0</v>
      </c>
      <c r="L4116" s="43">
        <f t="shared" si="655"/>
        <v>2071.8232044198894</v>
      </c>
      <c r="M4116" s="25"/>
      <c r="N4116" s="25"/>
    </row>
    <row r="4117" spans="1:14" ht="14.25" customHeight="1">
      <c r="A4117" s="114">
        <v>41670</v>
      </c>
      <c r="B4117" s="54" t="s">
        <v>598</v>
      </c>
      <c r="C4117" s="29">
        <f t="shared" si="651"/>
        <v>632.91139240506334</v>
      </c>
      <c r="D4117" s="102" t="s">
        <v>188</v>
      </c>
      <c r="E4117" s="43">
        <v>474</v>
      </c>
      <c r="F4117" s="43">
        <v>476</v>
      </c>
      <c r="G4117" s="43"/>
      <c r="H4117" s="110"/>
      <c r="I4117" s="109">
        <f t="shared" si="652"/>
        <v>1265.8227848101267</v>
      </c>
      <c r="J4117" s="109">
        <f t="shared" si="653"/>
        <v>0</v>
      </c>
      <c r="K4117" s="109">
        <f t="shared" si="654"/>
        <v>0</v>
      </c>
      <c r="L4117" s="43">
        <f t="shared" si="655"/>
        <v>1265.8227848101267</v>
      </c>
      <c r="M4117" s="25"/>
      <c r="N4117" s="25"/>
    </row>
    <row r="4118" spans="1:14" ht="14.25" customHeight="1">
      <c r="A4118" s="114">
        <v>41670</v>
      </c>
      <c r="B4118" s="102" t="s">
        <v>530</v>
      </c>
      <c r="C4118" s="29">
        <f t="shared" si="651"/>
        <v>638.9776357827476</v>
      </c>
      <c r="D4118" s="102" t="s">
        <v>203</v>
      </c>
      <c r="E4118" s="43">
        <v>469.5</v>
      </c>
      <c r="F4118" s="43">
        <v>467</v>
      </c>
      <c r="G4118" s="43"/>
      <c r="H4118" s="110"/>
      <c r="I4118" s="109">
        <f t="shared" si="652"/>
        <v>1597.4440894568691</v>
      </c>
      <c r="J4118" s="109">
        <f t="shared" si="653"/>
        <v>0</v>
      </c>
      <c r="K4118" s="109">
        <f t="shared" si="654"/>
        <v>0</v>
      </c>
      <c r="L4118" s="43">
        <f t="shared" si="655"/>
        <v>1597.4440894568691</v>
      </c>
      <c r="M4118" s="25"/>
      <c r="N4118" s="25"/>
    </row>
    <row r="4119" spans="1:14" ht="14.25" customHeight="1">
      <c r="A4119" s="114">
        <v>41670</v>
      </c>
      <c r="B4119" s="54" t="s">
        <v>459</v>
      </c>
      <c r="C4119" s="29">
        <f t="shared" si="651"/>
        <v>1719.1977077363897</v>
      </c>
      <c r="D4119" s="102" t="s">
        <v>188</v>
      </c>
      <c r="E4119" s="43">
        <v>174.5</v>
      </c>
      <c r="F4119" s="43">
        <v>175.35</v>
      </c>
      <c r="G4119" s="43"/>
      <c r="H4119" s="110"/>
      <c r="I4119" s="109">
        <f t="shared" si="652"/>
        <v>1461.3180515759216</v>
      </c>
      <c r="J4119" s="109">
        <f t="shared" si="653"/>
        <v>0</v>
      </c>
      <c r="K4119" s="109">
        <f t="shared" si="654"/>
        <v>0</v>
      </c>
      <c r="L4119" s="43">
        <f t="shared" si="655"/>
        <v>1461.3180515759216</v>
      </c>
      <c r="M4119" s="25"/>
      <c r="N4119" s="25"/>
    </row>
    <row r="4120" spans="1:14" ht="14.25" customHeight="1">
      <c r="A4120" s="114">
        <v>41669</v>
      </c>
      <c r="B4120" s="102" t="s">
        <v>459</v>
      </c>
      <c r="C4120" s="29">
        <f t="shared" si="651"/>
        <v>1775.1479289940828</v>
      </c>
      <c r="D4120" s="102" t="s">
        <v>203</v>
      </c>
      <c r="E4120" s="43">
        <v>169</v>
      </c>
      <c r="F4120" s="43">
        <v>168</v>
      </c>
      <c r="G4120" s="43">
        <v>166.5</v>
      </c>
      <c r="H4120" s="112">
        <v>164.5</v>
      </c>
      <c r="I4120" s="109">
        <f t="shared" si="652"/>
        <v>1775.1479289940828</v>
      </c>
      <c r="J4120" s="109">
        <f t="shared" si="653"/>
        <v>2662.7218934911243</v>
      </c>
      <c r="K4120" s="109">
        <f t="shared" si="654"/>
        <v>3550.2958579881656</v>
      </c>
      <c r="L4120" s="43">
        <f t="shared" si="655"/>
        <v>7988.165680473372</v>
      </c>
      <c r="M4120" s="25"/>
      <c r="N4120" s="25"/>
    </row>
    <row r="4121" spans="1:14" ht="14.25" customHeight="1">
      <c r="A4121" s="114">
        <v>41669</v>
      </c>
      <c r="B4121" s="102" t="s">
        <v>646</v>
      </c>
      <c r="C4121" s="29">
        <f t="shared" si="651"/>
        <v>1587.3015873015872</v>
      </c>
      <c r="D4121" s="102" t="s">
        <v>203</v>
      </c>
      <c r="E4121" s="43">
        <v>189</v>
      </c>
      <c r="F4121" s="43">
        <v>188</v>
      </c>
      <c r="G4121" s="43">
        <v>186.5</v>
      </c>
      <c r="H4121" s="112">
        <v>184.5</v>
      </c>
      <c r="I4121" s="109">
        <f t="shared" si="652"/>
        <v>1587.3015873015872</v>
      </c>
      <c r="J4121" s="109">
        <f t="shared" si="653"/>
        <v>2380.9523809523807</v>
      </c>
      <c r="K4121" s="109">
        <f t="shared" si="654"/>
        <v>3174.6031746031745</v>
      </c>
      <c r="L4121" s="43">
        <f t="shared" si="655"/>
        <v>7142.8571428571431</v>
      </c>
      <c r="M4121" s="25"/>
      <c r="N4121" s="25"/>
    </row>
    <row r="4122" spans="1:14" ht="14.25" customHeight="1">
      <c r="A4122" s="114">
        <v>41669</v>
      </c>
      <c r="B4122" s="102" t="s">
        <v>597</v>
      </c>
      <c r="C4122" s="29">
        <f t="shared" si="651"/>
        <v>2764.9769585253457</v>
      </c>
      <c r="D4122" s="102" t="s">
        <v>203</v>
      </c>
      <c r="E4122" s="43">
        <v>108.5</v>
      </c>
      <c r="F4122" s="43">
        <v>107.6</v>
      </c>
      <c r="G4122" s="43"/>
      <c r="H4122" s="110"/>
      <c r="I4122" s="109">
        <f t="shared" si="652"/>
        <v>2488.4792626728267</v>
      </c>
      <c r="J4122" s="109">
        <f t="shared" si="653"/>
        <v>0</v>
      </c>
      <c r="K4122" s="109">
        <f t="shared" si="654"/>
        <v>0</v>
      </c>
      <c r="L4122" s="43">
        <f t="shared" si="655"/>
        <v>2488.4792626728267</v>
      </c>
      <c r="M4122" s="25"/>
      <c r="N4122" s="25"/>
    </row>
    <row r="4123" spans="1:14" ht="14.25" customHeight="1">
      <c r="A4123" s="114">
        <v>41668</v>
      </c>
      <c r="B4123" s="102" t="s">
        <v>312</v>
      </c>
      <c r="C4123" s="29">
        <f t="shared" si="651"/>
        <v>295.85798816568047</v>
      </c>
      <c r="D4123" s="102" t="s">
        <v>203</v>
      </c>
      <c r="E4123" s="43">
        <v>1014</v>
      </c>
      <c r="F4123" s="43">
        <v>1006</v>
      </c>
      <c r="G4123" s="43">
        <v>996</v>
      </c>
      <c r="H4123" s="110"/>
      <c r="I4123" s="109">
        <f t="shared" si="652"/>
        <v>2366.8639053254437</v>
      </c>
      <c r="J4123" s="109">
        <f t="shared" si="653"/>
        <v>2958.5798816568049</v>
      </c>
      <c r="K4123" s="109">
        <f t="shared" si="654"/>
        <v>0</v>
      </c>
      <c r="L4123" s="43">
        <f t="shared" si="655"/>
        <v>5325.4437869822486</v>
      </c>
      <c r="M4123" s="25"/>
      <c r="N4123" s="25"/>
    </row>
    <row r="4124" spans="1:14" ht="14.25" customHeight="1">
      <c r="A4124" s="114">
        <v>41668</v>
      </c>
      <c r="B4124" s="54" t="s">
        <v>239</v>
      </c>
      <c r="C4124" s="29">
        <f t="shared" si="651"/>
        <v>201.34228187919464</v>
      </c>
      <c r="D4124" s="54" t="s">
        <v>188</v>
      </c>
      <c r="E4124" s="112">
        <v>1490</v>
      </c>
      <c r="F4124" s="112">
        <v>1500</v>
      </c>
      <c r="G4124" s="112">
        <v>1515</v>
      </c>
      <c r="H4124" s="110"/>
      <c r="I4124" s="109">
        <f t="shared" si="652"/>
        <v>2013.4228187919464</v>
      </c>
      <c r="J4124" s="109">
        <f t="shared" si="653"/>
        <v>3020.1342281879197</v>
      </c>
      <c r="K4124" s="109">
        <f t="shared" si="654"/>
        <v>0</v>
      </c>
      <c r="L4124" s="43">
        <f t="shared" si="655"/>
        <v>5033.5570469798658</v>
      </c>
      <c r="M4124" s="25"/>
      <c r="N4124" s="25"/>
    </row>
    <row r="4125" spans="1:14" ht="14.25" customHeight="1">
      <c r="A4125" s="114">
        <v>41668</v>
      </c>
      <c r="B4125" s="54" t="s">
        <v>680</v>
      </c>
      <c r="C4125" s="29">
        <f t="shared" si="651"/>
        <v>555.55555555555554</v>
      </c>
      <c r="D4125" s="54" t="s">
        <v>188</v>
      </c>
      <c r="E4125" s="112">
        <v>540</v>
      </c>
      <c r="F4125" s="112">
        <v>543</v>
      </c>
      <c r="G4125" s="112">
        <v>547</v>
      </c>
      <c r="H4125" s="110"/>
      <c r="I4125" s="109">
        <f t="shared" si="652"/>
        <v>1666.6666666666665</v>
      </c>
      <c r="J4125" s="109">
        <f t="shared" si="653"/>
        <v>2222.2222222222222</v>
      </c>
      <c r="K4125" s="109">
        <f t="shared" si="654"/>
        <v>0</v>
      </c>
      <c r="L4125" s="43">
        <f t="shared" si="655"/>
        <v>3888.8888888888887</v>
      </c>
      <c r="M4125" s="25"/>
      <c r="N4125" s="25"/>
    </row>
    <row r="4126" spans="1:14" ht="14.25" customHeight="1">
      <c r="A4126" s="114">
        <v>41667</v>
      </c>
      <c r="B4126" s="102" t="s">
        <v>239</v>
      </c>
      <c r="C4126" s="29">
        <f t="shared" si="651"/>
        <v>229.00763358778627</v>
      </c>
      <c r="D4126" s="102" t="s">
        <v>203</v>
      </c>
      <c r="E4126" s="43">
        <v>1310</v>
      </c>
      <c r="F4126" s="43">
        <v>1302</v>
      </c>
      <c r="G4126" s="43">
        <v>1292</v>
      </c>
      <c r="H4126" s="112">
        <v>1277</v>
      </c>
      <c r="I4126" s="109">
        <f t="shared" si="652"/>
        <v>1832.0610687022902</v>
      </c>
      <c r="J4126" s="109">
        <f t="shared" si="653"/>
        <v>2290.0763358778627</v>
      </c>
      <c r="K4126" s="109">
        <f t="shared" si="654"/>
        <v>3435.1145038167942</v>
      </c>
      <c r="L4126" s="43">
        <f t="shared" si="655"/>
        <v>7557.2519083969473</v>
      </c>
      <c r="M4126" s="25"/>
      <c r="N4126" s="25"/>
    </row>
    <row r="4127" spans="1:14" ht="14.25" customHeight="1">
      <c r="A4127" s="114">
        <v>41667</v>
      </c>
      <c r="B4127" s="102" t="s">
        <v>239</v>
      </c>
      <c r="C4127" s="29">
        <f t="shared" si="651"/>
        <v>213.52313167259786</v>
      </c>
      <c r="D4127" s="102" t="s">
        <v>203</v>
      </c>
      <c r="E4127" s="43">
        <v>1405</v>
      </c>
      <c r="F4127" s="43">
        <v>1397</v>
      </c>
      <c r="G4127" s="43">
        <v>1387</v>
      </c>
      <c r="H4127" s="112">
        <v>1372</v>
      </c>
      <c r="I4127" s="109">
        <f t="shared" si="652"/>
        <v>1708.1850533807828</v>
      </c>
      <c r="J4127" s="109">
        <f t="shared" si="653"/>
        <v>2135.2313167259786</v>
      </c>
      <c r="K4127" s="109">
        <f t="shared" si="654"/>
        <v>3202.8469750889681</v>
      </c>
      <c r="L4127" s="43">
        <f t="shared" si="655"/>
        <v>7046.2633451957299</v>
      </c>
      <c r="M4127" s="25"/>
      <c r="N4127" s="25"/>
    </row>
    <row r="4128" spans="1:14" ht="14.25" customHeight="1">
      <c r="A4128" s="114">
        <v>41667</v>
      </c>
      <c r="B4128" s="54" t="s">
        <v>379</v>
      </c>
      <c r="C4128" s="29">
        <f t="shared" si="651"/>
        <v>2142.8571428571427</v>
      </c>
      <c r="D4128" s="102" t="s">
        <v>188</v>
      </c>
      <c r="E4128" s="43">
        <v>140</v>
      </c>
      <c r="F4128" s="43">
        <v>141</v>
      </c>
      <c r="G4128" s="43"/>
      <c r="H4128" s="110"/>
      <c r="I4128" s="109">
        <f t="shared" si="652"/>
        <v>2142.8571428571427</v>
      </c>
      <c r="J4128" s="109">
        <f t="shared" si="653"/>
        <v>0</v>
      </c>
      <c r="K4128" s="109">
        <f t="shared" si="654"/>
        <v>0</v>
      </c>
      <c r="L4128" s="43">
        <f t="shared" si="655"/>
        <v>2142.8571428571427</v>
      </c>
      <c r="M4128" s="25"/>
      <c r="N4128" s="25"/>
    </row>
    <row r="4129" spans="1:14" ht="14.25" customHeight="1">
      <c r="A4129" s="114">
        <v>41667</v>
      </c>
      <c r="B4129" s="54" t="s">
        <v>36</v>
      </c>
      <c r="C4129" s="29">
        <f t="shared" si="651"/>
        <v>4687.5</v>
      </c>
      <c r="D4129" s="102" t="s">
        <v>188</v>
      </c>
      <c r="E4129" s="43">
        <v>64</v>
      </c>
      <c r="F4129" s="43">
        <v>64.400000000000006</v>
      </c>
      <c r="G4129" s="43"/>
      <c r="H4129" s="110"/>
      <c r="I4129" s="109">
        <f t="shared" si="652"/>
        <v>1875.0000000000266</v>
      </c>
      <c r="J4129" s="109">
        <f t="shared" si="653"/>
        <v>0</v>
      </c>
      <c r="K4129" s="109">
        <f t="shared" si="654"/>
        <v>0</v>
      </c>
      <c r="L4129" s="43">
        <f t="shared" si="655"/>
        <v>1875.0000000000266</v>
      </c>
      <c r="M4129" s="25"/>
      <c r="N4129" s="25"/>
    </row>
    <row r="4130" spans="1:14" ht="14.25" customHeight="1">
      <c r="A4130" s="114">
        <v>41667</v>
      </c>
      <c r="B4130" s="54" t="s">
        <v>94</v>
      </c>
      <c r="C4130" s="29">
        <f t="shared" si="651"/>
        <v>877.19298245614038</v>
      </c>
      <c r="D4130" s="102" t="s">
        <v>188</v>
      </c>
      <c r="E4130" s="43">
        <v>342</v>
      </c>
      <c r="F4130" s="43">
        <v>344</v>
      </c>
      <c r="G4130" s="43"/>
      <c r="H4130" s="110"/>
      <c r="I4130" s="109">
        <f t="shared" si="652"/>
        <v>1754.3859649122808</v>
      </c>
      <c r="J4130" s="109">
        <f t="shared" si="653"/>
        <v>0</v>
      </c>
      <c r="K4130" s="109">
        <f t="shared" si="654"/>
        <v>0</v>
      </c>
      <c r="L4130" s="43">
        <f t="shared" si="655"/>
        <v>1754.3859649122808</v>
      </c>
      <c r="M4130" s="25"/>
      <c r="N4130" s="25"/>
    </row>
    <row r="4131" spans="1:14" ht="14.25" customHeight="1">
      <c r="A4131" s="114">
        <v>41667</v>
      </c>
      <c r="B4131" s="102" t="s">
        <v>277</v>
      </c>
      <c r="C4131" s="29">
        <f t="shared" si="651"/>
        <v>534.75935828877004</v>
      </c>
      <c r="D4131" s="102" t="s">
        <v>203</v>
      </c>
      <c r="E4131" s="43">
        <v>561</v>
      </c>
      <c r="F4131" s="43">
        <v>558</v>
      </c>
      <c r="G4131" s="43"/>
      <c r="H4131" s="110"/>
      <c r="I4131" s="109">
        <f t="shared" si="652"/>
        <v>1604.2780748663101</v>
      </c>
      <c r="J4131" s="109">
        <f t="shared" si="653"/>
        <v>0</v>
      </c>
      <c r="K4131" s="109">
        <f t="shared" si="654"/>
        <v>0</v>
      </c>
      <c r="L4131" s="43">
        <f t="shared" si="655"/>
        <v>1604.2780748663101</v>
      </c>
      <c r="M4131" s="25"/>
      <c r="N4131" s="25"/>
    </row>
    <row r="4132" spans="1:14" ht="14.25" customHeight="1">
      <c r="A4132" s="114">
        <v>41667</v>
      </c>
      <c r="B4132" s="54" t="s">
        <v>53</v>
      </c>
      <c r="C4132" s="29">
        <f t="shared" si="651"/>
        <v>747.19800747198008</v>
      </c>
      <c r="D4132" s="102" t="s">
        <v>188</v>
      </c>
      <c r="E4132" s="43">
        <v>401.5</v>
      </c>
      <c r="F4132" s="43">
        <v>396.5</v>
      </c>
      <c r="G4132" s="43"/>
      <c r="H4132" s="110"/>
      <c r="I4132" s="109">
        <f t="shared" si="652"/>
        <v>-3735.9900373599003</v>
      </c>
      <c r="J4132" s="109">
        <f t="shared" si="653"/>
        <v>0</v>
      </c>
      <c r="K4132" s="109">
        <f t="shared" si="654"/>
        <v>0</v>
      </c>
      <c r="L4132" s="43">
        <f t="shared" si="655"/>
        <v>-3735.9900373599003</v>
      </c>
      <c r="M4132" s="25"/>
      <c r="N4132" s="25"/>
    </row>
    <row r="4133" spans="1:14" ht="14.25" customHeight="1">
      <c r="A4133" s="114">
        <v>41666</v>
      </c>
      <c r="B4133" s="54" t="s">
        <v>36</v>
      </c>
      <c r="C4133" s="29">
        <f t="shared" si="651"/>
        <v>5474.4525547445255</v>
      </c>
      <c r="D4133" s="54" t="s">
        <v>188</v>
      </c>
      <c r="E4133" s="112">
        <v>54.8</v>
      </c>
      <c r="F4133" s="112">
        <v>55.4</v>
      </c>
      <c r="G4133" s="112">
        <v>56.2</v>
      </c>
      <c r="H4133" s="110">
        <v>57.2</v>
      </c>
      <c r="I4133" s="109">
        <f t="shared" si="652"/>
        <v>3284.671532846723</v>
      </c>
      <c r="J4133" s="109">
        <f t="shared" si="653"/>
        <v>4379.5620437956441</v>
      </c>
      <c r="K4133" s="109">
        <f t="shared" si="654"/>
        <v>5474.4525547445255</v>
      </c>
      <c r="L4133" s="43">
        <f t="shared" si="655"/>
        <v>13138.686131386894</v>
      </c>
      <c r="M4133" s="25"/>
      <c r="N4133" s="25"/>
    </row>
    <row r="4134" spans="1:14" ht="14.25" customHeight="1">
      <c r="A4134" s="114">
        <v>41666</v>
      </c>
      <c r="B4134" s="102" t="s">
        <v>553</v>
      </c>
      <c r="C4134" s="29">
        <f t="shared" si="651"/>
        <v>3571.4285714285716</v>
      </c>
      <c r="D4134" s="102" t="s">
        <v>203</v>
      </c>
      <c r="E4134" s="43">
        <v>84</v>
      </c>
      <c r="F4134" s="43">
        <v>83.4</v>
      </c>
      <c r="G4134" s="43">
        <v>82.6</v>
      </c>
      <c r="H4134" s="112">
        <v>81.599999999999994</v>
      </c>
      <c r="I4134" s="109">
        <f t="shared" si="652"/>
        <v>2142.8571428571227</v>
      </c>
      <c r="J4134" s="109">
        <f t="shared" si="653"/>
        <v>2857.1428571428978</v>
      </c>
      <c r="K4134" s="109">
        <f t="shared" si="654"/>
        <v>3571.4285714285716</v>
      </c>
      <c r="L4134" s="43">
        <f t="shared" si="655"/>
        <v>8571.4285714285907</v>
      </c>
      <c r="M4134" s="25"/>
      <c r="N4134" s="25"/>
    </row>
    <row r="4135" spans="1:14" ht="14.25" customHeight="1">
      <c r="A4135" s="114">
        <v>41666</v>
      </c>
      <c r="B4135" s="54" t="s">
        <v>665</v>
      </c>
      <c r="C4135" s="29">
        <f t="shared" si="651"/>
        <v>546.44808743169403</v>
      </c>
      <c r="D4135" s="54" t="s">
        <v>188</v>
      </c>
      <c r="E4135" s="112">
        <v>549</v>
      </c>
      <c r="F4135" s="112">
        <v>552</v>
      </c>
      <c r="G4135" s="112">
        <v>556</v>
      </c>
      <c r="H4135" s="110">
        <v>561</v>
      </c>
      <c r="I4135" s="109">
        <f t="shared" si="652"/>
        <v>1639.344262295082</v>
      </c>
      <c r="J4135" s="109">
        <f t="shared" si="653"/>
        <v>2185.7923497267761</v>
      </c>
      <c r="K4135" s="109">
        <f t="shared" si="654"/>
        <v>2732.2404371584703</v>
      </c>
      <c r="L4135" s="43">
        <f t="shared" si="655"/>
        <v>6557.377049180328</v>
      </c>
      <c r="M4135" s="25"/>
      <c r="N4135" s="25"/>
    </row>
    <row r="4136" spans="1:14" ht="14.25" customHeight="1">
      <c r="A4136" s="114">
        <v>41666</v>
      </c>
      <c r="B4136" s="102" t="s">
        <v>340</v>
      </c>
      <c r="C4136" s="29">
        <f t="shared" si="651"/>
        <v>537.15308863025962</v>
      </c>
      <c r="D4136" s="102" t="s">
        <v>203</v>
      </c>
      <c r="E4136" s="43">
        <v>558.5</v>
      </c>
      <c r="F4136" s="43">
        <v>555.5</v>
      </c>
      <c r="G4136" s="43">
        <v>551.5</v>
      </c>
      <c r="H4136" s="112">
        <v>546.5</v>
      </c>
      <c r="I4136" s="109">
        <f t="shared" si="652"/>
        <v>1611.4592658907789</v>
      </c>
      <c r="J4136" s="109">
        <f t="shared" si="653"/>
        <v>2148.6123545210385</v>
      </c>
      <c r="K4136" s="109">
        <f t="shared" si="654"/>
        <v>2685.7654431512983</v>
      </c>
      <c r="L4136" s="43">
        <f t="shared" si="655"/>
        <v>6445.8370635631154</v>
      </c>
      <c r="M4136" s="25"/>
      <c r="N4136" s="25"/>
    </row>
    <row r="4137" spans="1:14" ht="14.25" customHeight="1">
      <c r="A4137" s="114">
        <v>41666</v>
      </c>
      <c r="B4137" s="54" t="s">
        <v>549</v>
      </c>
      <c r="C4137" s="29">
        <f t="shared" si="651"/>
        <v>309.59752321981426</v>
      </c>
      <c r="D4137" s="54" t="s">
        <v>188</v>
      </c>
      <c r="E4137" s="112">
        <v>969</v>
      </c>
      <c r="F4137" s="112">
        <v>974</v>
      </c>
      <c r="G4137" s="112">
        <v>982</v>
      </c>
      <c r="H4137" s="110"/>
      <c r="I4137" s="109">
        <f t="shared" si="652"/>
        <v>1547.9876160990714</v>
      </c>
      <c r="J4137" s="109">
        <f t="shared" si="653"/>
        <v>2476.7801857585141</v>
      </c>
      <c r="K4137" s="109">
        <f t="shared" si="654"/>
        <v>0</v>
      </c>
      <c r="L4137" s="43">
        <f t="shared" si="655"/>
        <v>4024.7678018575853</v>
      </c>
      <c r="M4137" s="25"/>
      <c r="N4137" s="25"/>
    </row>
    <row r="4138" spans="1:14" ht="14.25" customHeight="1">
      <c r="A4138" s="114">
        <v>41666</v>
      </c>
      <c r="B4138" s="102" t="s">
        <v>496</v>
      </c>
      <c r="C4138" s="29">
        <f t="shared" si="651"/>
        <v>266.66666666666669</v>
      </c>
      <c r="D4138" s="102" t="s">
        <v>203</v>
      </c>
      <c r="E4138" s="43">
        <v>1125</v>
      </c>
      <c r="F4138" s="43">
        <v>1119</v>
      </c>
      <c r="G4138" s="43">
        <v>1111</v>
      </c>
      <c r="H4138" s="110"/>
      <c r="I4138" s="109">
        <f t="shared" si="652"/>
        <v>1600</v>
      </c>
      <c r="J4138" s="109">
        <f t="shared" si="653"/>
        <v>2133.3333333333335</v>
      </c>
      <c r="K4138" s="109">
        <f t="shared" si="654"/>
        <v>0</v>
      </c>
      <c r="L4138" s="43">
        <f t="shared" si="655"/>
        <v>3733.3333333333335</v>
      </c>
      <c r="M4138" s="25"/>
      <c r="N4138" s="25"/>
    </row>
    <row r="4139" spans="1:14" ht="14.25" customHeight="1">
      <c r="A4139" s="114">
        <v>41666</v>
      </c>
      <c r="B4139" s="54" t="s">
        <v>409</v>
      </c>
      <c r="C4139" s="29">
        <f t="shared" si="651"/>
        <v>554.52865064695004</v>
      </c>
      <c r="D4139" s="102" t="s">
        <v>188</v>
      </c>
      <c r="E4139" s="43">
        <v>541</v>
      </c>
      <c r="F4139" s="43">
        <v>544</v>
      </c>
      <c r="G4139" s="43"/>
      <c r="H4139" s="110"/>
      <c r="I4139" s="109">
        <f t="shared" si="652"/>
        <v>1663.58595194085</v>
      </c>
      <c r="J4139" s="109">
        <f t="shared" si="653"/>
        <v>0</v>
      </c>
      <c r="K4139" s="109">
        <f t="shared" si="654"/>
        <v>0</v>
      </c>
      <c r="L4139" s="43">
        <f t="shared" si="655"/>
        <v>1663.58595194085</v>
      </c>
      <c r="M4139" s="25"/>
      <c r="N4139" s="25"/>
    </row>
    <row r="4140" spans="1:14" ht="14.25" customHeight="1">
      <c r="A4140" s="114">
        <v>41663</v>
      </c>
      <c r="B4140" s="102" t="s">
        <v>494</v>
      </c>
      <c r="C4140" s="29">
        <f t="shared" si="651"/>
        <v>2158.2733812949641</v>
      </c>
      <c r="D4140" s="102" t="s">
        <v>203</v>
      </c>
      <c r="E4140" s="43">
        <v>139</v>
      </c>
      <c r="F4140" s="43">
        <v>138</v>
      </c>
      <c r="G4140" s="43">
        <v>136.69999999999999</v>
      </c>
      <c r="H4140" s="110"/>
      <c r="I4140" s="109">
        <f t="shared" si="652"/>
        <v>2158.2733812949641</v>
      </c>
      <c r="J4140" s="109">
        <f t="shared" si="653"/>
        <v>2805.7553956834777</v>
      </c>
      <c r="K4140" s="109">
        <f t="shared" si="654"/>
        <v>0</v>
      </c>
      <c r="L4140" s="43">
        <f t="shared" si="655"/>
        <v>4964.0287769784418</v>
      </c>
      <c r="M4140" s="25"/>
      <c r="N4140" s="25"/>
    </row>
    <row r="4141" spans="1:14" ht="14.25" customHeight="1">
      <c r="A4141" s="114">
        <v>41663</v>
      </c>
      <c r="B4141" s="102" t="s">
        <v>681</v>
      </c>
      <c r="C4141" s="29">
        <f t="shared" si="651"/>
        <v>431.65467625899282</v>
      </c>
      <c r="D4141" s="102" t="s">
        <v>203</v>
      </c>
      <c r="E4141" s="43">
        <v>695</v>
      </c>
      <c r="F4141" s="43">
        <v>691</v>
      </c>
      <c r="G4141" s="43">
        <v>685</v>
      </c>
      <c r="H4141" s="110"/>
      <c r="I4141" s="109">
        <f t="shared" si="652"/>
        <v>1726.6187050359713</v>
      </c>
      <c r="J4141" s="109">
        <f t="shared" si="653"/>
        <v>2589.9280575539569</v>
      </c>
      <c r="K4141" s="109">
        <f t="shared" si="654"/>
        <v>0</v>
      </c>
      <c r="L4141" s="43">
        <f t="shared" si="655"/>
        <v>4316.5467625899282</v>
      </c>
      <c r="M4141" s="25"/>
      <c r="N4141" s="25"/>
    </row>
    <row r="4142" spans="1:14" ht="14.25" customHeight="1">
      <c r="A4142" s="114">
        <v>41663</v>
      </c>
      <c r="B4142" s="54" t="s">
        <v>48</v>
      </c>
      <c r="C4142" s="29">
        <f t="shared" si="651"/>
        <v>1617.2506738544475</v>
      </c>
      <c r="D4142" s="54" t="s">
        <v>188</v>
      </c>
      <c r="E4142" s="112">
        <v>185.5</v>
      </c>
      <c r="F4142" s="112">
        <v>186.5</v>
      </c>
      <c r="G4142" s="112">
        <v>188</v>
      </c>
      <c r="H4142" s="110"/>
      <c r="I4142" s="109">
        <f t="shared" si="652"/>
        <v>1617.2506738544475</v>
      </c>
      <c r="J4142" s="109">
        <f t="shared" si="653"/>
        <v>2425.8760107816715</v>
      </c>
      <c r="K4142" s="109">
        <f t="shared" si="654"/>
        <v>0</v>
      </c>
      <c r="L4142" s="43">
        <f t="shared" si="655"/>
        <v>4043.1266846361191</v>
      </c>
      <c r="M4142" s="25"/>
      <c r="N4142" s="25"/>
    </row>
    <row r="4143" spans="1:14" ht="14.25" customHeight="1">
      <c r="A4143" s="114">
        <v>41663</v>
      </c>
      <c r="B4143" s="102" t="s">
        <v>128</v>
      </c>
      <c r="C4143" s="29">
        <f t="shared" si="651"/>
        <v>1967.2131147540983</v>
      </c>
      <c r="D4143" s="102" t="s">
        <v>203</v>
      </c>
      <c r="E4143" s="43">
        <v>152.5</v>
      </c>
      <c r="F4143" s="43">
        <v>152.5</v>
      </c>
      <c r="G4143" s="43"/>
      <c r="H4143" s="110"/>
      <c r="I4143" s="109">
        <f t="shared" si="652"/>
        <v>0</v>
      </c>
      <c r="J4143" s="109">
        <f t="shared" si="653"/>
        <v>0</v>
      </c>
      <c r="K4143" s="109">
        <f t="shared" si="654"/>
        <v>0</v>
      </c>
      <c r="L4143" s="43">
        <f t="shared" si="655"/>
        <v>0</v>
      </c>
      <c r="M4143" s="25"/>
      <c r="N4143" s="25"/>
    </row>
    <row r="4144" spans="1:14" ht="14.25" customHeight="1">
      <c r="A4144" s="114">
        <v>41663</v>
      </c>
      <c r="B4144" s="102" t="s">
        <v>655</v>
      </c>
      <c r="C4144" s="29">
        <f t="shared" si="651"/>
        <v>1132.0754716981132</v>
      </c>
      <c r="D4144" s="102" t="s">
        <v>203</v>
      </c>
      <c r="E4144" s="43">
        <v>265</v>
      </c>
      <c r="F4144" s="43">
        <v>265</v>
      </c>
      <c r="G4144" s="43"/>
      <c r="H4144" s="110"/>
      <c r="I4144" s="109">
        <f t="shared" si="652"/>
        <v>0</v>
      </c>
      <c r="J4144" s="109">
        <f t="shared" si="653"/>
        <v>0</v>
      </c>
      <c r="K4144" s="109">
        <f t="shared" si="654"/>
        <v>0</v>
      </c>
      <c r="L4144" s="43">
        <f t="shared" si="655"/>
        <v>0</v>
      </c>
      <c r="M4144" s="25"/>
      <c r="N4144" s="25"/>
    </row>
    <row r="4145" spans="1:14" ht="14.25" customHeight="1">
      <c r="A4145" s="114">
        <v>41662</v>
      </c>
      <c r="B4145" s="54" t="s">
        <v>48</v>
      </c>
      <c r="C4145" s="29">
        <f t="shared" si="651"/>
        <v>1724.1379310344828</v>
      </c>
      <c r="D4145" s="54" t="s">
        <v>188</v>
      </c>
      <c r="E4145" s="112">
        <v>174</v>
      </c>
      <c r="F4145" s="112">
        <v>175</v>
      </c>
      <c r="G4145" s="112">
        <v>176.5</v>
      </c>
      <c r="H4145" s="110">
        <v>178.5</v>
      </c>
      <c r="I4145" s="109">
        <f t="shared" si="652"/>
        <v>1724.1379310344828</v>
      </c>
      <c r="J4145" s="109">
        <f t="shared" si="653"/>
        <v>2586.2068965517242</v>
      </c>
      <c r="K4145" s="109">
        <f t="shared" si="654"/>
        <v>3448.2758620689656</v>
      </c>
      <c r="L4145" s="43">
        <f t="shared" si="655"/>
        <v>7758.6206896551721</v>
      </c>
      <c r="M4145" s="25"/>
      <c r="N4145" s="25"/>
    </row>
    <row r="4146" spans="1:14" ht="14.25" customHeight="1">
      <c r="A4146" s="114">
        <v>41662</v>
      </c>
      <c r="B4146" s="102" t="s">
        <v>682</v>
      </c>
      <c r="C4146" s="29">
        <f t="shared" si="651"/>
        <v>403.22580645161293</v>
      </c>
      <c r="D4146" s="102" t="s">
        <v>203</v>
      </c>
      <c r="E4146" s="43">
        <v>744</v>
      </c>
      <c r="F4146" s="43">
        <v>739</v>
      </c>
      <c r="G4146" s="43">
        <v>731</v>
      </c>
      <c r="H4146" s="110"/>
      <c r="I4146" s="109">
        <f t="shared" si="652"/>
        <v>2016.1290322580646</v>
      </c>
      <c r="J4146" s="109">
        <f t="shared" si="653"/>
        <v>3225.8064516129034</v>
      </c>
      <c r="K4146" s="109">
        <f t="shared" si="654"/>
        <v>0</v>
      </c>
      <c r="L4146" s="43">
        <f t="shared" si="655"/>
        <v>5241.9354838709678</v>
      </c>
      <c r="M4146" s="25"/>
      <c r="N4146" s="25"/>
    </row>
    <row r="4147" spans="1:14" ht="14.25" customHeight="1">
      <c r="A4147" s="114">
        <v>41662</v>
      </c>
      <c r="B4147" s="102" t="s">
        <v>142</v>
      </c>
      <c r="C4147" s="29">
        <f t="shared" si="651"/>
        <v>1006.7114093959732</v>
      </c>
      <c r="D4147" s="102" t="s">
        <v>203</v>
      </c>
      <c r="E4147" s="43">
        <v>298</v>
      </c>
      <c r="F4147" s="43">
        <v>296</v>
      </c>
      <c r="G4147" s="43">
        <v>293</v>
      </c>
      <c r="H4147" s="110"/>
      <c r="I4147" s="109">
        <f t="shared" si="652"/>
        <v>2013.4228187919464</v>
      </c>
      <c r="J4147" s="109">
        <f t="shared" si="653"/>
        <v>3020.1342281879197</v>
      </c>
      <c r="K4147" s="109">
        <f t="shared" si="654"/>
        <v>0</v>
      </c>
      <c r="L4147" s="43">
        <f t="shared" si="655"/>
        <v>5033.5570469798658</v>
      </c>
      <c r="M4147" s="25"/>
      <c r="N4147" s="25"/>
    </row>
    <row r="4148" spans="1:14" ht="14.25" customHeight="1">
      <c r="A4148" s="114">
        <v>41662</v>
      </c>
      <c r="B4148" s="54" t="s">
        <v>94</v>
      </c>
      <c r="C4148" s="29">
        <f t="shared" si="651"/>
        <v>859.59885386819485</v>
      </c>
      <c r="D4148" s="54" t="s">
        <v>188</v>
      </c>
      <c r="E4148" s="112">
        <v>349</v>
      </c>
      <c r="F4148" s="112">
        <v>351.5</v>
      </c>
      <c r="G4148" s="112">
        <v>354</v>
      </c>
      <c r="H4148" s="110"/>
      <c r="I4148" s="109">
        <f t="shared" si="652"/>
        <v>2148.997134670487</v>
      </c>
      <c r="J4148" s="109">
        <f t="shared" si="653"/>
        <v>2148.997134670487</v>
      </c>
      <c r="K4148" s="109">
        <f t="shared" si="654"/>
        <v>0</v>
      </c>
      <c r="L4148" s="43">
        <f t="shared" si="655"/>
        <v>4297.9942693409739</v>
      </c>
      <c r="M4148" s="25"/>
      <c r="N4148" s="25"/>
    </row>
    <row r="4149" spans="1:14" ht="14.25" customHeight="1">
      <c r="A4149" s="114">
        <v>41662</v>
      </c>
      <c r="B4149" s="54" t="s">
        <v>20</v>
      </c>
      <c r="C4149" s="29">
        <f t="shared" si="651"/>
        <v>721.15384615384619</v>
      </c>
      <c r="D4149" s="102" t="s">
        <v>188</v>
      </c>
      <c r="E4149" s="43">
        <v>416</v>
      </c>
      <c r="F4149" s="43">
        <v>419</v>
      </c>
      <c r="G4149" s="43"/>
      <c r="H4149" s="110"/>
      <c r="I4149" s="109">
        <f t="shared" si="652"/>
        <v>2163.4615384615386</v>
      </c>
      <c r="J4149" s="109">
        <f t="shared" si="653"/>
        <v>0</v>
      </c>
      <c r="K4149" s="109">
        <f t="shared" si="654"/>
        <v>0</v>
      </c>
      <c r="L4149" s="43">
        <f t="shared" si="655"/>
        <v>2163.4615384615386</v>
      </c>
      <c r="M4149" s="25"/>
      <c r="N4149" s="25"/>
    </row>
    <row r="4150" spans="1:14" ht="14.25" customHeight="1">
      <c r="A4150" s="114">
        <v>41662</v>
      </c>
      <c r="B4150" s="54" t="s">
        <v>669</v>
      </c>
      <c r="C4150" s="29">
        <f t="shared" si="651"/>
        <v>1929.2604501607716</v>
      </c>
      <c r="D4150" s="102" t="s">
        <v>188</v>
      </c>
      <c r="E4150" s="43">
        <v>155.5</v>
      </c>
      <c r="F4150" s="43">
        <v>156.5</v>
      </c>
      <c r="G4150" s="43"/>
      <c r="H4150" s="110"/>
      <c r="I4150" s="109">
        <f t="shared" si="652"/>
        <v>1929.2604501607716</v>
      </c>
      <c r="J4150" s="109">
        <f t="shared" si="653"/>
        <v>0</v>
      </c>
      <c r="K4150" s="109">
        <f t="shared" si="654"/>
        <v>0</v>
      </c>
      <c r="L4150" s="43">
        <f t="shared" si="655"/>
        <v>1929.2604501607716</v>
      </c>
      <c r="M4150" s="25"/>
      <c r="N4150" s="25"/>
    </row>
    <row r="4151" spans="1:14" ht="14.25" customHeight="1">
      <c r="A4151" s="114">
        <v>41661</v>
      </c>
      <c r="B4151" s="54" t="s">
        <v>239</v>
      </c>
      <c r="C4151" s="29">
        <f t="shared" si="651"/>
        <v>181.81818181818181</v>
      </c>
      <c r="D4151" s="54" t="s">
        <v>188</v>
      </c>
      <c r="E4151" s="112">
        <v>1650</v>
      </c>
      <c r="F4151" s="112">
        <v>1658</v>
      </c>
      <c r="G4151" s="112">
        <v>1668</v>
      </c>
      <c r="H4151" s="110">
        <v>1683</v>
      </c>
      <c r="I4151" s="109">
        <f t="shared" si="652"/>
        <v>1454.5454545454545</v>
      </c>
      <c r="J4151" s="109">
        <f t="shared" si="653"/>
        <v>1818.181818181818</v>
      </c>
      <c r="K4151" s="109">
        <f t="shared" si="654"/>
        <v>2727.272727272727</v>
      </c>
      <c r="L4151" s="43">
        <f t="shared" si="655"/>
        <v>6000</v>
      </c>
      <c r="M4151" s="25"/>
      <c r="N4151" s="25"/>
    </row>
    <row r="4152" spans="1:14" ht="14.25" customHeight="1">
      <c r="A4152" s="114">
        <v>41661</v>
      </c>
      <c r="B4152" s="54" t="s">
        <v>239</v>
      </c>
      <c r="C4152" s="29">
        <f>300000/E4152</f>
        <v>173.51069982648929</v>
      </c>
      <c r="D4152" s="54" t="s">
        <v>188</v>
      </c>
      <c r="E4152" s="112">
        <v>1729</v>
      </c>
      <c r="F4152" s="112">
        <v>1737</v>
      </c>
      <c r="G4152" s="112">
        <v>1747</v>
      </c>
      <c r="H4152" s="110">
        <v>1762</v>
      </c>
      <c r="I4152" s="109">
        <f t="shared" si="652"/>
        <v>1388.0855986119143</v>
      </c>
      <c r="J4152" s="109">
        <f t="shared" si="653"/>
        <v>1735.1069982648928</v>
      </c>
      <c r="K4152" s="109">
        <f t="shared" si="654"/>
        <v>2602.6604973973394</v>
      </c>
      <c r="L4152" s="43">
        <f t="shared" si="655"/>
        <v>5725.8530942741472</v>
      </c>
      <c r="M4152" s="25"/>
      <c r="N4152" s="25"/>
    </row>
    <row r="4153" spans="1:14" ht="14.25" customHeight="1">
      <c r="A4153" s="114">
        <v>41661</v>
      </c>
      <c r="B4153" s="102" t="s">
        <v>683</v>
      </c>
      <c r="C4153" s="29">
        <f t="shared" si="651"/>
        <v>1846.1538461538462</v>
      </c>
      <c r="D4153" s="102" t="s">
        <v>203</v>
      </c>
      <c r="E4153" s="43">
        <v>162.5</v>
      </c>
      <c r="F4153" s="43">
        <v>161.5</v>
      </c>
      <c r="G4153" s="43">
        <v>160</v>
      </c>
      <c r="H4153" s="110"/>
      <c r="I4153" s="109">
        <f t="shared" si="652"/>
        <v>1846.1538461538462</v>
      </c>
      <c r="J4153" s="109">
        <f t="shared" si="653"/>
        <v>2769.2307692307695</v>
      </c>
      <c r="K4153" s="109">
        <f t="shared" si="654"/>
        <v>0</v>
      </c>
      <c r="L4153" s="43">
        <f t="shared" si="655"/>
        <v>4615.3846153846152</v>
      </c>
      <c r="M4153" s="25"/>
      <c r="N4153" s="25"/>
    </row>
    <row r="4154" spans="1:14" ht="14.25" customHeight="1">
      <c r="A4154" s="114">
        <v>41661</v>
      </c>
      <c r="B4154" s="54" t="s">
        <v>642</v>
      </c>
      <c r="C4154" s="29">
        <f t="shared" si="651"/>
        <v>3253.7960954446853</v>
      </c>
      <c r="D4154" s="54" t="s">
        <v>188</v>
      </c>
      <c r="E4154" s="112">
        <v>92.2</v>
      </c>
      <c r="F4154" s="112">
        <v>92.7</v>
      </c>
      <c r="G4154" s="112">
        <v>93.5</v>
      </c>
      <c r="H4154" s="110"/>
      <c r="I4154" s="109">
        <f t="shared" si="652"/>
        <v>1626.8980477223427</v>
      </c>
      <c r="J4154" s="109">
        <f t="shared" si="653"/>
        <v>2603.036876355739</v>
      </c>
      <c r="K4154" s="109">
        <f t="shared" si="654"/>
        <v>0</v>
      </c>
      <c r="L4154" s="43">
        <f t="shared" si="655"/>
        <v>4229.9349240780812</v>
      </c>
      <c r="M4154" s="25"/>
      <c r="N4154" s="25"/>
    </row>
    <row r="4155" spans="1:14" ht="14.25" customHeight="1">
      <c r="A4155" s="114">
        <v>41661</v>
      </c>
      <c r="B4155" s="54" t="s">
        <v>684</v>
      </c>
      <c r="C4155" s="29">
        <f t="shared" si="651"/>
        <v>79.57559681697613</v>
      </c>
      <c r="D4155" s="102" t="s">
        <v>188</v>
      </c>
      <c r="E4155" s="43">
        <v>3770</v>
      </c>
      <c r="F4155" s="43">
        <v>3770</v>
      </c>
      <c r="G4155" s="43"/>
      <c r="H4155" s="110"/>
      <c r="I4155" s="109">
        <f t="shared" si="652"/>
        <v>0</v>
      </c>
      <c r="J4155" s="109">
        <f t="shared" si="653"/>
        <v>0</v>
      </c>
      <c r="K4155" s="109">
        <f t="shared" si="654"/>
        <v>0</v>
      </c>
      <c r="L4155" s="43">
        <f t="shared" si="655"/>
        <v>0</v>
      </c>
      <c r="M4155" s="25"/>
      <c r="N4155" s="25"/>
    </row>
    <row r="4156" spans="1:14" ht="14.25" customHeight="1">
      <c r="A4156" s="114">
        <v>41660</v>
      </c>
      <c r="B4156" s="54" t="s">
        <v>598</v>
      </c>
      <c r="C4156" s="29">
        <f t="shared" si="651"/>
        <v>710.05917159763317</v>
      </c>
      <c r="D4156" s="54" t="s">
        <v>188</v>
      </c>
      <c r="E4156" s="112">
        <v>422.5</v>
      </c>
      <c r="F4156" s="112">
        <v>425.5</v>
      </c>
      <c r="G4156" s="112">
        <v>429.5</v>
      </c>
      <c r="H4156" s="110">
        <v>434.5</v>
      </c>
      <c r="I4156" s="109">
        <f t="shared" si="652"/>
        <v>2130.1775147928993</v>
      </c>
      <c r="J4156" s="109">
        <f t="shared" si="653"/>
        <v>2840.2366863905327</v>
      </c>
      <c r="K4156" s="109">
        <f t="shared" si="654"/>
        <v>3550.2958579881661</v>
      </c>
      <c r="L4156" s="43">
        <f t="shared" si="655"/>
        <v>8520.7100591715971</v>
      </c>
      <c r="M4156" s="25"/>
      <c r="N4156" s="25"/>
    </row>
    <row r="4157" spans="1:14" ht="14.25" customHeight="1">
      <c r="A4157" s="114">
        <v>41660</v>
      </c>
      <c r="B4157" s="54" t="s">
        <v>65</v>
      </c>
      <c r="C4157" s="29">
        <f t="shared" si="651"/>
        <v>2013.4228187919464</v>
      </c>
      <c r="D4157" s="54" t="s">
        <v>188</v>
      </c>
      <c r="E4157" s="112">
        <v>149</v>
      </c>
      <c r="F4157" s="112">
        <v>150</v>
      </c>
      <c r="G4157" s="112">
        <v>151.5</v>
      </c>
      <c r="H4157" s="110"/>
      <c r="I4157" s="109">
        <f t="shared" si="652"/>
        <v>2013.4228187919464</v>
      </c>
      <c r="J4157" s="109">
        <f t="shared" si="653"/>
        <v>3020.1342281879197</v>
      </c>
      <c r="K4157" s="109">
        <f t="shared" si="654"/>
        <v>0</v>
      </c>
      <c r="L4157" s="43">
        <f t="shared" si="655"/>
        <v>5033.5570469798658</v>
      </c>
      <c r="M4157" s="25"/>
      <c r="N4157" s="25"/>
    </row>
    <row r="4158" spans="1:14" ht="14.25" customHeight="1">
      <c r="A4158" s="114">
        <v>41660</v>
      </c>
      <c r="B4158" s="54" t="s">
        <v>239</v>
      </c>
      <c r="C4158" s="29">
        <f t="shared" si="651"/>
        <v>187.61726078799251</v>
      </c>
      <c r="D4158" s="54" t="s">
        <v>188</v>
      </c>
      <c r="E4158" s="112">
        <v>1599</v>
      </c>
      <c r="F4158" s="112">
        <v>1607</v>
      </c>
      <c r="G4158" s="112">
        <v>1617</v>
      </c>
      <c r="H4158" s="110"/>
      <c r="I4158" s="109">
        <f t="shared" si="652"/>
        <v>1500.9380863039401</v>
      </c>
      <c r="J4158" s="109">
        <f t="shared" si="653"/>
        <v>1876.1726078799252</v>
      </c>
      <c r="K4158" s="109">
        <f t="shared" si="654"/>
        <v>0</v>
      </c>
      <c r="L4158" s="43">
        <f t="shared" si="655"/>
        <v>3377.1106941838652</v>
      </c>
      <c r="M4158" s="25"/>
      <c r="N4158" s="25"/>
    </row>
    <row r="4159" spans="1:14" ht="14.25" customHeight="1">
      <c r="A4159" s="114">
        <v>41660</v>
      </c>
      <c r="B4159" s="54" t="s">
        <v>685</v>
      </c>
      <c r="C4159" s="29">
        <f t="shared" si="651"/>
        <v>1276.5957446808511</v>
      </c>
      <c r="D4159" s="102" t="s">
        <v>188</v>
      </c>
      <c r="E4159" s="43">
        <v>235</v>
      </c>
      <c r="F4159" s="43">
        <v>237</v>
      </c>
      <c r="G4159" s="43"/>
      <c r="H4159" s="110"/>
      <c r="I4159" s="109">
        <f t="shared" si="652"/>
        <v>2553.1914893617022</v>
      </c>
      <c r="J4159" s="109">
        <f t="shared" si="653"/>
        <v>0</v>
      </c>
      <c r="K4159" s="109">
        <f t="shared" si="654"/>
        <v>0</v>
      </c>
      <c r="L4159" s="43">
        <f t="shared" si="655"/>
        <v>2553.1914893617022</v>
      </c>
      <c r="M4159" s="25"/>
      <c r="N4159" s="25"/>
    </row>
    <row r="4160" spans="1:14" ht="14.25" customHeight="1">
      <c r="A4160" s="114">
        <v>41660</v>
      </c>
      <c r="B4160" s="102" t="s">
        <v>408</v>
      </c>
      <c r="C4160" s="29">
        <f t="shared" si="651"/>
        <v>980.39215686274508</v>
      </c>
      <c r="D4160" s="102" t="s">
        <v>203</v>
      </c>
      <c r="E4160" s="43">
        <v>306</v>
      </c>
      <c r="F4160" s="43">
        <v>304</v>
      </c>
      <c r="G4160" s="43"/>
      <c r="H4160" s="110"/>
      <c r="I4160" s="109">
        <f t="shared" si="652"/>
        <v>1960.7843137254902</v>
      </c>
      <c r="J4160" s="109">
        <f t="shared" si="653"/>
        <v>0</v>
      </c>
      <c r="K4160" s="109">
        <f t="shared" si="654"/>
        <v>0</v>
      </c>
      <c r="L4160" s="43">
        <f t="shared" si="655"/>
        <v>1960.7843137254902</v>
      </c>
      <c r="M4160" s="25"/>
      <c r="N4160" s="25"/>
    </row>
    <row r="4161" spans="1:14" ht="14.25" customHeight="1">
      <c r="A4161" s="114">
        <v>41659</v>
      </c>
      <c r="B4161" s="54" t="s">
        <v>598</v>
      </c>
      <c r="C4161" s="29">
        <f t="shared" si="651"/>
        <v>744.41687344913146</v>
      </c>
      <c r="D4161" s="54" t="s">
        <v>188</v>
      </c>
      <c r="E4161" s="112">
        <v>403</v>
      </c>
      <c r="F4161" s="112">
        <v>406</v>
      </c>
      <c r="G4161" s="112">
        <v>410</v>
      </c>
      <c r="H4161" s="110">
        <v>414</v>
      </c>
      <c r="I4161" s="109">
        <f t="shared" si="652"/>
        <v>2233.2506203473945</v>
      </c>
      <c r="J4161" s="109">
        <f t="shared" si="653"/>
        <v>2977.6674937965258</v>
      </c>
      <c r="K4161" s="109">
        <f t="shared" si="654"/>
        <v>2977.6674937965258</v>
      </c>
      <c r="L4161" s="43">
        <f t="shared" si="655"/>
        <v>8188.5856079404457</v>
      </c>
      <c r="M4161" s="25"/>
      <c r="N4161" s="25"/>
    </row>
    <row r="4162" spans="1:14" ht="14.25" customHeight="1">
      <c r="A4162" s="114">
        <v>41659</v>
      </c>
      <c r="B4162" s="54" t="s">
        <v>498</v>
      </c>
      <c r="C4162" s="29">
        <f t="shared" si="651"/>
        <v>1791.044776119403</v>
      </c>
      <c r="D4162" s="54" t="s">
        <v>188</v>
      </c>
      <c r="E4162" s="112">
        <v>167.5</v>
      </c>
      <c r="F4162" s="112">
        <v>168.5</v>
      </c>
      <c r="G4162" s="112">
        <v>169.8</v>
      </c>
      <c r="H4162" s="110"/>
      <c r="I4162" s="109">
        <f t="shared" si="652"/>
        <v>1791.044776119403</v>
      </c>
      <c r="J4162" s="109">
        <f t="shared" si="653"/>
        <v>2328.3582089552442</v>
      </c>
      <c r="K4162" s="109">
        <f t="shared" si="654"/>
        <v>0</v>
      </c>
      <c r="L4162" s="43">
        <f t="shared" si="655"/>
        <v>4119.4029850746474</v>
      </c>
      <c r="M4162" s="25"/>
      <c r="N4162" s="25"/>
    </row>
    <row r="4163" spans="1:14" ht="14.25" customHeight="1">
      <c r="A4163" s="114">
        <v>41659</v>
      </c>
      <c r="B4163" s="54" t="s">
        <v>686</v>
      </c>
      <c r="C4163" s="29">
        <f t="shared" si="651"/>
        <v>330.76074972436606</v>
      </c>
      <c r="D4163" s="102" t="s">
        <v>188</v>
      </c>
      <c r="E4163" s="43">
        <v>907</v>
      </c>
      <c r="F4163" s="43">
        <v>913</v>
      </c>
      <c r="G4163" s="43"/>
      <c r="H4163" s="110"/>
      <c r="I4163" s="109">
        <f t="shared" si="652"/>
        <v>1984.5644983461964</v>
      </c>
      <c r="J4163" s="109">
        <f t="shared" si="653"/>
        <v>0</v>
      </c>
      <c r="K4163" s="109">
        <f t="shared" si="654"/>
        <v>0</v>
      </c>
      <c r="L4163" s="43">
        <f t="shared" si="655"/>
        <v>1984.5644983461964</v>
      </c>
      <c r="M4163" s="25"/>
      <c r="N4163" s="25"/>
    </row>
    <row r="4164" spans="1:14" ht="14.25" customHeight="1">
      <c r="A4164" s="114">
        <v>41659</v>
      </c>
      <c r="B4164" s="54" t="s">
        <v>452</v>
      </c>
      <c r="C4164" s="29">
        <f t="shared" si="651"/>
        <v>520.83333333333337</v>
      </c>
      <c r="D4164" s="102" t="s">
        <v>188</v>
      </c>
      <c r="E4164" s="43">
        <v>576</v>
      </c>
      <c r="F4164" s="43">
        <v>576</v>
      </c>
      <c r="G4164" s="43"/>
      <c r="H4164" s="110"/>
      <c r="I4164" s="109">
        <f t="shared" si="652"/>
        <v>0</v>
      </c>
      <c r="J4164" s="109">
        <f t="shared" si="653"/>
        <v>0</v>
      </c>
      <c r="K4164" s="109">
        <f t="shared" si="654"/>
        <v>0</v>
      </c>
      <c r="L4164" s="43">
        <f t="shared" si="655"/>
        <v>0</v>
      </c>
      <c r="M4164" s="25"/>
      <c r="N4164" s="25"/>
    </row>
    <row r="4165" spans="1:14" ht="14.25" customHeight="1">
      <c r="A4165" s="114">
        <v>41656</v>
      </c>
      <c r="B4165" s="54" t="s">
        <v>590</v>
      </c>
      <c r="C4165" s="29">
        <f t="shared" si="651"/>
        <v>1348.314606741573</v>
      </c>
      <c r="D4165" s="54" t="s">
        <v>188</v>
      </c>
      <c r="E4165" s="112">
        <v>222.5</v>
      </c>
      <c r="F4165" s="112">
        <v>224</v>
      </c>
      <c r="G4165" s="112">
        <v>226</v>
      </c>
      <c r="H4165" s="110"/>
      <c r="I4165" s="109">
        <f t="shared" si="652"/>
        <v>2022.4719101123596</v>
      </c>
      <c r="J4165" s="109">
        <f t="shared" si="653"/>
        <v>2696.629213483146</v>
      </c>
      <c r="K4165" s="109">
        <f t="shared" si="654"/>
        <v>0</v>
      </c>
      <c r="L4165" s="43">
        <f t="shared" si="655"/>
        <v>4719.1011235955057</v>
      </c>
      <c r="M4165" s="25"/>
      <c r="N4165" s="25"/>
    </row>
    <row r="4166" spans="1:14" ht="14.25" customHeight="1">
      <c r="A4166" s="114">
        <v>41656</v>
      </c>
      <c r="B4166" s="102" t="s">
        <v>374</v>
      </c>
      <c r="C4166" s="29">
        <f t="shared" si="651"/>
        <v>259.06735751295338</v>
      </c>
      <c r="D4166" s="102" t="s">
        <v>203</v>
      </c>
      <c r="E4166" s="43">
        <v>1158</v>
      </c>
      <c r="F4166" s="43">
        <v>1150</v>
      </c>
      <c r="G4166" s="43"/>
      <c r="H4166" s="110"/>
      <c r="I4166" s="109">
        <f t="shared" si="652"/>
        <v>2072.538860103627</v>
      </c>
      <c r="J4166" s="109">
        <f t="shared" si="653"/>
        <v>0</v>
      </c>
      <c r="K4166" s="109">
        <f t="shared" si="654"/>
        <v>0</v>
      </c>
      <c r="L4166" s="43">
        <f t="shared" si="655"/>
        <v>2072.538860103627</v>
      </c>
      <c r="M4166" s="25"/>
      <c r="N4166" s="25"/>
    </row>
    <row r="4167" spans="1:14" ht="14.25" customHeight="1">
      <c r="A4167" s="114">
        <v>41656</v>
      </c>
      <c r="B4167" s="102" t="s">
        <v>408</v>
      </c>
      <c r="C4167" s="29">
        <f t="shared" si="651"/>
        <v>970.87378640776694</v>
      </c>
      <c r="D4167" s="102" t="s">
        <v>203</v>
      </c>
      <c r="E4167" s="43">
        <v>309</v>
      </c>
      <c r="F4167" s="43">
        <v>307</v>
      </c>
      <c r="G4167" s="43"/>
      <c r="H4167" s="110"/>
      <c r="I4167" s="109">
        <f t="shared" si="652"/>
        <v>1941.7475728155339</v>
      </c>
      <c r="J4167" s="109">
        <f t="shared" si="653"/>
        <v>0</v>
      </c>
      <c r="K4167" s="109">
        <f t="shared" si="654"/>
        <v>0</v>
      </c>
      <c r="L4167" s="43">
        <f t="shared" si="655"/>
        <v>1941.7475728155339</v>
      </c>
      <c r="M4167" s="25"/>
      <c r="N4167" s="25"/>
    </row>
    <row r="4168" spans="1:14" ht="14.25" customHeight="1">
      <c r="A4168" s="114">
        <v>41656</v>
      </c>
      <c r="B4168" s="54" t="s">
        <v>642</v>
      </c>
      <c r="C4168" s="29">
        <f t="shared" si="651"/>
        <v>3370.7865168539324</v>
      </c>
      <c r="D4168" s="102" t="s">
        <v>188</v>
      </c>
      <c r="E4168" s="43">
        <v>89</v>
      </c>
      <c r="F4168" s="43">
        <v>89.5</v>
      </c>
      <c r="G4168" s="43"/>
      <c r="H4168" s="110"/>
      <c r="I4168" s="109">
        <f t="shared" si="652"/>
        <v>1685.3932584269662</v>
      </c>
      <c r="J4168" s="109">
        <f t="shared" si="653"/>
        <v>0</v>
      </c>
      <c r="K4168" s="109">
        <f t="shared" si="654"/>
        <v>0</v>
      </c>
      <c r="L4168" s="43">
        <f t="shared" si="655"/>
        <v>1685.3932584269662</v>
      </c>
      <c r="M4168" s="25"/>
      <c r="N4168" s="25"/>
    </row>
    <row r="4169" spans="1:14" ht="14.25" customHeight="1">
      <c r="A4169" s="114">
        <v>41656</v>
      </c>
      <c r="B4169" s="102" t="s">
        <v>587</v>
      </c>
      <c r="C4169" s="29">
        <f t="shared" si="651"/>
        <v>2898.550724637681</v>
      </c>
      <c r="D4169" s="102" t="s">
        <v>203</v>
      </c>
      <c r="E4169" s="43">
        <v>103.5</v>
      </c>
      <c r="F4169" s="43">
        <v>103.5</v>
      </c>
      <c r="G4169" s="43"/>
      <c r="H4169" s="110"/>
      <c r="I4169" s="109">
        <f t="shared" si="652"/>
        <v>0</v>
      </c>
      <c r="J4169" s="109">
        <f t="shared" si="653"/>
        <v>0</v>
      </c>
      <c r="K4169" s="109">
        <f t="shared" si="654"/>
        <v>0</v>
      </c>
      <c r="L4169" s="43">
        <f t="shared" si="655"/>
        <v>0</v>
      </c>
      <c r="M4169" s="25"/>
      <c r="N4169" s="25"/>
    </row>
    <row r="4170" spans="1:14" ht="14.25" customHeight="1">
      <c r="A4170" s="114">
        <v>41655</v>
      </c>
      <c r="B4170" s="54" t="s">
        <v>687</v>
      </c>
      <c r="C4170" s="29">
        <f t="shared" si="651"/>
        <v>2298.8505747126437</v>
      </c>
      <c r="D4170" s="54" t="s">
        <v>188</v>
      </c>
      <c r="E4170" s="112">
        <v>130.5</v>
      </c>
      <c r="F4170" s="112">
        <v>131.5</v>
      </c>
      <c r="G4170" s="112">
        <v>133</v>
      </c>
      <c r="H4170" s="110">
        <v>135</v>
      </c>
      <c r="I4170" s="109">
        <f t="shared" si="652"/>
        <v>2298.8505747126437</v>
      </c>
      <c r="J4170" s="109">
        <f t="shared" si="653"/>
        <v>3448.2758620689656</v>
      </c>
      <c r="K4170" s="109">
        <f t="shared" si="654"/>
        <v>4597.7011494252874</v>
      </c>
      <c r="L4170" s="43">
        <f t="shared" si="655"/>
        <v>10344.827586206897</v>
      </c>
      <c r="M4170" s="25"/>
      <c r="N4170" s="25"/>
    </row>
    <row r="4171" spans="1:14" ht="14.25" customHeight="1">
      <c r="A4171" s="114">
        <v>41655</v>
      </c>
      <c r="B4171" s="102" t="s">
        <v>306</v>
      </c>
      <c r="C4171" s="29">
        <f t="shared" si="651"/>
        <v>204.77815699658703</v>
      </c>
      <c r="D4171" s="102" t="s">
        <v>203</v>
      </c>
      <c r="E4171" s="43">
        <v>1465</v>
      </c>
      <c r="F4171" s="43">
        <v>1457</v>
      </c>
      <c r="G4171" s="43">
        <v>1447</v>
      </c>
      <c r="H4171" s="112">
        <v>1435</v>
      </c>
      <c r="I4171" s="109">
        <f t="shared" si="652"/>
        <v>1638.2252559726962</v>
      </c>
      <c r="J4171" s="109">
        <f t="shared" si="653"/>
        <v>2047.7815699658704</v>
      </c>
      <c r="K4171" s="109">
        <f t="shared" si="654"/>
        <v>2457.3378839590441</v>
      </c>
      <c r="L4171" s="43">
        <f t="shared" si="655"/>
        <v>6143.3447098976103</v>
      </c>
      <c r="M4171" s="25"/>
      <c r="N4171" s="25"/>
    </row>
    <row r="4172" spans="1:14" ht="14.25" customHeight="1">
      <c r="A4172" s="114">
        <v>41655</v>
      </c>
      <c r="B4172" s="54" t="s">
        <v>239</v>
      </c>
      <c r="C4172" s="29">
        <f t="shared" ref="C4172:C4235" si="656">300000/E4172</f>
        <v>194.30051813471502</v>
      </c>
      <c r="D4172" s="54" t="s">
        <v>188</v>
      </c>
      <c r="E4172" s="112">
        <v>1544</v>
      </c>
      <c r="F4172" s="112">
        <v>1552</v>
      </c>
      <c r="G4172" s="112">
        <v>1560</v>
      </c>
      <c r="H4172" s="110"/>
      <c r="I4172" s="109">
        <f t="shared" ref="I4172:I4235" si="657">(IF(D4172="SHORT",E4172-F4172,IF(D4172="LONG",F4172-E4172)))*C4172</f>
        <v>1554.4041450777202</v>
      </c>
      <c r="J4172" s="109">
        <f t="shared" ref="J4172:J4235" si="658">(IF(D4172="SHORT",IF(G4172="",0,F4172-G4172),IF(D4172="LONG",IF(G4172="",0,G4172-F4172))))*C4172</f>
        <v>1554.4041450777202</v>
      </c>
      <c r="K4172" s="109">
        <f t="shared" ref="K4172:K4235" si="659">(IF(D4172="SHORT",IF(H4172="",0,G4172-H4172),IF(D4172="LONG",IF(H4172="",0,(H4172-G4172)))))*C4172</f>
        <v>0</v>
      </c>
      <c r="L4172" s="43">
        <f t="shared" ref="L4172:L4235" si="660">SUM(I4172,J4172,K4172)</f>
        <v>3108.8082901554403</v>
      </c>
      <c r="M4172" s="25"/>
      <c r="N4172" s="25"/>
    </row>
    <row r="4173" spans="1:14" ht="14.25" customHeight="1">
      <c r="A4173" s="114">
        <v>41655</v>
      </c>
      <c r="B4173" s="54" t="s">
        <v>53</v>
      </c>
      <c r="C4173" s="29">
        <f t="shared" si="656"/>
        <v>751.87969924812035</v>
      </c>
      <c r="D4173" s="102" t="s">
        <v>188</v>
      </c>
      <c r="E4173" s="43">
        <v>399</v>
      </c>
      <c r="F4173" s="43">
        <v>402</v>
      </c>
      <c r="G4173" s="43"/>
      <c r="H4173" s="110"/>
      <c r="I4173" s="109">
        <f t="shared" si="657"/>
        <v>2255.6390977443612</v>
      </c>
      <c r="J4173" s="109">
        <f t="shared" si="658"/>
        <v>0</v>
      </c>
      <c r="K4173" s="109">
        <f t="shared" si="659"/>
        <v>0</v>
      </c>
      <c r="L4173" s="43">
        <f t="shared" si="660"/>
        <v>2255.6390977443612</v>
      </c>
      <c r="M4173" s="25"/>
      <c r="N4173" s="25"/>
    </row>
    <row r="4174" spans="1:14" ht="14.25" customHeight="1">
      <c r="A4174" s="114">
        <v>41655</v>
      </c>
      <c r="B4174" s="54" t="s">
        <v>558</v>
      </c>
      <c r="C4174" s="29">
        <f t="shared" si="656"/>
        <v>216.76300578034682</v>
      </c>
      <c r="D4174" s="102" t="s">
        <v>188</v>
      </c>
      <c r="E4174" s="43">
        <v>1384</v>
      </c>
      <c r="F4174" s="43">
        <v>1392</v>
      </c>
      <c r="G4174" s="43"/>
      <c r="H4174" s="110"/>
      <c r="I4174" s="109">
        <f t="shared" si="657"/>
        <v>1734.1040462427745</v>
      </c>
      <c r="J4174" s="109">
        <f t="shared" si="658"/>
        <v>0</v>
      </c>
      <c r="K4174" s="109">
        <f t="shared" si="659"/>
        <v>0</v>
      </c>
      <c r="L4174" s="43">
        <f t="shared" si="660"/>
        <v>1734.1040462427745</v>
      </c>
      <c r="M4174" s="25"/>
      <c r="N4174" s="25"/>
    </row>
    <row r="4175" spans="1:14" ht="14.25" customHeight="1">
      <c r="A4175" s="114">
        <v>41655</v>
      </c>
      <c r="B4175" s="102" t="s">
        <v>127</v>
      </c>
      <c r="C4175" s="29">
        <f t="shared" si="656"/>
        <v>815.21739130434787</v>
      </c>
      <c r="D4175" s="102" t="s">
        <v>203</v>
      </c>
      <c r="E4175" s="43">
        <v>368</v>
      </c>
      <c r="F4175" s="43">
        <v>368</v>
      </c>
      <c r="G4175" s="43"/>
      <c r="H4175" s="110"/>
      <c r="I4175" s="109">
        <f t="shared" si="657"/>
        <v>0</v>
      </c>
      <c r="J4175" s="109">
        <f t="shared" si="658"/>
        <v>0</v>
      </c>
      <c r="K4175" s="109">
        <f t="shared" si="659"/>
        <v>0</v>
      </c>
      <c r="L4175" s="43">
        <f t="shared" si="660"/>
        <v>0</v>
      </c>
      <c r="M4175" s="25"/>
      <c r="N4175" s="25"/>
    </row>
    <row r="4176" spans="1:14" ht="14.25" customHeight="1">
      <c r="A4176" s="114">
        <v>41654</v>
      </c>
      <c r="B4176" s="54" t="s">
        <v>120</v>
      </c>
      <c r="C4176" s="29">
        <f t="shared" si="656"/>
        <v>700.93457943925239</v>
      </c>
      <c r="D4176" s="54" t="s">
        <v>188</v>
      </c>
      <c r="E4176" s="112">
        <v>428</v>
      </c>
      <c r="F4176" s="112">
        <v>430</v>
      </c>
      <c r="G4176" s="112">
        <v>433</v>
      </c>
      <c r="H4176" s="110">
        <v>435.5</v>
      </c>
      <c r="I4176" s="109">
        <f t="shared" si="657"/>
        <v>1401.8691588785048</v>
      </c>
      <c r="J4176" s="109">
        <f t="shared" si="658"/>
        <v>2102.8037383177571</v>
      </c>
      <c r="K4176" s="109">
        <f t="shared" si="659"/>
        <v>1752.336448598131</v>
      </c>
      <c r="L4176" s="43">
        <f t="shared" si="660"/>
        <v>5257.0093457943931</v>
      </c>
      <c r="M4176" s="25"/>
      <c r="N4176" s="25"/>
    </row>
    <row r="4177" spans="1:14" ht="14.25" customHeight="1">
      <c r="A4177" s="114">
        <v>41654</v>
      </c>
      <c r="B4177" s="54" t="s">
        <v>688</v>
      </c>
      <c r="C4177" s="29">
        <f t="shared" si="656"/>
        <v>4285.7142857142853</v>
      </c>
      <c r="D4177" s="102" t="s">
        <v>188</v>
      </c>
      <c r="E4177" s="43">
        <v>70</v>
      </c>
      <c r="F4177" s="43">
        <v>70.5</v>
      </c>
      <c r="G4177" s="43"/>
      <c r="H4177" s="110"/>
      <c r="I4177" s="109">
        <f t="shared" si="657"/>
        <v>2142.8571428571427</v>
      </c>
      <c r="J4177" s="109">
        <f t="shared" si="658"/>
        <v>0</v>
      </c>
      <c r="K4177" s="109">
        <f t="shared" si="659"/>
        <v>0</v>
      </c>
      <c r="L4177" s="43">
        <f t="shared" si="660"/>
        <v>2142.8571428571427</v>
      </c>
      <c r="M4177" s="25"/>
      <c r="N4177" s="25"/>
    </row>
    <row r="4178" spans="1:14" ht="14.25" customHeight="1">
      <c r="A4178" s="114">
        <v>41654</v>
      </c>
      <c r="B4178" s="54" t="s">
        <v>343</v>
      </c>
      <c r="C4178" s="29">
        <f t="shared" si="656"/>
        <v>714.28571428571433</v>
      </c>
      <c r="D4178" s="102" t="s">
        <v>188</v>
      </c>
      <c r="E4178" s="43">
        <v>420</v>
      </c>
      <c r="F4178" s="43">
        <v>423</v>
      </c>
      <c r="G4178" s="43"/>
      <c r="H4178" s="110"/>
      <c r="I4178" s="109">
        <f t="shared" si="657"/>
        <v>2142.8571428571431</v>
      </c>
      <c r="J4178" s="109">
        <f t="shared" si="658"/>
        <v>0</v>
      </c>
      <c r="K4178" s="109">
        <f t="shared" si="659"/>
        <v>0</v>
      </c>
      <c r="L4178" s="43">
        <f t="shared" si="660"/>
        <v>2142.8571428571431</v>
      </c>
      <c r="M4178" s="25"/>
      <c r="N4178" s="25"/>
    </row>
    <row r="4179" spans="1:14" ht="14.25" customHeight="1">
      <c r="A4179" s="114">
        <v>41654</v>
      </c>
      <c r="B4179" s="54" t="s">
        <v>368</v>
      </c>
      <c r="C4179" s="29">
        <f t="shared" si="656"/>
        <v>958.46645367412145</v>
      </c>
      <c r="D4179" s="102" t="s">
        <v>188</v>
      </c>
      <c r="E4179" s="43">
        <v>313</v>
      </c>
      <c r="F4179" s="43">
        <v>315</v>
      </c>
      <c r="G4179" s="43"/>
      <c r="H4179" s="110"/>
      <c r="I4179" s="109">
        <f t="shared" si="657"/>
        <v>1916.9329073482429</v>
      </c>
      <c r="J4179" s="109">
        <f t="shared" si="658"/>
        <v>0</v>
      </c>
      <c r="K4179" s="109">
        <f t="shared" si="659"/>
        <v>0</v>
      </c>
      <c r="L4179" s="43">
        <f t="shared" si="660"/>
        <v>1916.9329073482429</v>
      </c>
      <c r="M4179" s="25"/>
      <c r="N4179" s="25"/>
    </row>
    <row r="4180" spans="1:14" ht="14.25" customHeight="1">
      <c r="A4180" s="114">
        <v>41654</v>
      </c>
      <c r="B4180" s="54" t="s">
        <v>661</v>
      </c>
      <c r="C4180" s="29">
        <f t="shared" si="656"/>
        <v>1764.7058823529412</v>
      </c>
      <c r="D4180" s="102" t="s">
        <v>188</v>
      </c>
      <c r="E4180" s="43">
        <v>170</v>
      </c>
      <c r="F4180" s="43">
        <v>168</v>
      </c>
      <c r="G4180" s="43"/>
      <c r="H4180" s="110"/>
      <c r="I4180" s="109">
        <f t="shared" si="657"/>
        <v>-3529.4117647058824</v>
      </c>
      <c r="J4180" s="109">
        <f t="shared" si="658"/>
        <v>0</v>
      </c>
      <c r="K4180" s="109">
        <f t="shared" si="659"/>
        <v>0</v>
      </c>
      <c r="L4180" s="43">
        <f t="shared" si="660"/>
        <v>-3529.4117647058824</v>
      </c>
      <c r="M4180" s="25"/>
      <c r="N4180" s="25"/>
    </row>
    <row r="4181" spans="1:14" ht="14.25" customHeight="1">
      <c r="A4181" s="114">
        <v>41653</v>
      </c>
      <c r="B4181" s="54" t="s">
        <v>474</v>
      </c>
      <c r="C4181" s="29">
        <f t="shared" si="656"/>
        <v>1916.9329073482429</v>
      </c>
      <c r="D4181" s="54" t="s">
        <v>188</v>
      </c>
      <c r="E4181" s="112">
        <v>156.5</v>
      </c>
      <c r="F4181" s="112">
        <v>157.5</v>
      </c>
      <c r="G4181" s="112">
        <v>159</v>
      </c>
      <c r="H4181" s="110"/>
      <c r="I4181" s="109">
        <f t="shared" si="657"/>
        <v>1916.9329073482429</v>
      </c>
      <c r="J4181" s="109">
        <f t="shared" si="658"/>
        <v>2875.3993610223642</v>
      </c>
      <c r="K4181" s="109">
        <f t="shared" si="659"/>
        <v>0</v>
      </c>
      <c r="L4181" s="43">
        <f t="shared" si="660"/>
        <v>4792.3322683706074</v>
      </c>
      <c r="M4181" s="25"/>
      <c r="N4181" s="25"/>
    </row>
    <row r="4182" spans="1:14" ht="14.25" customHeight="1">
      <c r="A4182" s="114">
        <v>41653</v>
      </c>
      <c r="B4182" s="54" t="s">
        <v>688</v>
      </c>
      <c r="C4182" s="29">
        <f t="shared" si="656"/>
        <v>4580.1526717557254</v>
      </c>
      <c r="D4182" s="102" t="s">
        <v>188</v>
      </c>
      <c r="E4182" s="43">
        <v>65.5</v>
      </c>
      <c r="F4182" s="43">
        <v>66</v>
      </c>
      <c r="G4182" s="43"/>
      <c r="H4182" s="110"/>
      <c r="I4182" s="109">
        <f t="shared" si="657"/>
        <v>2290.0763358778627</v>
      </c>
      <c r="J4182" s="109">
        <f t="shared" si="658"/>
        <v>0</v>
      </c>
      <c r="K4182" s="109">
        <f t="shared" si="659"/>
        <v>0</v>
      </c>
      <c r="L4182" s="43">
        <f t="shared" si="660"/>
        <v>2290.0763358778627</v>
      </c>
      <c r="M4182" s="25"/>
      <c r="N4182" s="25"/>
    </row>
    <row r="4183" spans="1:14" ht="14.25" customHeight="1">
      <c r="A4183" s="114">
        <v>41653</v>
      </c>
      <c r="B4183" s="102" t="s">
        <v>138</v>
      </c>
      <c r="C4183" s="29">
        <f t="shared" si="656"/>
        <v>1980.1980198019803</v>
      </c>
      <c r="D4183" s="102" t="s">
        <v>203</v>
      </c>
      <c r="E4183" s="43">
        <v>151.5</v>
      </c>
      <c r="F4183" s="43">
        <v>150.5</v>
      </c>
      <c r="G4183" s="43"/>
      <c r="H4183" s="110"/>
      <c r="I4183" s="109">
        <f t="shared" si="657"/>
        <v>1980.1980198019803</v>
      </c>
      <c r="J4183" s="109">
        <f t="shared" si="658"/>
        <v>0</v>
      </c>
      <c r="K4183" s="109">
        <f t="shared" si="659"/>
        <v>0</v>
      </c>
      <c r="L4183" s="43">
        <f t="shared" si="660"/>
        <v>1980.1980198019803</v>
      </c>
      <c r="M4183" s="25"/>
      <c r="N4183" s="25"/>
    </row>
    <row r="4184" spans="1:14" ht="14.25" customHeight="1">
      <c r="A4184" s="114">
        <v>41653</v>
      </c>
      <c r="B4184" s="54" t="s">
        <v>308</v>
      </c>
      <c r="C4184" s="29">
        <f t="shared" si="656"/>
        <v>840.33613445378148</v>
      </c>
      <c r="D4184" s="102" t="s">
        <v>188</v>
      </c>
      <c r="E4184" s="43">
        <v>357</v>
      </c>
      <c r="F4184" s="43">
        <v>359</v>
      </c>
      <c r="G4184" s="43"/>
      <c r="H4184" s="110"/>
      <c r="I4184" s="109">
        <f t="shared" si="657"/>
        <v>1680.672268907563</v>
      </c>
      <c r="J4184" s="109">
        <f t="shared" si="658"/>
        <v>0</v>
      </c>
      <c r="K4184" s="109">
        <f t="shared" si="659"/>
        <v>0</v>
      </c>
      <c r="L4184" s="43">
        <f t="shared" si="660"/>
        <v>1680.672268907563</v>
      </c>
      <c r="M4184" s="25"/>
      <c r="N4184" s="25"/>
    </row>
    <row r="4185" spans="1:14" ht="14.25" customHeight="1">
      <c r="A4185" s="114">
        <v>41653</v>
      </c>
      <c r="B4185" s="54" t="s">
        <v>689</v>
      </c>
      <c r="C4185" s="29">
        <f t="shared" si="656"/>
        <v>707.54716981132071</v>
      </c>
      <c r="D4185" s="102" t="s">
        <v>188</v>
      </c>
      <c r="E4185" s="43">
        <v>424</v>
      </c>
      <c r="F4185" s="43">
        <v>426</v>
      </c>
      <c r="G4185" s="43"/>
      <c r="H4185" s="110"/>
      <c r="I4185" s="109">
        <f t="shared" si="657"/>
        <v>1415.0943396226414</v>
      </c>
      <c r="J4185" s="109">
        <f t="shared" si="658"/>
        <v>0</v>
      </c>
      <c r="K4185" s="109">
        <f t="shared" si="659"/>
        <v>0</v>
      </c>
      <c r="L4185" s="43">
        <f t="shared" si="660"/>
        <v>1415.0943396226414</v>
      </c>
      <c r="M4185" s="25"/>
      <c r="N4185" s="25"/>
    </row>
    <row r="4186" spans="1:14" ht="14.25" customHeight="1">
      <c r="A4186" s="114">
        <v>41652</v>
      </c>
      <c r="B4186" s="54" t="s">
        <v>379</v>
      </c>
      <c r="C4186" s="29">
        <f t="shared" si="656"/>
        <v>2112.676056338028</v>
      </c>
      <c r="D4186" s="54" t="s">
        <v>188</v>
      </c>
      <c r="E4186" s="112">
        <v>142</v>
      </c>
      <c r="F4186" s="112">
        <v>143</v>
      </c>
      <c r="G4186" s="112">
        <v>144.5</v>
      </c>
      <c r="H4186" s="110">
        <v>146.5</v>
      </c>
      <c r="I4186" s="109">
        <f t="shared" si="657"/>
        <v>2112.676056338028</v>
      </c>
      <c r="J4186" s="109">
        <f t="shared" si="658"/>
        <v>3169.0140845070418</v>
      </c>
      <c r="K4186" s="109">
        <f t="shared" si="659"/>
        <v>4225.3521126760561</v>
      </c>
      <c r="L4186" s="43">
        <f t="shared" si="660"/>
        <v>9507.0422535211255</v>
      </c>
      <c r="M4186" s="25"/>
      <c r="N4186" s="25"/>
    </row>
    <row r="4187" spans="1:14" ht="14.25" customHeight="1">
      <c r="A4187" s="114">
        <v>41652</v>
      </c>
      <c r="B4187" s="54" t="s">
        <v>29</v>
      </c>
      <c r="C4187" s="29">
        <f t="shared" si="656"/>
        <v>508.47457627118644</v>
      </c>
      <c r="D4187" s="54" t="s">
        <v>188</v>
      </c>
      <c r="E4187" s="112">
        <v>590</v>
      </c>
      <c r="F4187" s="112">
        <v>594</v>
      </c>
      <c r="G4187" s="112">
        <v>599</v>
      </c>
      <c r="H4187" s="110">
        <v>608</v>
      </c>
      <c r="I4187" s="109">
        <f t="shared" si="657"/>
        <v>2033.8983050847457</v>
      </c>
      <c r="J4187" s="109">
        <f t="shared" si="658"/>
        <v>2542.3728813559323</v>
      </c>
      <c r="K4187" s="109">
        <f t="shared" si="659"/>
        <v>4576.2711864406783</v>
      </c>
      <c r="L4187" s="43">
        <f t="shared" si="660"/>
        <v>9152.5423728813566</v>
      </c>
      <c r="M4187" s="25"/>
      <c r="N4187" s="25"/>
    </row>
    <row r="4188" spans="1:14" ht="14.25" customHeight="1">
      <c r="A4188" s="114">
        <v>41652</v>
      </c>
      <c r="B4188" s="102" t="s">
        <v>610</v>
      </c>
      <c r="C4188" s="29">
        <f t="shared" si="656"/>
        <v>2559.7269624573378</v>
      </c>
      <c r="D4188" s="102" t="s">
        <v>203</v>
      </c>
      <c r="E4188" s="43">
        <v>117.2</v>
      </c>
      <c r="F4188" s="43">
        <v>116.2</v>
      </c>
      <c r="G4188" s="43">
        <v>115.3</v>
      </c>
      <c r="H4188" s="110"/>
      <c r="I4188" s="109">
        <f t="shared" si="657"/>
        <v>2559.7269624573378</v>
      </c>
      <c r="J4188" s="109">
        <f t="shared" si="658"/>
        <v>2303.7542662116184</v>
      </c>
      <c r="K4188" s="109">
        <f t="shared" si="659"/>
        <v>0</v>
      </c>
      <c r="L4188" s="43">
        <f t="shared" si="660"/>
        <v>4863.4812286689557</v>
      </c>
      <c r="M4188" s="25"/>
      <c r="N4188" s="25"/>
    </row>
    <row r="4189" spans="1:14" ht="14.25" customHeight="1">
      <c r="A4189" s="114">
        <v>41652</v>
      </c>
      <c r="B4189" s="54" t="s">
        <v>29</v>
      </c>
      <c r="C4189" s="29">
        <f t="shared" si="656"/>
        <v>465.11627906976742</v>
      </c>
      <c r="D4189" s="102" t="s">
        <v>188</v>
      </c>
      <c r="E4189" s="43">
        <v>645</v>
      </c>
      <c r="F4189" s="43">
        <v>649.9</v>
      </c>
      <c r="G4189" s="43"/>
      <c r="H4189" s="110"/>
      <c r="I4189" s="109">
        <f t="shared" si="657"/>
        <v>2279.0697674418498</v>
      </c>
      <c r="J4189" s="109">
        <f t="shared" si="658"/>
        <v>0</v>
      </c>
      <c r="K4189" s="109">
        <f t="shared" si="659"/>
        <v>0</v>
      </c>
      <c r="L4189" s="43">
        <f t="shared" si="660"/>
        <v>2279.0697674418498</v>
      </c>
      <c r="M4189" s="25"/>
      <c r="N4189" s="25"/>
    </row>
    <row r="4190" spans="1:14" ht="14.25" customHeight="1">
      <c r="A4190" s="114">
        <v>41649</v>
      </c>
      <c r="B4190" s="102" t="s">
        <v>380</v>
      </c>
      <c r="C4190" s="29">
        <f t="shared" si="656"/>
        <v>721.15384615384619</v>
      </c>
      <c r="D4190" s="102" t="s">
        <v>203</v>
      </c>
      <c r="E4190" s="43">
        <v>416</v>
      </c>
      <c r="F4190" s="43">
        <v>413</v>
      </c>
      <c r="G4190" s="43">
        <v>409</v>
      </c>
      <c r="H4190" s="112">
        <v>404</v>
      </c>
      <c r="I4190" s="109">
        <f t="shared" si="657"/>
        <v>2163.4615384615386</v>
      </c>
      <c r="J4190" s="109">
        <f t="shared" si="658"/>
        <v>2884.6153846153848</v>
      </c>
      <c r="K4190" s="109">
        <f t="shared" si="659"/>
        <v>3605.7692307692309</v>
      </c>
      <c r="L4190" s="43">
        <f t="shared" si="660"/>
        <v>8653.8461538461543</v>
      </c>
      <c r="M4190" s="25"/>
      <c r="N4190" s="25"/>
    </row>
    <row r="4191" spans="1:14" ht="14.25" customHeight="1">
      <c r="A4191" s="114">
        <v>41649</v>
      </c>
      <c r="B4191" s="54" t="s">
        <v>684</v>
      </c>
      <c r="C4191" s="29">
        <f t="shared" si="656"/>
        <v>84.626234132581104</v>
      </c>
      <c r="D4191" s="54" t="s">
        <v>188</v>
      </c>
      <c r="E4191" s="112">
        <v>3545</v>
      </c>
      <c r="F4191" s="112">
        <v>3557</v>
      </c>
      <c r="G4191" s="112">
        <v>3573</v>
      </c>
      <c r="H4191" s="110"/>
      <c r="I4191" s="109">
        <f t="shared" si="657"/>
        <v>1015.5148095909733</v>
      </c>
      <c r="J4191" s="109">
        <f t="shared" si="658"/>
        <v>1354.0197461212977</v>
      </c>
      <c r="K4191" s="109">
        <f t="shared" si="659"/>
        <v>0</v>
      </c>
      <c r="L4191" s="43">
        <f t="shared" si="660"/>
        <v>2369.534555712271</v>
      </c>
      <c r="M4191" s="25"/>
      <c r="N4191" s="25"/>
    </row>
    <row r="4192" spans="1:14" ht="14.25" customHeight="1">
      <c r="A4192" s="114">
        <v>41649</v>
      </c>
      <c r="B4192" s="102" t="s">
        <v>615</v>
      </c>
      <c r="C4192" s="29">
        <f t="shared" si="656"/>
        <v>3030.3030303030305</v>
      </c>
      <c r="D4192" s="102" t="s">
        <v>203</v>
      </c>
      <c r="E4192" s="43">
        <v>99</v>
      </c>
      <c r="F4192" s="43">
        <v>98.2</v>
      </c>
      <c r="G4192" s="43"/>
      <c r="H4192" s="110"/>
      <c r="I4192" s="109">
        <f t="shared" si="657"/>
        <v>2424.2424242424158</v>
      </c>
      <c r="J4192" s="109">
        <f t="shared" si="658"/>
        <v>0</v>
      </c>
      <c r="K4192" s="109">
        <f t="shared" si="659"/>
        <v>0</v>
      </c>
      <c r="L4192" s="43">
        <f t="shared" si="660"/>
        <v>2424.2424242424158</v>
      </c>
      <c r="M4192" s="25"/>
      <c r="N4192" s="25"/>
    </row>
    <row r="4193" spans="1:14" ht="14.25" customHeight="1">
      <c r="A4193" s="114">
        <v>41649</v>
      </c>
      <c r="B4193" s="54" t="s">
        <v>380</v>
      </c>
      <c r="C4193" s="29">
        <f t="shared" si="656"/>
        <v>703.39976553341148</v>
      </c>
      <c r="D4193" s="102" t="s">
        <v>188</v>
      </c>
      <c r="E4193" s="43">
        <v>426.5</v>
      </c>
      <c r="F4193" s="43">
        <v>428.5</v>
      </c>
      <c r="G4193" s="43"/>
      <c r="H4193" s="110"/>
      <c r="I4193" s="109">
        <f t="shared" si="657"/>
        <v>1406.799531066823</v>
      </c>
      <c r="J4193" s="109">
        <f t="shared" si="658"/>
        <v>0</v>
      </c>
      <c r="K4193" s="109">
        <f t="shared" si="659"/>
        <v>0</v>
      </c>
      <c r="L4193" s="43">
        <f t="shared" si="660"/>
        <v>1406.799531066823</v>
      </c>
      <c r="M4193" s="25"/>
      <c r="N4193" s="25"/>
    </row>
    <row r="4194" spans="1:14" ht="14.25" customHeight="1">
      <c r="A4194" s="114">
        <v>41649</v>
      </c>
      <c r="B4194" s="54" t="s">
        <v>646</v>
      </c>
      <c r="C4194" s="29">
        <f t="shared" si="656"/>
        <v>1485.1485148514851</v>
      </c>
      <c r="D4194" s="102" t="s">
        <v>188</v>
      </c>
      <c r="E4194" s="43">
        <v>202</v>
      </c>
      <c r="F4194" s="43">
        <v>202.75</v>
      </c>
      <c r="G4194" s="43"/>
      <c r="H4194" s="110"/>
      <c r="I4194" s="109">
        <f t="shared" si="657"/>
        <v>1113.8613861386139</v>
      </c>
      <c r="J4194" s="109">
        <f t="shared" si="658"/>
        <v>0</v>
      </c>
      <c r="K4194" s="109">
        <f t="shared" si="659"/>
        <v>0</v>
      </c>
      <c r="L4194" s="43">
        <f t="shared" si="660"/>
        <v>1113.8613861386139</v>
      </c>
      <c r="M4194" s="25"/>
      <c r="N4194" s="25"/>
    </row>
    <row r="4195" spans="1:14" ht="14.25" customHeight="1">
      <c r="A4195" s="114">
        <v>41649</v>
      </c>
      <c r="B4195" s="54" t="s">
        <v>379</v>
      </c>
      <c r="C4195" s="29">
        <f t="shared" si="656"/>
        <v>2166.0649819494583</v>
      </c>
      <c r="D4195" s="102" t="s">
        <v>188</v>
      </c>
      <c r="E4195" s="43">
        <v>138.5</v>
      </c>
      <c r="F4195" s="43">
        <v>136.5</v>
      </c>
      <c r="G4195" s="43"/>
      <c r="H4195" s="110"/>
      <c r="I4195" s="109">
        <f t="shared" si="657"/>
        <v>-4332.1299638989167</v>
      </c>
      <c r="J4195" s="109">
        <f t="shared" si="658"/>
        <v>0</v>
      </c>
      <c r="K4195" s="109">
        <f t="shared" si="659"/>
        <v>0</v>
      </c>
      <c r="L4195" s="43">
        <f t="shared" si="660"/>
        <v>-4332.1299638989167</v>
      </c>
      <c r="M4195" s="25"/>
      <c r="N4195" s="25"/>
    </row>
    <row r="4196" spans="1:14" ht="14.25" customHeight="1">
      <c r="A4196" s="114">
        <v>41648</v>
      </c>
      <c r="B4196" s="54" t="s">
        <v>101</v>
      </c>
      <c r="C4196" s="29">
        <f t="shared" si="656"/>
        <v>914.63414634146341</v>
      </c>
      <c r="D4196" s="54" t="s">
        <v>188</v>
      </c>
      <c r="E4196" s="112">
        <v>328</v>
      </c>
      <c r="F4196" s="112">
        <v>330</v>
      </c>
      <c r="G4196" s="112">
        <v>333</v>
      </c>
      <c r="H4196" s="110">
        <v>336</v>
      </c>
      <c r="I4196" s="109">
        <f t="shared" si="657"/>
        <v>1829.2682926829268</v>
      </c>
      <c r="J4196" s="109">
        <f t="shared" si="658"/>
        <v>2743.9024390243903</v>
      </c>
      <c r="K4196" s="109">
        <f t="shared" si="659"/>
        <v>2743.9024390243903</v>
      </c>
      <c r="L4196" s="43">
        <f t="shared" si="660"/>
        <v>7317.0731707317073</v>
      </c>
      <c r="M4196" s="25"/>
      <c r="N4196" s="25"/>
    </row>
    <row r="4197" spans="1:14" ht="14.25" customHeight="1">
      <c r="A4197" s="114">
        <v>41648</v>
      </c>
      <c r="B4197" s="54" t="s">
        <v>397</v>
      </c>
      <c r="C4197" s="29">
        <f t="shared" si="656"/>
        <v>1466.9926650366749</v>
      </c>
      <c r="D4197" s="54" t="s">
        <v>188</v>
      </c>
      <c r="E4197" s="112">
        <v>204.5</v>
      </c>
      <c r="F4197" s="112">
        <v>205.5</v>
      </c>
      <c r="G4197" s="112">
        <v>207</v>
      </c>
      <c r="H4197" s="110">
        <v>209</v>
      </c>
      <c r="I4197" s="109">
        <f t="shared" si="657"/>
        <v>1466.9926650366749</v>
      </c>
      <c r="J4197" s="109">
        <f t="shared" si="658"/>
        <v>2200.4889975550122</v>
      </c>
      <c r="K4197" s="109">
        <f t="shared" si="659"/>
        <v>2933.9853300733498</v>
      </c>
      <c r="L4197" s="43">
        <f t="shared" si="660"/>
        <v>6601.4669926650367</v>
      </c>
      <c r="M4197" s="25"/>
      <c r="N4197" s="25"/>
    </row>
    <row r="4198" spans="1:14" ht="14.25" customHeight="1">
      <c r="A4198" s="114">
        <v>41648</v>
      </c>
      <c r="B4198" s="54" t="s">
        <v>69</v>
      </c>
      <c r="C4198" s="29">
        <f t="shared" si="656"/>
        <v>1388.8888888888889</v>
      </c>
      <c r="D4198" s="54" t="s">
        <v>188</v>
      </c>
      <c r="E4198" s="112">
        <v>216</v>
      </c>
      <c r="F4198" s="112">
        <v>217</v>
      </c>
      <c r="G4198" s="112">
        <v>218.5</v>
      </c>
      <c r="H4198" s="110"/>
      <c r="I4198" s="109">
        <f t="shared" si="657"/>
        <v>1388.8888888888889</v>
      </c>
      <c r="J4198" s="109">
        <f t="shared" si="658"/>
        <v>2083.3333333333335</v>
      </c>
      <c r="K4198" s="109">
        <f t="shared" si="659"/>
        <v>0</v>
      </c>
      <c r="L4198" s="43">
        <f t="shared" si="660"/>
        <v>3472.2222222222226</v>
      </c>
      <c r="M4198" s="25"/>
      <c r="N4198" s="25"/>
    </row>
    <row r="4199" spans="1:14" ht="14.25" customHeight="1">
      <c r="A4199" s="114">
        <v>41648</v>
      </c>
      <c r="B4199" s="102" t="s">
        <v>654</v>
      </c>
      <c r="C4199" s="29">
        <f t="shared" si="656"/>
        <v>1250</v>
      </c>
      <c r="D4199" s="102" t="s">
        <v>203</v>
      </c>
      <c r="E4199" s="43">
        <v>240</v>
      </c>
      <c r="F4199" s="43">
        <v>239</v>
      </c>
      <c r="G4199" s="43"/>
      <c r="H4199" s="110"/>
      <c r="I4199" s="109">
        <f t="shared" si="657"/>
        <v>1250</v>
      </c>
      <c r="J4199" s="109">
        <f t="shared" si="658"/>
        <v>0</v>
      </c>
      <c r="K4199" s="109">
        <f t="shared" si="659"/>
        <v>0</v>
      </c>
      <c r="L4199" s="43">
        <f t="shared" si="660"/>
        <v>1250</v>
      </c>
      <c r="M4199" s="25"/>
      <c r="N4199" s="25"/>
    </row>
    <row r="4200" spans="1:14" ht="14.25" customHeight="1">
      <c r="A4200" s="114">
        <v>41647</v>
      </c>
      <c r="B4200" s="54" t="s">
        <v>690</v>
      </c>
      <c r="C4200" s="29">
        <f t="shared" si="656"/>
        <v>1324.5033112582782</v>
      </c>
      <c r="D4200" s="54" t="s">
        <v>188</v>
      </c>
      <c r="E4200" s="112">
        <v>226.5</v>
      </c>
      <c r="F4200" s="112">
        <v>227.5</v>
      </c>
      <c r="G4200" s="112">
        <v>229</v>
      </c>
      <c r="H4200" s="110">
        <v>231</v>
      </c>
      <c r="I4200" s="109">
        <f t="shared" si="657"/>
        <v>1324.5033112582782</v>
      </c>
      <c r="J4200" s="109">
        <f t="shared" si="658"/>
        <v>1986.7549668874174</v>
      </c>
      <c r="K4200" s="109">
        <f t="shared" si="659"/>
        <v>2649.0066225165565</v>
      </c>
      <c r="L4200" s="43">
        <f t="shared" si="660"/>
        <v>5960.2649006622523</v>
      </c>
      <c r="M4200" s="25"/>
      <c r="N4200" s="25"/>
    </row>
    <row r="4201" spans="1:14" ht="14.25" customHeight="1">
      <c r="A4201" s="114">
        <v>41647</v>
      </c>
      <c r="B4201" s="54" t="s">
        <v>689</v>
      </c>
      <c r="C4201" s="29">
        <f t="shared" si="656"/>
        <v>683.37129840546697</v>
      </c>
      <c r="D4201" s="54" t="s">
        <v>188</v>
      </c>
      <c r="E4201" s="112">
        <v>439</v>
      </c>
      <c r="F4201" s="112">
        <v>442</v>
      </c>
      <c r="G4201" s="112">
        <v>446</v>
      </c>
      <c r="H4201" s="110"/>
      <c r="I4201" s="109">
        <f t="shared" si="657"/>
        <v>2050.113895216401</v>
      </c>
      <c r="J4201" s="109">
        <f t="shared" si="658"/>
        <v>2733.4851936218679</v>
      </c>
      <c r="K4201" s="109">
        <f t="shared" si="659"/>
        <v>0</v>
      </c>
      <c r="L4201" s="43">
        <f t="shared" si="660"/>
        <v>4783.5990888382694</v>
      </c>
      <c r="M4201" s="25"/>
      <c r="N4201" s="25"/>
    </row>
    <row r="4202" spans="1:14" ht="14.25" customHeight="1">
      <c r="A4202" s="114">
        <v>41647</v>
      </c>
      <c r="B4202" s="54" t="s">
        <v>412</v>
      </c>
      <c r="C4202" s="29">
        <f t="shared" si="656"/>
        <v>920.24539877300617</v>
      </c>
      <c r="D4202" s="102" t="s">
        <v>188</v>
      </c>
      <c r="E4202" s="43">
        <v>326</v>
      </c>
      <c r="F4202" s="43">
        <v>328</v>
      </c>
      <c r="G4202" s="43"/>
      <c r="H4202" s="110"/>
      <c r="I4202" s="109">
        <f t="shared" si="657"/>
        <v>1840.4907975460123</v>
      </c>
      <c r="J4202" s="109">
        <f t="shared" si="658"/>
        <v>0</v>
      </c>
      <c r="K4202" s="109">
        <f t="shared" si="659"/>
        <v>0</v>
      </c>
      <c r="L4202" s="43">
        <f t="shared" si="660"/>
        <v>1840.4907975460123</v>
      </c>
      <c r="M4202" s="25"/>
      <c r="N4202" s="25"/>
    </row>
    <row r="4203" spans="1:14" ht="14.25" customHeight="1">
      <c r="A4203" s="114">
        <v>41647</v>
      </c>
      <c r="B4203" s="54" t="s">
        <v>642</v>
      </c>
      <c r="C4203" s="29">
        <f t="shared" si="656"/>
        <v>3370.7865168539324</v>
      </c>
      <c r="D4203" s="102" t="s">
        <v>188</v>
      </c>
      <c r="E4203" s="43">
        <v>89</v>
      </c>
      <c r="F4203" s="43">
        <v>89.35</v>
      </c>
      <c r="G4203" s="43"/>
      <c r="H4203" s="110"/>
      <c r="I4203" s="109">
        <f t="shared" si="657"/>
        <v>1179.7752808988571</v>
      </c>
      <c r="J4203" s="109">
        <f t="shared" si="658"/>
        <v>0</v>
      </c>
      <c r="K4203" s="109">
        <f t="shared" si="659"/>
        <v>0</v>
      </c>
      <c r="L4203" s="43">
        <f t="shared" si="660"/>
        <v>1179.7752808988571</v>
      </c>
      <c r="M4203" s="25"/>
      <c r="N4203" s="25"/>
    </row>
    <row r="4204" spans="1:14" ht="14.25" customHeight="1">
      <c r="A4204" s="114">
        <v>41646</v>
      </c>
      <c r="B4204" s="54" t="s">
        <v>689</v>
      </c>
      <c r="C4204" s="29">
        <f t="shared" si="656"/>
        <v>724.63768115942025</v>
      </c>
      <c r="D4204" s="54" t="s">
        <v>188</v>
      </c>
      <c r="E4204" s="112">
        <v>414</v>
      </c>
      <c r="F4204" s="112">
        <v>417</v>
      </c>
      <c r="G4204" s="112">
        <v>421</v>
      </c>
      <c r="H4204" s="110">
        <v>425</v>
      </c>
      <c r="I4204" s="109">
        <f t="shared" si="657"/>
        <v>2173.913043478261</v>
      </c>
      <c r="J4204" s="109">
        <f t="shared" si="658"/>
        <v>2898.550724637681</v>
      </c>
      <c r="K4204" s="109">
        <f t="shared" si="659"/>
        <v>2898.550724637681</v>
      </c>
      <c r="L4204" s="43">
        <f t="shared" si="660"/>
        <v>7971.014492753623</v>
      </c>
      <c r="M4204" s="25"/>
      <c r="N4204" s="25"/>
    </row>
    <row r="4205" spans="1:14" ht="14.25" customHeight="1">
      <c r="A4205" s="114">
        <v>41646</v>
      </c>
      <c r="B4205" s="54" t="s">
        <v>487</v>
      </c>
      <c r="C4205" s="29">
        <f t="shared" si="656"/>
        <v>882.35294117647061</v>
      </c>
      <c r="D4205" s="102" t="s">
        <v>188</v>
      </c>
      <c r="E4205" s="43">
        <v>340</v>
      </c>
      <c r="F4205" s="43">
        <v>342</v>
      </c>
      <c r="G4205" s="43"/>
      <c r="H4205" s="110"/>
      <c r="I4205" s="109">
        <f t="shared" si="657"/>
        <v>1764.7058823529412</v>
      </c>
      <c r="J4205" s="109">
        <f t="shared" si="658"/>
        <v>0</v>
      </c>
      <c r="K4205" s="109">
        <f t="shared" si="659"/>
        <v>0</v>
      </c>
      <c r="L4205" s="43">
        <f t="shared" si="660"/>
        <v>1764.7058823529412</v>
      </c>
      <c r="M4205" s="25"/>
      <c r="N4205" s="25"/>
    </row>
    <row r="4206" spans="1:14" ht="14.25" customHeight="1">
      <c r="A4206" s="114">
        <v>41646</v>
      </c>
      <c r="B4206" s="54" t="s">
        <v>379</v>
      </c>
      <c r="C4206" s="29">
        <f t="shared" si="656"/>
        <v>2142.8571428571427</v>
      </c>
      <c r="D4206" s="102" t="s">
        <v>188</v>
      </c>
      <c r="E4206" s="43">
        <v>140</v>
      </c>
      <c r="F4206" s="43">
        <v>141</v>
      </c>
      <c r="G4206" s="43"/>
      <c r="H4206" s="110"/>
      <c r="I4206" s="109">
        <f t="shared" si="657"/>
        <v>2142.8571428571427</v>
      </c>
      <c r="J4206" s="109">
        <f t="shared" si="658"/>
        <v>0</v>
      </c>
      <c r="K4206" s="109">
        <f t="shared" si="659"/>
        <v>0</v>
      </c>
      <c r="L4206" s="43">
        <f t="shared" si="660"/>
        <v>2142.8571428571427</v>
      </c>
      <c r="M4206" s="25"/>
      <c r="N4206" s="25"/>
    </row>
    <row r="4207" spans="1:14" ht="14.25" customHeight="1">
      <c r="A4207" s="114">
        <v>41646</v>
      </c>
      <c r="B4207" s="54" t="s">
        <v>595</v>
      </c>
      <c r="C4207" s="29">
        <f t="shared" si="656"/>
        <v>1626.0162601626016</v>
      </c>
      <c r="D4207" s="102" t="s">
        <v>188</v>
      </c>
      <c r="E4207" s="43">
        <v>184.5</v>
      </c>
      <c r="F4207" s="43">
        <v>182</v>
      </c>
      <c r="G4207" s="43"/>
      <c r="H4207" s="110"/>
      <c r="I4207" s="109">
        <f t="shared" si="657"/>
        <v>-4065.040650406504</v>
      </c>
      <c r="J4207" s="109">
        <f t="shared" si="658"/>
        <v>0</v>
      </c>
      <c r="K4207" s="109">
        <f t="shared" si="659"/>
        <v>0</v>
      </c>
      <c r="L4207" s="43">
        <f t="shared" si="660"/>
        <v>-4065.040650406504</v>
      </c>
      <c r="M4207" s="25"/>
      <c r="N4207" s="25"/>
    </row>
    <row r="4208" spans="1:14" ht="14.25" customHeight="1">
      <c r="A4208" s="114">
        <v>41645</v>
      </c>
      <c r="B4208" s="54" t="s">
        <v>231</v>
      </c>
      <c r="C4208" s="29">
        <f t="shared" si="656"/>
        <v>2000</v>
      </c>
      <c r="D4208" s="54" t="s">
        <v>188</v>
      </c>
      <c r="E4208" s="112">
        <v>150</v>
      </c>
      <c r="F4208" s="112">
        <v>151</v>
      </c>
      <c r="G4208" s="112">
        <v>152.5</v>
      </c>
      <c r="H4208" s="110">
        <v>154.15</v>
      </c>
      <c r="I4208" s="109">
        <f t="shared" si="657"/>
        <v>2000</v>
      </c>
      <c r="J4208" s="109">
        <f t="shared" si="658"/>
        <v>3000</v>
      </c>
      <c r="K4208" s="109">
        <f t="shared" si="659"/>
        <v>3300.0000000000114</v>
      </c>
      <c r="L4208" s="43">
        <f t="shared" si="660"/>
        <v>8300.0000000000109</v>
      </c>
      <c r="M4208" s="25"/>
      <c r="N4208" s="25"/>
    </row>
    <row r="4209" spans="1:14" ht="14.25" customHeight="1">
      <c r="A4209" s="114">
        <v>41645</v>
      </c>
      <c r="B4209" s="54" t="s">
        <v>689</v>
      </c>
      <c r="C4209" s="29">
        <f t="shared" si="656"/>
        <v>746.26865671641792</v>
      </c>
      <c r="D4209" s="102" t="s">
        <v>188</v>
      </c>
      <c r="E4209" s="43">
        <v>402</v>
      </c>
      <c r="F4209" s="43">
        <v>405</v>
      </c>
      <c r="G4209" s="43"/>
      <c r="H4209" s="110"/>
      <c r="I4209" s="109">
        <f t="shared" si="657"/>
        <v>2238.8059701492539</v>
      </c>
      <c r="J4209" s="109">
        <f t="shared" si="658"/>
        <v>0</v>
      </c>
      <c r="K4209" s="109">
        <f t="shared" si="659"/>
        <v>0</v>
      </c>
      <c r="L4209" s="43">
        <f t="shared" si="660"/>
        <v>2238.8059701492539</v>
      </c>
      <c r="M4209" s="25"/>
      <c r="N4209" s="25"/>
    </row>
    <row r="4210" spans="1:14" ht="14.25" customHeight="1">
      <c r="A4210" s="114">
        <v>41645</v>
      </c>
      <c r="B4210" s="54" t="s">
        <v>642</v>
      </c>
      <c r="C4210" s="29">
        <f t="shared" si="656"/>
        <v>3571.4285714285716</v>
      </c>
      <c r="D4210" s="102" t="s">
        <v>188</v>
      </c>
      <c r="E4210" s="43">
        <v>84</v>
      </c>
      <c r="F4210" s="43">
        <v>84.55</v>
      </c>
      <c r="G4210" s="43"/>
      <c r="H4210" s="110"/>
      <c r="I4210" s="109">
        <f t="shared" si="657"/>
        <v>1964.2857142857042</v>
      </c>
      <c r="J4210" s="109">
        <f t="shared" si="658"/>
        <v>0</v>
      </c>
      <c r="K4210" s="109">
        <f t="shared" si="659"/>
        <v>0</v>
      </c>
      <c r="L4210" s="43">
        <f t="shared" si="660"/>
        <v>1964.2857142857042</v>
      </c>
      <c r="M4210" s="25"/>
      <c r="N4210" s="25"/>
    </row>
    <row r="4211" spans="1:14" ht="14.25" customHeight="1">
      <c r="A4211" s="114">
        <v>41645</v>
      </c>
      <c r="B4211" s="54" t="s">
        <v>75</v>
      </c>
      <c r="C4211" s="29">
        <f t="shared" si="656"/>
        <v>366.30036630036631</v>
      </c>
      <c r="D4211" s="102" t="s">
        <v>188</v>
      </c>
      <c r="E4211" s="43">
        <v>819</v>
      </c>
      <c r="F4211" s="43">
        <v>822</v>
      </c>
      <c r="G4211" s="43"/>
      <c r="H4211" s="110"/>
      <c r="I4211" s="109">
        <f t="shared" si="657"/>
        <v>1098.901098901099</v>
      </c>
      <c r="J4211" s="109">
        <f t="shared" si="658"/>
        <v>0</v>
      </c>
      <c r="K4211" s="109">
        <f t="shared" si="659"/>
        <v>0</v>
      </c>
      <c r="L4211" s="43">
        <f t="shared" si="660"/>
        <v>1098.901098901099</v>
      </c>
      <c r="M4211" s="25"/>
      <c r="N4211" s="25"/>
    </row>
    <row r="4212" spans="1:14" ht="14.25" customHeight="1">
      <c r="A4212" s="114">
        <v>41642</v>
      </c>
      <c r="B4212" s="102" t="s">
        <v>181</v>
      </c>
      <c r="C4212" s="29">
        <f t="shared" si="656"/>
        <v>2429.1497975708503</v>
      </c>
      <c r="D4212" s="102" t="s">
        <v>203</v>
      </c>
      <c r="E4212" s="43">
        <v>123.5</v>
      </c>
      <c r="F4212" s="43">
        <v>122.5</v>
      </c>
      <c r="G4212" s="43">
        <v>121</v>
      </c>
      <c r="H4212" s="112">
        <v>119</v>
      </c>
      <c r="I4212" s="109">
        <f t="shared" si="657"/>
        <v>2429.1497975708503</v>
      </c>
      <c r="J4212" s="109">
        <f t="shared" si="658"/>
        <v>3643.7246963562757</v>
      </c>
      <c r="K4212" s="109">
        <f t="shared" si="659"/>
        <v>4858.2995951417006</v>
      </c>
      <c r="L4212" s="43">
        <f t="shared" si="660"/>
        <v>10931.174089068827</v>
      </c>
      <c r="M4212" s="25"/>
      <c r="N4212" s="25"/>
    </row>
    <row r="4213" spans="1:14" ht="14.25" customHeight="1">
      <c r="A4213" s="114">
        <v>41642</v>
      </c>
      <c r="B4213" s="54" t="s">
        <v>101</v>
      </c>
      <c r="C4213" s="29">
        <f t="shared" si="656"/>
        <v>1538.4615384615386</v>
      </c>
      <c r="D4213" s="54" t="s">
        <v>188</v>
      </c>
      <c r="E4213" s="112">
        <v>195</v>
      </c>
      <c r="F4213" s="112">
        <v>196</v>
      </c>
      <c r="G4213" s="112">
        <v>197.5</v>
      </c>
      <c r="H4213" s="110">
        <v>199.5</v>
      </c>
      <c r="I4213" s="109">
        <f t="shared" si="657"/>
        <v>1538.4615384615386</v>
      </c>
      <c r="J4213" s="109">
        <f t="shared" si="658"/>
        <v>2307.6923076923076</v>
      </c>
      <c r="K4213" s="109">
        <f t="shared" si="659"/>
        <v>3076.9230769230771</v>
      </c>
      <c r="L4213" s="43">
        <f t="shared" si="660"/>
        <v>6923.0769230769238</v>
      </c>
      <c r="M4213" s="25"/>
      <c r="N4213" s="25"/>
    </row>
    <row r="4214" spans="1:14" ht="14.25" customHeight="1">
      <c r="A4214" s="114">
        <v>41642</v>
      </c>
      <c r="B4214" s="54" t="s">
        <v>239</v>
      </c>
      <c r="C4214" s="29">
        <f t="shared" si="656"/>
        <v>193.67333763718528</v>
      </c>
      <c r="D4214" s="54" t="s">
        <v>188</v>
      </c>
      <c r="E4214" s="112">
        <v>1549</v>
      </c>
      <c r="F4214" s="112">
        <v>1555</v>
      </c>
      <c r="G4214" s="112">
        <v>1563</v>
      </c>
      <c r="H4214" s="110">
        <v>1573</v>
      </c>
      <c r="I4214" s="109">
        <f t="shared" si="657"/>
        <v>1162.0400258231116</v>
      </c>
      <c r="J4214" s="109">
        <f t="shared" si="658"/>
        <v>1549.3867010974823</v>
      </c>
      <c r="K4214" s="109">
        <f t="shared" si="659"/>
        <v>1936.733376371853</v>
      </c>
      <c r="L4214" s="43">
        <f t="shared" si="660"/>
        <v>4648.1601032924464</v>
      </c>
      <c r="M4214" s="25"/>
      <c r="N4214" s="25"/>
    </row>
    <row r="4215" spans="1:14" ht="14.25" customHeight="1">
      <c r="A4215" s="114">
        <v>41642</v>
      </c>
      <c r="B4215" s="54" t="s">
        <v>306</v>
      </c>
      <c r="C4215" s="29">
        <f t="shared" si="656"/>
        <v>187.5</v>
      </c>
      <c r="D4215" s="54" t="s">
        <v>188</v>
      </c>
      <c r="E4215" s="112">
        <v>1600</v>
      </c>
      <c r="F4215" s="112">
        <v>1608</v>
      </c>
      <c r="G4215" s="112">
        <v>1615</v>
      </c>
      <c r="H4215" s="110"/>
      <c r="I4215" s="109">
        <f t="shared" si="657"/>
        <v>1500</v>
      </c>
      <c r="J4215" s="109">
        <f t="shared" si="658"/>
        <v>1312.5</v>
      </c>
      <c r="K4215" s="109">
        <f t="shared" si="659"/>
        <v>0</v>
      </c>
      <c r="L4215" s="43">
        <f t="shared" si="660"/>
        <v>2812.5</v>
      </c>
      <c r="M4215" s="25"/>
      <c r="N4215" s="25"/>
    </row>
    <row r="4216" spans="1:14" ht="14.25" customHeight="1">
      <c r="A4216" s="114">
        <v>41642</v>
      </c>
      <c r="B4216" s="102" t="s">
        <v>349</v>
      </c>
      <c r="C4216" s="29">
        <f t="shared" si="656"/>
        <v>1812.6888217522658</v>
      </c>
      <c r="D4216" s="102" t="s">
        <v>203</v>
      </c>
      <c r="E4216" s="43">
        <v>165.5</v>
      </c>
      <c r="F4216" s="43">
        <v>164.5</v>
      </c>
      <c r="G4216" s="43"/>
      <c r="H4216" s="110"/>
      <c r="I4216" s="109">
        <f t="shared" si="657"/>
        <v>1812.6888217522658</v>
      </c>
      <c r="J4216" s="109">
        <f t="shared" si="658"/>
        <v>0</v>
      </c>
      <c r="K4216" s="109">
        <f t="shared" si="659"/>
        <v>0</v>
      </c>
      <c r="L4216" s="43">
        <f t="shared" si="660"/>
        <v>1812.6888217522658</v>
      </c>
      <c r="M4216" s="25"/>
      <c r="N4216" s="25"/>
    </row>
    <row r="4217" spans="1:14" ht="14.25" customHeight="1">
      <c r="A4217" s="114">
        <v>41641</v>
      </c>
      <c r="B4217" s="54" t="s">
        <v>340</v>
      </c>
      <c r="C4217" s="29">
        <f t="shared" si="656"/>
        <v>465.11627906976742</v>
      </c>
      <c r="D4217" s="54" t="s">
        <v>188</v>
      </c>
      <c r="E4217" s="112">
        <v>645</v>
      </c>
      <c r="F4217" s="112">
        <v>648</v>
      </c>
      <c r="G4217" s="112">
        <v>652</v>
      </c>
      <c r="H4217" s="110">
        <v>654.54999999999995</v>
      </c>
      <c r="I4217" s="109">
        <f t="shared" si="657"/>
        <v>1395.3488372093022</v>
      </c>
      <c r="J4217" s="109">
        <f t="shared" si="658"/>
        <v>1860.4651162790697</v>
      </c>
      <c r="K4217" s="109">
        <f t="shared" si="659"/>
        <v>1186.0465116278858</v>
      </c>
      <c r="L4217" s="43">
        <f t="shared" si="660"/>
        <v>4441.8604651162577</v>
      </c>
      <c r="M4217" s="25"/>
      <c r="N4217" s="25"/>
    </row>
    <row r="4218" spans="1:14" ht="14.25" customHeight="1">
      <c r="A4218" s="114">
        <v>41641</v>
      </c>
      <c r="B4218" s="54" t="s">
        <v>666</v>
      </c>
      <c r="C4218" s="29">
        <f t="shared" si="656"/>
        <v>1694.9152542372881</v>
      </c>
      <c r="D4218" s="54" t="s">
        <v>188</v>
      </c>
      <c r="E4218" s="112">
        <v>177</v>
      </c>
      <c r="F4218" s="112">
        <v>178</v>
      </c>
      <c r="G4218" s="112">
        <v>179.5</v>
      </c>
      <c r="H4218" s="110"/>
      <c r="I4218" s="109">
        <f t="shared" si="657"/>
        <v>1694.9152542372881</v>
      </c>
      <c r="J4218" s="109">
        <f t="shared" si="658"/>
        <v>2542.3728813559319</v>
      </c>
      <c r="K4218" s="109">
        <f t="shared" si="659"/>
        <v>0</v>
      </c>
      <c r="L4218" s="43">
        <f t="shared" si="660"/>
        <v>4237.2881355932204</v>
      </c>
      <c r="M4218" s="25"/>
      <c r="N4218" s="25"/>
    </row>
    <row r="4219" spans="1:14" ht="14.25" customHeight="1">
      <c r="A4219" s="114">
        <v>41641</v>
      </c>
      <c r="B4219" s="54" t="s">
        <v>672</v>
      </c>
      <c r="C4219" s="29">
        <f t="shared" si="656"/>
        <v>291.54518950437318</v>
      </c>
      <c r="D4219" s="54" t="s">
        <v>188</v>
      </c>
      <c r="E4219" s="112">
        <v>1029</v>
      </c>
      <c r="F4219" s="112">
        <v>1035</v>
      </c>
      <c r="G4219" s="112">
        <v>1040</v>
      </c>
      <c r="H4219" s="110"/>
      <c r="I4219" s="109">
        <f t="shared" si="657"/>
        <v>1749.2711370262391</v>
      </c>
      <c r="J4219" s="109">
        <f t="shared" si="658"/>
        <v>1457.7259475218659</v>
      </c>
      <c r="K4219" s="109">
        <f t="shared" si="659"/>
        <v>0</v>
      </c>
      <c r="L4219" s="43">
        <f t="shared" si="660"/>
        <v>3206.9970845481048</v>
      </c>
      <c r="M4219" s="25"/>
      <c r="N4219" s="25"/>
    </row>
    <row r="4220" spans="1:14" ht="14.25" customHeight="1">
      <c r="A4220" s="114">
        <v>41641</v>
      </c>
      <c r="B4220" s="54" t="s">
        <v>120</v>
      </c>
      <c r="C4220" s="29">
        <f t="shared" si="656"/>
        <v>762.38881829733168</v>
      </c>
      <c r="D4220" s="54" t="s">
        <v>188</v>
      </c>
      <c r="E4220" s="112">
        <v>393.5</v>
      </c>
      <c r="F4220" s="112">
        <v>395.5</v>
      </c>
      <c r="G4220" s="112">
        <v>397.7</v>
      </c>
      <c r="H4220" s="110"/>
      <c r="I4220" s="109">
        <f t="shared" si="657"/>
        <v>1524.7776365946634</v>
      </c>
      <c r="J4220" s="109">
        <f t="shared" si="658"/>
        <v>1677.255400254121</v>
      </c>
      <c r="K4220" s="109">
        <f t="shared" si="659"/>
        <v>0</v>
      </c>
      <c r="L4220" s="43">
        <f t="shared" si="660"/>
        <v>3202.0330368487844</v>
      </c>
      <c r="M4220" s="25"/>
      <c r="N4220" s="25"/>
    </row>
    <row r="4221" spans="1:14" ht="14.25" customHeight="1">
      <c r="A4221" s="114">
        <v>41641</v>
      </c>
      <c r="B4221" s="54" t="s">
        <v>513</v>
      </c>
      <c r="C4221" s="29">
        <f t="shared" si="656"/>
        <v>1036.2694300518135</v>
      </c>
      <c r="D4221" s="102" t="s">
        <v>188</v>
      </c>
      <c r="E4221" s="43">
        <v>289.5</v>
      </c>
      <c r="F4221" s="43">
        <v>291</v>
      </c>
      <c r="G4221" s="43"/>
      <c r="H4221" s="110"/>
      <c r="I4221" s="109">
        <f t="shared" si="657"/>
        <v>1554.4041450777204</v>
      </c>
      <c r="J4221" s="109">
        <f t="shared" si="658"/>
        <v>0</v>
      </c>
      <c r="K4221" s="109">
        <f t="shared" si="659"/>
        <v>0</v>
      </c>
      <c r="L4221" s="43">
        <f t="shared" si="660"/>
        <v>1554.4041450777204</v>
      </c>
      <c r="M4221" s="25"/>
      <c r="N4221" s="25"/>
    </row>
    <row r="4222" spans="1:14" ht="14.25" customHeight="1">
      <c r="A4222" s="114">
        <v>41640</v>
      </c>
      <c r="B4222" s="54" t="s">
        <v>620</v>
      </c>
      <c r="C4222" s="29">
        <f t="shared" si="656"/>
        <v>3836.3171355498721</v>
      </c>
      <c r="D4222" s="54" t="s">
        <v>188</v>
      </c>
      <c r="E4222" s="112">
        <v>78.2</v>
      </c>
      <c r="F4222" s="112">
        <v>78.7</v>
      </c>
      <c r="G4222" s="112">
        <v>79.3</v>
      </c>
      <c r="H4222" s="110">
        <v>80</v>
      </c>
      <c r="I4222" s="109">
        <f t="shared" si="657"/>
        <v>1918.158567774936</v>
      </c>
      <c r="J4222" s="109">
        <f t="shared" si="658"/>
        <v>2301.7902813299015</v>
      </c>
      <c r="K4222" s="109">
        <f t="shared" si="659"/>
        <v>2685.4219948849213</v>
      </c>
      <c r="L4222" s="43">
        <f t="shared" si="660"/>
        <v>6905.3708439897591</v>
      </c>
      <c r="M4222" s="25"/>
      <c r="N4222" s="25"/>
    </row>
    <row r="4223" spans="1:14" ht="14.25" customHeight="1">
      <c r="A4223" s="114">
        <v>41640</v>
      </c>
      <c r="B4223" s="54" t="s">
        <v>642</v>
      </c>
      <c r="C4223" s="29">
        <f t="shared" si="656"/>
        <v>3759.3984962406016</v>
      </c>
      <c r="D4223" s="54" t="s">
        <v>188</v>
      </c>
      <c r="E4223" s="112">
        <v>79.8</v>
      </c>
      <c r="F4223" s="112">
        <v>80.5</v>
      </c>
      <c r="G4223" s="112">
        <v>81.099999999999994</v>
      </c>
      <c r="H4223" s="110"/>
      <c r="I4223" s="109">
        <f t="shared" si="657"/>
        <v>2631.5789473684317</v>
      </c>
      <c r="J4223" s="109">
        <f t="shared" si="658"/>
        <v>2255.6390977443398</v>
      </c>
      <c r="K4223" s="109">
        <f t="shared" si="659"/>
        <v>0</v>
      </c>
      <c r="L4223" s="43">
        <f t="shared" si="660"/>
        <v>4887.2180451127715</v>
      </c>
      <c r="M4223" s="25"/>
      <c r="N4223" s="25"/>
    </row>
    <row r="4224" spans="1:14" ht="14.25" customHeight="1">
      <c r="A4224" s="114">
        <v>41640</v>
      </c>
      <c r="B4224" s="54" t="s">
        <v>557</v>
      </c>
      <c r="C4224" s="29">
        <f t="shared" si="656"/>
        <v>4149.3775933609959</v>
      </c>
      <c r="D4224" s="102" t="s">
        <v>188</v>
      </c>
      <c r="E4224" s="43">
        <v>72.3</v>
      </c>
      <c r="F4224" s="43">
        <v>72.900000000000006</v>
      </c>
      <c r="G4224" s="43"/>
      <c r="H4224" s="110"/>
      <c r="I4224" s="109">
        <f t="shared" si="657"/>
        <v>2489.626556016633</v>
      </c>
      <c r="J4224" s="109">
        <f t="shared" si="658"/>
        <v>0</v>
      </c>
      <c r="K4224" s="109">
        <f t="shared" si="659"/>
        <v>0</v>
      </c>
      <c r="L4224" s="43">
        <f t="shared" si="660"/>
        <v>2489.626556016633</v>
      </c>
      <c r="M4224" s="25"/>
      <c r="N4224" s="25"/>
    </row>
    <row r="4225" spans="1:14" ht="14.25" customHeight="1">
      <c r="A4225" s="114">
        <v>41639</v>
      </c>
      <c r="B4225" s="54" t="s">
        <v>101</v>
      </c>
      <c r="C4225" s="29">
        <f t="shared" si="656"/>
        <v>1591.5119363395224</v>
      </c>
      <c r="D4225" s="54" t="s">
        <v>188</v>
      </c>
      <c r="E4225" s="112">
        <v>188.5</v>
      </c>
      <c r="F4225" s="112">
        <v>189.5</v>
      </c>
      <c r="G4225" s="112">
        <v>191</v>
      </c>
      <c r="H4225" s="110">
        <v>192.4</v>
      </c>
      <c r="I4225" s="109">
        <f t="shared" si="657"/>
        <v>1591.5119363395224</v>
      </c>
      <c r="J4225" s="109">
        <f t="shared" si="658"/>
        <v>2387.2679045092837</v>
      </c>
      <c r="K4225" s="109">
        <f t="shared" si="659"/>
        <v>2228.1167108753402</v>
      </c>
      <c r="L4225" s="43">
        <f t="shared" si="660"/>
        <v>6206.8965517241468</v>
      </c>
      <c r="M4225" s="25"/>
      <c r="N4225" s="25"/>
    </row>
    <row r="4226" spans="1:14" ht="14.25" customHeight="1">
      <c r="A4226" s="114">
        <v>41639</v>
      </c>
      <c r="B4226" s="102" t="s">
        <v>654</v>
      </c>
      <c r="C4226" s="29">
        <f t="shared" si="656"/>
        <v>1282.051282051282</v>
      </c>
      <c r="D4226" s="102" t="s">
        <v>203</v>
      </c>
      <c r="E4226" s="43">
        <v>234</v>
      </c>
      <c r="F4226" s="43">
        <v>233</v>
      </c>
      <c r="G4226" s="43">
        <v>231.5</v>
      </c>
      <c r="H4226" s="112">
        <v>230</v>
      </c>
      <c r="I4226" s="109">
        <f t="shared" si="657"/>
        <v>1282.051282051282</v>
      </c>
      <c r="J4226" s="109">
        <f t="shared" si="658"/>
        <v>1923.0769230769229</v>
      </c>
      <c r="K4226" s="109">
        <f t="shared" si="659"/>
        <v>1923.0769230769229</v>
      </c>
      <c r="L4226" s="43">
        <f t="shared" si="660"/>
        <v>5128.2051282051279</v>
      </c>
      <c r="M4226" s="25"/>
      <c r="N4226" s="25"/>
    </row>
    <row r="4227" spans="1:14" ht="14.25" customHeight="1">
      <c r="A4227" s="114">
        <v>41639</v>
      </c>
      <c r="B4227" s="54" t="s">
        <v>691</v>
      </c>
      <c r="C4227" s="29">
        <f t="shared" si="656"/>
        <v>116.0541586073501</v>
      </c>
      <c r="D4227" s="54" t="s">
        <v>188</v>
      </c>
      <c r="E4227" s="112">
        <v>2585</v>
      </c>
      <c r="F4227" s="112">
        <v>2600</v>
      </c>
      <c r="G4227" s="112">
        <v>2620</v>
      </c>
      <c r="H4227" s="110"/>
      <c r="I4227" s="109">
        <f t="shared" si="657"/>
        <v>1740.8123791102516</v>
      </c>
      <c r="J4227" s="109">
        <f t="shared" si="658"/>
        <v>2321.0831721470022</v>
      </c>
      <c r="K4227" s="109">
        <f t="shared" si="659"/>
        <v>0</v>
      </c>
      <c r="L4227" s="43">
        <f t="shared" si="660"/>
        <v>4061.8955512572538</v>
      </c>
      <c r="M4227" s="25"/>
      <c r="N4227" s="25"/>
    </row>
    <row r="4228" spans="1:14" ht="14.25" customHeight="1">
      <c r="A4228" s="114">
        <v>41639</v>
      </c>
      <c r="B4228" s="54" t="s">
        <v>615</v>
      </c>
      <c r="C4228" s="29">
        <f t="shared" si="656"/>
        <v>2764.9769585253457</v>
      </c>
      <c r="D4228" s="102" t="s">
        <v>188</v>
      </c>
      <c r="E4228" s="43">
        <v>108.5</v>
      </c>
      <c r="F4228" s="43">
        <v>109.3</v>
      </c>
      <c r="G4228" s="43"/>
      <c r="H4228" s="110"/>
      <c r="I4228" s="109">
        <f t="shared" si="657"/>
        <v>2211.9815668202687</v>
      </c>
      <c r="J4228" s="109">
        <f t="shared" si="658"/>
        <v>0</v>
      </c>
      <c r="K4228" s="109">
        <f t="shared" si="659"/>
        <v>0</v>
      </c>
      <c r="L4228" s="43">
        <f t="shared" si="660"/>
        <v>2211.9815668202687</v>
      </c>
      <c r="M4228" s="25"/>
      <c r="N4228" s="25"/>
    </row>
    <row r="4229" spans="1:14" ht="14.25" customHeight="1">
      <c r="A4229" s="114">
        <v>41639</v>
      </c>
      <c r="B4229" s="54" t="s">
        <v>239</v>
      </c>
      <c r="C4229" s="29">
        <f>300000/E4229</f>
        <v>206.89655172413794</v>
      </c>
      <c r="D4229" s="102" t="s">
        <v>188</v>
      </c>
      <c r="E4229" s="43">
        <v>1450</v>
      </c>
      <c r="F4229" s="43">
        <v>1456</v>
      </c>
      <c r="G4229" s="43"/>
      <c r="H4229" s="110"/>
      <c r="I4229" s="109">
        <f t="shared" si="657"/>
        <v>1241.3793103448277</v>
      </c>
      <c r="J4229" s="109">
        <f t="shared" si="658"/>
        <v>0</v>
      </c>
      <c r="K4229" s="109">
        <f t="shared" si="659"/>
        <v>0</v>
      </c>
      <c r="L4229" s="43">
        <f t="shared" si="660"/>
        <v>1241.3793103448277</v>
      </c>
      <c r="M4229" s="25"/>
      <c r="N4229" s="25"/>
    </row>
    <row r="4230" spans="1:14" ht="14.25" customHeight="1">
      <c r="A4230" s="114">
        <v>41639</v>
      </c>
      <c r="B4230" s="54" t="s">
        <v>692</v>
      </c>
      <c r="C4230" s="29">
        <f t="shared" si="656"/>
        <v>3296.7032967032969</v>
      </c>
      <c r="D4230" s="102" t="s">
        <v>188</v>
      </c>
      <c r="E4230" s="43">
        <v>91</v>
      </c>
      <c r="F4230" s="43">
        <v>91.5</v>
      </c>
      <c r="G4230" s="43"/>
      <c r="H4230" s="110"/>
      <c r="I4230" s="109">
        <f t="shared" si="657"/>
        <v>1648.3516483516485</v>
      </c>
      <c r="J4230" s="109">
        <f t="shared" si="658"/>
        <v>0</v>
      </c>
      <c r="K4230" s="109">
        <f t="shared" si="659"/>
        <v>0</v>
      </c>
      <c r="L4230" s="43">
        <f t="shared" si="660"/>
        <v>1648.3516483516485</v>
      </c>
      <c r="M4230" s="25"/>
      <c r="N4230" s="25"/>
    </row>
    <row r="4231" spans="1:14" ht="14.25" customHeight="1">
      <c r="A4231" s="114">
        <v>41638</v>
      </c>
      <c r="B4231" s="54" t="s">
        <v>675</v>
      </c>
      <c r="C4231" s="29">
        <f t="shared" si="656"/>
        <v>4000</v>
      </c>
      <c r="D4231" s="54" t="s">
        <v>188</v>
      </c>
      <c r="E4231" s="112">
        <v>75</v>
      </c>
      <c r="F4231" s="112">
        <v>75.8</v>
      </c>
      <c r="G4231" s="112">
        <v>76.8</v>
      </c>
      <c r="H4231" s="110">
        <v>78.3</v>
      </c>
      <c r="I4231" s="109">
        <f t="shared" si="657"/>
        <v>3199.9999999999886</v>
      </c>
      <c r="J4231" s="109">
        <f t="shared" si="658"/>
        <v>4000</v>
      </c>
      <c r="K4231" s="109">
        <f t="shared" si="659"/>
        <v>6000</v>
      </c>
      <c r="L4231" s="43">
        <f t="shared" si="660"/>
        <v>13199.999999999989</v>
      </c>
      <c r="M4231" s="25"/>
      <c r="N4231" s="25"/>
    </row>
    <row r="4232" spans="1:14" ht="14.25" customHeight="1">
      <c r="A4232" s="114">
        <v>41638</v>
      </c>
      <c r="B4232" s="54" t="s">
        <v>676</v>
      </c>
      <c r="C4232" s="29">
        <f t="shared" si="656"/>
        <v>5825.2427184466023</v>
      </c>
      <c r="D4232" s="54" t="s">
        <v>188</v>
      </c>
      <c r="E4232" s="112">
        <v>51.5</v>
      </c>
      <c r="F4232" s="112">
        <v>52</v>
      </c>
      <c r="G4232" s="112">
        <v>52.8</v>
      </c>
      <c r="H4232" s="110"/>
      <c r="I4232" s="109">
        <f t="shared" si="657"/>
        <v>2912.6213592233012</v>
      </c>
      <c r="J4232" s="109">
        <f t="shared" si="658"/>
        <v>4660.1941747572655</v>
      </c>
      <c r="K4232" s="109">
        <f t="shared" si="659"/>
        <v>0</v>
      </c>
      <c r="L4232" s="43">
        <f t="shared" si="660"/>
        <v>7572.8155339805671</v>
      </c>
      <c r="M4232" s="25"/>
      <c r="N4232" s="25"/>
    </row>
    <row r="4233" spans="1:14" ht="14.25" customHeight="1">
      <c r="A4233" s="114">
        <v>41638</v>
      </c>
      <c r="B4233" s="54" t="s">
        <v>693</v>
      </c>
      <c r="C4233" s="29">
        <f t="shared" si="656"/>
        <v>1098.901098901099</v>
      </c>
      <c r="D4233" s="54" t="s">
        <v>188</v>
      </c>
      <c r="E4233" s="112">
        <v>273</v>
      </c>
      <c r="F4233" s="112">
        <v>274.5</v>
      </c>
      <c r="G4233" s="112">
        <v>276.5</v>
      </c>
      <c r="H4233" s="110"/>
      <c r="I4233" s="109">
        <f t="shared" si="657"/>
        <v>1648.3516483516485</v>
      </c>
      <c r="J4233" s="109">
        <f t="shared" si="658"/>
        <v>2197.802197802198</v>
      </c>
      <c r="K4233" s="109">
        <f t="shared" si="659"/>
        <v>0</v>
      </c>
      <c r="L4233" s="43">
        <f t="shared" si="660"/>
        <v>3846.1538461538466</v>
      </c>
      <c r="M4233" s="25"/>
      <c r="N4233" s="25"/>
    </row>
    <row r="4234" spans="1:14" ht="14.25" customHeight="1">
      <c r="A4234" s="114">
        <v>41638</v>
      </c>
      <c r="B4234" s="54" t="s">
        <v>101</v>
      </c>
      <c r="C4234" s="29">
        <f t="shared" si="656"/>
        <v>1648.3516483516485</v>
      </c>
      <c r="D4234" s="54" t="s">
        <v>188</v>
      </c>
      <c r="E4234" s="112">
        <v>182</v>
      </c>
      <c r="F4234" s="112">
        <v>183</v>
      </c>
      <c r="G4234" s="112">
        <v>184.5</v>
      </c>
      <c r="H4234" s="110"/>
      <c r="I4234" s="109">
        <f t="shared" si="657"/>
        <v>1648.3516483516485</v>
      </c>
      <c r="J4234" s="109">
        <f t="shared" si="658"/>
        <v>2472.5274725274726</v>
      </c>
      <c r="K4234" s="109">
        <f t="shared" si="659"/>
        <v>0</v>
      </c>
      <c r="L4234" s="43">
        <f t="shared" si="660"/>
        <v>4120.8791208791208</v>
      </c>
      <c r="M4234" s="25"/>
      <c r="N4234" s="25"/>
    </row>
    <row r="4235" spans="1:14" ht="14.25" customHeight="1">
      <c r="A4235" s="114">
        <v>41638</v>
      </c>
      <c r="B4235" s="54" t="s">
        <v>120</v>
      </c>
      <c r="C4235" s="29">
        <f t="shared" si="656"/>
        <v>753.7688442211055</v>
      </c>
      <c r="D4235" s="102" t="s">
        <v>188</v>
      </c>
      <c r="E4235" s="43">
        <v>398</v>
      </c>
      <c r="F4235" s="43">
        <v>400</v>
      </c>
      <c r="G4235" s="43"/>
      <c r="H4235" s="110"/>
      <c r="I4235" s="109">
        <f t="shared" si="657"/>
        <v>1507.537688442211</v>
      </c>
      <c r="J4235" s="109">
        <f t="shared" si="658"/>
        <v>0</v>
      </c>
      <c r="K4235" s="109">
        <f t="shared" si="659"/>
        <v>0</v>
      </c>
      <c r="L4235" s="43">
        <f t="shared" si="660"/>
        <v>1507.537688442211</v>
      </c>
      <c r="M4235" s="25"/>
      <c r="N4235" s="25"/>
    </row>
    <row r="4236" spans="1:14" ht="14.25" customHeight="1">
      <c r="A4236" s="114">
        <v>41638</v>
      </c>
      <c r="B4236" s="102" t="s">
        <v>411</v>
      </c>
      <c r="C4236" s="29">
        <f t="shared" ref="C4236:C4299" si="661">300000/E4236</f>
        <v>5084.7457627118647</v>
      </c>
      <c r="D4236" s="102" t="s">
        <v>203</v>
      </c>
      <c r="E4236" s="43">
        <v>59</v>
      </c>
      <c r="F4236" s="43">
        <v>58.5</v>
      </c>
      <c r="G4236" s="43"/>
      <c r="H4236" s="110"/>
      <c r="I4236" s="109">
        <f t="shared" ref="I4236:I4299" si="662">(IF(D4236="SHORT",E4236-F4236,IF(D4236="LONG",F4236-E4236)))*C4236</f>
        <v>2542.3728813559323</v>
      </c>
      <c r="J4236" s="109">
        <f t="shared" ref="J4236:J4299" si="663">(IF(D4236="SHORT",IF(G4236="",0,F4236-G4236),IF(D4236="LONG",IF(G4236="",0,G4236-F4236))))*C4236</f>
        <v>0</v>
      </c>
      <c r="K4236" s="109">
        <f t="shared" ref="K4236:K4299" si="664">(IF(D4236="SHORT",IF(H4236="",0,G4236-H4236),IF(D4236="LONG",IF(H4236="",0,(H4236-G4236)))))*C4236</f>
        <v>0</v>
      </c>
      <c r="L4236" s="43">
        <f t="shared" ref="L4236:L4299" si="665">SUM(I4236,J4236,K4236)</f>
        <v>2542.3728813559323</v>
      </c>
      <c r="M4236" s="25"/>
      <c r="N4236" s="25"/>
    </row>
    <row r="4237" spans="1:14" ht="14.25" customHeight="1">
      <c r="A4237" s="114">
        <v>41635</v>
      </c>
      <c r="B4237" s="54" t="s">
        <v>120</v>
      </c>
      <c r="C4237" s="29">
        <f t="shared" si="661"/>
        <v>777.20207253886008</v>
      </c>
      <c r="D4237" s="54" t="s">
        <v>188</v>
      </c>
      <c r="E4237" s="112">
        <v>386</v>
      </c>
      <c r="F4237" s="112">
        <v>388</v>
      </c>
      <c r="G4237" s="112">
        <v>391</v>
      </c>
      <c r="H4237" s="110">
        <v>393.2</v>
      </c>
      <c r="I4237" s="109">
        <f t="shared" si="662"/>
        <v>1554.4041450777202</v>
      </c>
      <c r="J4237" s="109">
        <f t="shared" si="663"/>
        <v>2331.6062176165801</v>
      </c>
      <c r="K4237" s="109">
        <f t="shared" si="664"/>
        <v>1709.8445595854832</v>
      </c>
      <c r="L4237" s="43">
        <f t="shared" si="665"/>
        <v>5595.8549222797828</v>
      </c>
      <c r="M4237" s="25"/>
      <c r="N4237" s="25"/>
    </row>
    <row r="4238" spans="1:14" ht="14.25" customHeight="1">
      <c r="A4238" s="114">
        <v>41635</v>
      </c>
      <c r="B4238" s="54" t="s">
        <v>128</v>
      </c>
      <c r="C4238" s="29">
        <f t="shared" si="661"/>
        <v>1724.1379310344828</v>
      </c>
      <c r="D4238" s="102" t="s">
        <v>188</v>
      </c>
      <c r="E4238" s="43">
        <v>174</v>
      </c>
      <c r="F4238" s="43">
        <v>175</v>
      </c>
      <c r="G4238" s="43"/>
      <c r="H4238" s="110"/>
      <c r="I4238" s="109">
        <f t="shared" si="662"/>
        <v>1724.1379310344828</v>
      </c>
      <c r="J4238" s="109">
        <f t="shared" si="663"/>
        <v>0</v>
      </c>
      <c r="K4238" s="109">
        <f t="shared" si="664"/>
        <v>0</v>
      </c>
      <c r="L4238" s="43">
        <f t="shared" si="665"/>
        <v>1724.1379310344828</v>
      </c>
      <c r="M4238" s="25"/>
      <c r="N4238" s="25"/>
    </row>
    <row r="4239" spans="1:14" ht="14.25" customHeight="1">
      <c r="A4239" s="114">
        <v>41635</v>
      </c>
      <c r="B4239" s="54" t="s">
        <v>239</v>
      </c>
      <c r="C4239" s="29">
        <f t="shared" si="661"/>
        <v>215.82733812949641</v>
      </c>
      <c r="D4239" s="102" t="s">
        <v>188</v>
      </c>
      <c r="E4239" s="43">
        <v>1390</v>
      </c>
      <c r="F4239" s="43">
        <v>1396</v>
      </c>
      <c r="G4239" s="43"/>
      <c r="H4239" s="110"/>
      <c r="I4239" s="109">
        <f t="shared" si="662"/>
        <v>1294.9640287769785</v>
      </c>
      <c r="J4239" s="109">
        <f t="shared" si="663"/>
        <v>0</v>
      </c>
      <c r="K4239" s="109">
        <f t="shared" si="664"/>
        <v>0</v>
      </c>
      <c r="L4239" s="43">
        <f t="shared" si="665"/>
        <v>1294.9640287769785</v>
      </c>
      <c r="M4239" s="25"/>
      <c r="N4239" s="25"/>
    </row>
    <row r="4240" spans="1:14" ht="14.25" customHeight="1">
      <c r="A4240" s="114">
        <v>41635</v>
      </c>
      <c r="B4240" s="54" t="s">
        <v>694</v>
      </c>
      <c r="C4240" s="29">
        <f t="shared" si="661"/>
        <v>2112.676056338028</v>
      </c>
      <c r="D4240" s="102" t="s">
        <v>188</v>
      </c>
      <c r="E4240" s="43">
        <v>142</v>
      </c>
      <c r="F4240" s="43">
        <v>142.5</v>
      </c>
      <c r="G4240" s="43"/>
      <c r="H4240" s="110"/>
      <c r="I4240" s="109">
        <f t="shared" si="662"/>
        <v>1056.338028169014</v>
      </c>
      <c r="J4240" s="109">
        <f t="shared" si="663"/>
        <v>0</v>
      </c>
      <c r="K4240" s="109">
        <f t="shared" si="664"/>
        <v>0</v>
      </c>
      <c r="L4240" s="43">
        <f t="shared" si="665"/>
        <v>1056.338028169014</v>
      </c>
      <c r="M4240" s="25"/>
      <c r="N4240" s="25"/>
    </row>
    <row r="4241" spans="1:14" ht="14.25" customHeight="1">
      <c r="A4241" s="114">
        <v>41634</v>
      </c>
      <c r="B4241" s="54" t="s">
        <v>695</v>
      </c>
      <c r="C4241" s="29">
        <f t="shared" si="661"/>
        <v>2690.5829596412555</v>
      </c>
      <c r="D4241" s="54" t="s">
        <v>188</v>
      </c>
      <c r="E4241" s="112">
        <v>111.5</v>
      </c>
      <c r="F4241" s="112">
        <v>112.3</v>
      </c>
      <c r="G4241" s="112">
        <v>113.3</v>
      </c>
      <c r="H4241" s="110"/>
      <c r="I4241" s="109">
        <f t="shared" si="662"/>
        <v>2152.4663677129965</v>
      </c>
      <c r="J4241" s="109">
        <f t="shared" si="663"/>
        <v>2690.5829596412555</v>
      </c>
      <c r="K4241" s="109">
        <f t="shared" si="664"/>
        <v>0</v>
      </c>
      <c r="L4241" s="43">
        <f t="shared" si="665"/>
        <v>4843.0493273542525</v>
      </c>
      <c r="M4241" s="25"/>
      <c r="N4241" s="25"/>
    </row>
    <row r="4242" spans="1:14" ht="14.25" customHeight="1">
      <c r="A4242" s="114">
        <v>41634</v>
      </c>
      <c r="B4242" s="54" t="s">
        <v>153</v>
      </c>
      <c r="C4242" s="29">
        <f t="shared" si="661"/>
        <v>837.98882681564248</v>
      </c>
      <c r="D4242" s="102" t="s">
        <v>188</v>
      </c>
      <c r="E4242" s="43">
        <v>358</v>
      </c>
      <c r="F4242" s="43">
        <v>360</v>
      </c>
      <c r="G4242" s="43"/>
      <c r="H4242" s="110"/>
      <c r="I4242" s="109">
        <f t="shared" si="662"/>
        <v>1675.977653631285</v>
      </c>
      <c r="J4242" s="109">
        <f t="shared" si="663"/>
        <v>0</v>
      </c>
      <c r="K4242" s="109">
        <f t="shared" si="664"/>
        <v>0</v>
      </c>
      <c r="L4242" s="43">
        <f t="shared" si="665"/>
        <v>1675.977653631285</v>
      </c>
      <c r="M4242" s="25"/>
      <c r="N4242" s="25"/>
    </row>
    <row r="4243" spans="1:14" ht="14.25" customHeight="1">
      <c r="A4243" s="114">
        <v>41634</v>
      </c>
      <c r="B4243" s="54" t="s">
        <v>239</v>
      </c>
      <c r="C4243" s="29">
        <f t="shared" si="661"/>
        <v>223.04832713754647</v>
      </c>
      <c r="D4243" s="102" t="s">
        <v>188</v>
      </c>
      <c r="E4243" s="43">
        <v>1345</v>
      </c>
      <c r="F4243" s="43">
        <v>1349</v>
      </c>
      <c r="G4243" s="43"/>
      <c r="H4243" s="110"/>
      <c r="I4243" s="109">
        <f t="shared" si="662"/>
        <v>892.19330855018586</v>
      </c>
      <c r="J4243" s="109">
        <f t="shared" si="663"/>
        <v>0</v>
      </c>
      <c r="K4243" s="109">
        <f t="shared" si="664"/>
        <v>0</v>
      </c>
      <c r="L4243" s="43">
        <f t="shared" si="665"/>
        <v>892.19330855018586</v>
      </c>
      <c r="M4243" s="25"/>
      <c r="N4243" s="25"/>
    </row>
    <row r="4244" spans="1:14" ht="14.25" customHeight="1">
      <c r="A4244" s="114">
        <v>41634</v>
      </c>
      <c r="B4244" s="54" t="s">
        <v>340</v>
      </c>
      <c r="C4244" s="29">
        <f t="shared" si="661"/>
        <v>466.56298600311044</v>
      </c>
      <c r="D4244" s="102" t="s">
        <v>188</v>
      </c>
      <c r="E4244" s="43">
        <v>643</v>
      </c>
      <c r="F4244" s="43">
        <v>637</v>
      </c>
      <c r="G4244" s="43"/>
      <c r="H4244" s="110"/>
      <c r="I4244" s="109">
        <f t="shared" si="662"/>
        <v>-2799.3779160186627</v>
      </c>
      <c r="J4244" s="109">
        <f t="shared" si="663"/>
        <v>0</v>
      </c>
      <c r="K4244" s="109">
        <f t="shared" si="664"/>
        <v>0</v>
      </c>
      <c r="L4244" s="43">
        <f t="shared" si="665"/>
        <v>-2799.3779160186627</v>
      </c>
      <c r="M4244" s="25"/>
      <c r="N4244" s="25"/>
    </row>
    <row r="4245" spans="1:14" ht="14.25" customHeight="1">
      <c r="A4245" s="114">
        <v>41632</v>
      </c>
      <c r="B4245" s="54" t="s">
        <v>696</v>
      </c>
      <c r="C4245" s="29">
        <f t="shared" si="661"/>
        <v>2334.6303501945526</v>
      </c>
      <c r="D4245" s="54" t="s">
        <v>188</v>
      </c>
      <c r="E4245" s="112">
        <v>128.5</v>
      </c>
      <c r="F4245" s="112">
        <v>129.5</v>
      </c>
      <c r="G4245" s="112">
        <v>131</v>
      </c>
      <c r="H4245" s="110">
        <v>133</v>
      </c>
      <c r="I4245" s="109">
        <f t="shared" si="662"/>
        <v>2334.6303501945526</v>
      </c>
      <c r="J4245" s="109">
        <f t="shared" si="663"/>
        <v>3501.9455252918287</v>
      </c>
      <c r="K4245" s="109">
        <f t="shared" si="664"/>
        <v>4669.2607003891053</v>
      </c>
      <c r="L4245" s="43">
        <f t="shared" si="665"/>
        <v>10505.836575875488</v>
      </c>
      <c r="M4245" s="25"/>
      <c r="N4245" s="25"/>
    </row>
    <row r="4246" spans="1:14" ht="14.25" customHeight="1">
      <c r="A4246" s="114">
        <v>41632</v>
      </c>
      <c r="B4246" s="54" t="s">
        <v>570</v>
      </c>
      <c r="C4246" s="29">
        <f t="shared" si="661"/>
        <v>2105.2631578947367</v>
      </c>
      <c r="D4246" s="102" t="s">
        <v>188</v>
      </c>
      <c r="E4246" s="43">
        <v>142.5</v>
      </c>
      <c r="F4246" s="43">
        <v>143.5</v>
      </c>
      <c r="G4246" s="43"/>
      <c r="H4246" s="110"/>
      <c r="I4246" s="109">
        <f t="shared" si="662"/>
        <v>2105.2631578947367</v>
      </c>
      <c r="J4246" s="109">
        <f t="shared" si="663"/>
        <v>0</v>
      </c>
      <c r="K4246" s="109">
        <f t="shared" si="664"/>
        <v>0</v>
      </c>
      <c r="L4246" s="43">
        <f t="shared" si="665"/>
        <v>2105.2631578947367</v>
      </c>
      <c r="M4246" s="25"/>
      <c r="N4246" s="25"/>
    </row>
    <row r="4247" spans="1:14" ht="14.25" customHeight="1">
      <c r="A4247" s="114">
        <v>41632</v>
      </c>
      <c r="B4247" s="54" t="s">
        <v>683</v>
      </c>
      <c r="C4247" s="29">
        <f t="shared" si="661"/>
        <v>1764.7058823529412</v>
      </c>
      <c r="D4247" s="102" t="s">
        <v>188</v>
      </c>
      <c r="E4247" s="43">
        <v>170</v>
      </c>
      <c r="F4247" s="43">
        <v>171</v>
      </c>
      <c r="G4247" s="43"/>
      <c r="H4247" s="110"/>
      <c r="I4247" s="109">
        <f t="shared" si="662"/>
        <v>1764.7058823529412</v>
      </c>
      <c r="J4247" s="109">
        <f t="shared" si="663"/>
        <v>0</v>
      </c>
      <c r="K4247" s="109">
        <f t="shared" si="664"/>
        <v>0</v>
      </c>
      <c r="L4247" s="43">
        <f t="shared" si="665"/>
        <v>1764.7058823529412</v>
      </c>
      <c r="M4247" s="25"/>
      <c r="N4247" s="25"/>
    </row>
    <row r="4248" spans="1:14" ht="14.25" customHeight="1">
      <c r="A4248" s="114">
        <v>41632</v>
      </c>
      <c r="B4248" s="54" t="s">
        <v>598</v>
      </c>
      <c r="C4248" s="29">
        <f t="shared" si="661"/>
        <v>747.19800747198008</v>
      </c>
      <c r="D4248" s="102" t="s">
        <v>188</v>
      </c>
      <c r="E4248" s="43">
        <v>401.5</v>
      </c>
      <c r="F4248" s="43">
        <v>403.5</v>
      </c>
      <c r="G4248" s="43"/>
      <c r="H4248" s="110"/>
      <c r="I4248" s="109">
        <f t="shared" si="662"/>
        <v>1494.3960149439602</v>
      </c>
      <c r="J4248" s="109">
        <f t="shared" si="663"/>
        <v>0</v>
      </c>
      <c r="K4248" s="109">
        <f t="shared" si="664"/>
        <v>0</v>
      </c>
      <c r="L4248" s="43">
        <f t="shared" si="665"/>
        <v>1494.3960149439602</v>
      </c>
      <c r="M4248" s="25"/>
      <c r="N4248" s="25"/>
    </row>
    <row r="4249" spans="1:14" ht="14.25" customHeight="1">
      <c r="A4249" s="114">
        <v>41632</v>
      </c>
      <c r="B4249" s="54" t="s">
        <v>153</v>
      </c>
      <c r="C4249" s="29">
        <f t="shared" si="661"/>
        <v>845.07042253521126</v>
      </c>
      <c r="D4249" s="102" t="s">
        <v>188</v>
      </c>
      <c r="E4249" s="43">
        <v>355</v>
      </c>
      <c r="F4249" s="43">
        <v>354</v>
      </c>
      <c r="G4249" s="43"/>
      <c r="H4249" s="110"/>
      <c r="I4249" s="109">
        <f t="shared" si="662"/>
        <v>-845.07042253521126</v>
      </c>
      <c r="J4249" s="109">
        <f t="shared" si="663"/>
        <v>0</v>
      </c>
      <c r="K4249" s="109">
        <f t="shared" si="664"/>
        <v>0</v>
      </c>
      <c r="L4249" s="43">
        <f t="shared" si="665"/>
        <v>-845.07042253521126</v>
      </c>
      <c r="M4249" s="25"/>
      <c r="N4249" s="25"/>
    </row>
    <row r="4250" spans="1:14" ht="14.25" customHeight="1">
      <c r="A4250" s="114">
        <v>41632</v>
      </c>
      <c r="B4250" s="54" t="s">
        <v>678</v>
      </c>
      <c r="C4250" s="29">
        <f t="shared" si="661"/>
        <v>1010.10101010101</v>
      </c>
      <c r="D4250" s="102" t="s">
        <v>188</v>
      </c>
      <c r="E4250" s="43">
        <v>297</v>
      </c>
      <c r="F4250" s="43">
        <v>294</v>
      </c>
      <c r="G4250" s="43"/>
      <c r="H4250" s="110"/>
      <c r="I4250" s="109">
        <f t="shared" si="662"/>
        <v>-3030.30303030303</v>
      </c>
      <c r="J4250" s="109">
        <f t="shared" si="663"/>
        <v>0</v>
      </c>
      <c r="K4250" s="109">
        <f t="shared" si="664"/>
        <v>0</v>
      </c>
      <c r="L4250" s="43">
        <f t="shared" si="665"/>
        <v>-3030.30303030303</v>
      </c>
      <c r="M4250" s="25"/>
      <c r="N4250" s="25"/>
    </row>
    <row r="4251" spans="1:14" ht="14.25" customHeight="1">
      <c r="A4251" s="114">
        <v>41631</v>
      </c>
      <c r="B4251" s="54" t="s">
        <v>597</v>
      </c>
      <c r="C4251" s="29">
        <f t="shared" si="661"/>
        <v>2429.1497975708503</v>
      </c>
      <c r="D4251" s="102" t="s">
        <v>188</v>
      </c>
      <c r="E4251" s="43">
        <v>123.5</v>
      </c>
      <c r="F4251" s="43">
        <v>124.3</v>
      </c>
      <c r="G4251" s="43"/>
      <c r="H4251" s="110"/>
      <c r="I4251" s="109">
        <f t="shared" si="662"/>
        <v>1943.3198380566732</v>
      </c>
      <c r="J4251" s="109">
        <f t="shared" si="663"/>
        <v>0</v>
      </c>
      <c r="K4251" s="109">
        <f t="shared" si="664"/>
        <v>0</v>
      </c>
      <c r="L4251" s="43">
        <f t="shared" si="665"/>
        <v>1943.3198380566732</v>
      </c>
      <c r="M4251" s="25"/>
      <c r="N4251" s="25"/>
    </row>
    <row r="4252" spans="1:14" ht="14.25" customHeight="1">
      <c r="A4252" s="114">
        <v>41631</v>
      </c>
      <c r="B4252" s="54" t="s">
        <v>590</v>
      </c>
      <c r="C4252" s="29">
        <f t="shared" si="661"/>
        <v>1438.8489208633093</v>
      </c>
      <c r="D4252" s="102" t="s">
        <v>188</v>
      </c>
      <c r="E4252" s="43">
        <v>208.5</v>
      </c>
      <c r="F4252" s="43">
        <v>209.5</v>
      </c>
      <c r="G4252" s="43"/>
      <c r="H4252" s="110"/>
      <c r="I4252" s="109">
        <f t="shared" si="662"/>
        <v>1438.8489208633093</v>
      </c>
      <c r="J4252" s="109">
        <f t="shared" si="663"/>
        <v>0</v>
      </c>
      <c r="K4252" s="109">
        <f t="shared" si="664"/>
        <v>0</v>
      </c>
      <c r="L4252" s="43">
        <f t="shared" si="665"/>
        <v>1438.8489208633093</v>
      </c>
      <c r="M4252" s="25"/>
      <c r="N4252" s="25"/>
    </row>
    <row r="4253" spans="1:14" ht="14.25" customHeight="1">
      <c r="A4253" s="114">
        <v>41631</v>
      </c>
      <c r="B4253" s="54" t="s">
        <v>690</v>
      </c>
      <c r="C4253" s="29">
        <f t="shared" si="661"/>
        <v>1363.6363636363637</v>
      </c>
      <c r="D4253" s="102" t="s">
        <v>188</v>
      </c>
      <c r="E4253" s="43">
        <v>220</v>
      </c>
      <c r="F4253" s="43">
        <v>221</v>
      </c>
      <c r="G4253" s="43"/>
      <c r="H4253" s="110"/>
      <c r="I4253" s="109">
        <f t="shared" si="662"/>
        <v>1363.6363636363637</v>
      </c>
      <c r="J4253" s="109">
        <f t="shared" si="663"/>
        <v>0</v>
      </c>
      <c r="K4253" s="109">
        <f t="shared" si="664"/>
        <v>0</v>
      </c>
      <c r="L4253" s="43">
        <f t="shared" si="665"/>
        <v>1363.6363636363637</v>
      </c>
      <c r="M4253" s="25"/>
      <c r="N4253" s="25"/>
    </row>
    <row r="4254" spans="1:14" ht="14.25" customHeight="1">
      <c r="A4254" s="114">
        <v>41628</v>
      </c>
      <c r="B4254" s="54" t="s">
        <v>697</v>
      </c>
      <c r="C4254" s="29">
        <f t="shared" si="661"/>
        <v>1916.9329073482429</v>
      </c>
      <c r="D4254" s="54" t="s">
        <v>188</v>
      </c>
      <c r="E4254" s="112">
        <v>156.5</v>
      </c>
      <c r="F4254" s="112">
        <v>157.5</v>
      </c>
      <c r="G4254" s="112">
        <v>158.5</v>
      </c>
      <c r="H4254" s="110">
        <v>161</v>
      </c>
      <c r="I4254" s="109">
        <f t="shared" si="662"/>
        <v>1916.9329073482429</v>
      </c>
      <c r="J4254" s="109">
        <f t="shared" si="663"/>
        <v>1916.9329073482429</v>
      </c>
      <c r="K4254" s="109">
        <f t="shared" si="664"/>
        <v>4792.3322683706074</v>
      </c>
      <c r="L4254" s="43">
        <f t="shared" si="665"/>
        <v>8626.1980830670927</v>
      </c>
      <c r="M4254" s="25"/>
      <c r="N4254" s="25"/>
    </row>
    <row r="4255" spans="1:14" ht="14.25" customHeight="1">
      <c r="A4255" s="114">
        <v>41628</v>
      </c>
      <c r="B4255" s="54" t="s">
        <v>239</v>
      </c>
      <c r="C4255" s="29">
        <f t="shared" si="661"/>
        <v>227.27272727272728</v>
      </c>
      <c r="D4255" s="54" t="s">
        <v>188</v>
      </c>
      <c r="E4255" s="112">
        <v>1320</v>
      </c>
      <c r="F4255" s="112">
        <v>1326</v>
      </c>
      <c r="G4255" s="112">
        <v>1334</v>
      </c>
      <c r="H4255" s="110">
        <v>1344</v>
      </c>
      <c r="I4255" s="109">
        <f t="shared" si="662"/>
        <v>1363.6363636363637</v>
      </c>
      <c r="J4255" s="109">
        <f t="shared" si="663"/>
        <v>1818.1818181818182</v>
      </c>
      <c r="K4255" s="109">
        <f t="shared" si="664"/>
        <v>2272.727272727273</v>
      </c>
      <c r="L4255" s="43">
        <f t="shared" si="665"/>
        <v>5454.545454545455</v>
      </c>
      <c r="M4255" s="25"/>
      <c r="N4255" s="25"/>
    </row>
    <row r="4256" spans="1:14" ht="14.25" customHeight="1">
      <c r="A4256" s="114">
        <v>41628</v>
      </c>
      <c r="B4256" s="54" t="s">
        <v>379</v>
      </c>
      <c r="C4256" s="29">
        <f t="shared" si="661"/>
        <v>2870.8133971291868</v>
      </c>
      <c r="D4256" s="54" t="s">
        <v>188</v>
      </c>
      <c r="E4256" s="112">
        <v>104.5</v>
      </c>
      <c r="F4256" s="112">
        <v>105.3</v>
      </c>
      <c r="G4256" s="112">
        <v>106.3</v>
      </c>
      <c r="H4256" s="110"/>
      <c r="I4256" s="109">
        <f t="shared" si="662"/>
        <v>2296.6507177033413</v>
      </c>
      <c r="J4256" s="109">
        <f t="shared" si="663"/>
        <v>2870.8133971291868</v>
      </c>
      <c r="K4256" s="109">
        <f t="shared" si="664"/>
        <v>0</v>
      </c>
      <c r="L4256" s="43">
        <f t="shared" si="665"/>
        <v>5167.4641148325281</v>
      </c>
      <c r="M4256" s="25"/>
      <c r="N4256" s="25"/>
    </row>
    <row r="4257" spans="1:14" ht="14.25" customHeight="1">
      <c r="A4257" s="114">
        <v>41628</v>
      </c>
      <c r="B4257" s="54" t="s">
        <v>698</v>
      </c>
      <c r="C4257" s="29">
        <f t="shared" si="661"/>
        <v>1986.7549668874171</v>
      </c>
      <c r="D4257" s="54" t="s">
        <v>188</v>
      </c>
      <c r="E4257" s="112">
        <v>151</v>
      </c>
      <c r="F4257" s="112">
        <v>152</v>
      </c>
      <c r="G4257" s="112">
        <v>153.5</v>
      </c>
      <c r="H4257" s="110"/>
      <c r="I4257" s="109">
        <f t="shared" si="662"/>
        <v>1986.7549668874171</v>
      </c>
      <c r="J4257" s="109">
        <f t="shared" si="663"/>
        <v>2980.1324503311257</v>
      </c>
      <c r="K4257" s="109">
        <f t="shared" si="664"/>
        <v>0</v>
      </c>
      <c r="L4257" s="43">
        <f t="shared" si="665"/>
        <v>4966.8874172185424</v>
      </c>
      <c r="M4257" s="25"/>
      <c r="N4257" s="25"/>
    </row>
    <row r="4258" spans="1:14" ht="14.25" customHeight="1">
      <c r="A4258" s="114">
        <v>41628</v>
      </c>
      <c r="B4258" s="54" t="s">
        <v>570</v>
      </c>
      <c r="C4258" s="29">
        <f t="shared" si="661"/>
        <v>2205.8823529411766</v>
      </c>
      <c r="D4258" s="54" t="s">
        <v>188</v>
      </c>
      <c r="E4258" s="112">
        <v>136</v>
      </c>
      <c r="F4258" s="112">
        <v>137</v>
      </c>
      <c r="G4258" s="112">
        <v>138.25</v>
      </c>
      <c r="H4258" s="110"/>
      <c r="I4258" s="109">
        <f t="shared" si="662"/>
        <v>2205.8823529411766</v>
      </c>
      <c r="J4258" s="109">
        <f t="shared" si="663"/>
        <v>2757.3529411764707</v>
      </c>
      <c r="K4258" s="109">
        <f t="shared" si="664"/>
        <v>0</v>
      </c>
      <c r="L4258" s="43">
        <f t="shared" si="665"/>
        <v>4963.2352941176468</v>
      </c>
      <c r="M4258" s="25"/>
      <c r="N4258" s="25"/>
    </row>
    <row r="4259" spans="1:14" ht="14.25" customHeight="1">
      <c r="A4259" s="114">
        <v>41628</v>
      </c>
      <c r="B4259" s="54" t="s">
        <v>678</v>
      </c>
      <c r="C4259" s="29">
        <f t="shared" si="661"/>
        <v>1050.7880910683011</v>
      </c>
      <c r="D4259" s="54" t="s">
        <v>188</v>
      </c>
      <c r="E4259" s="112">
        <v>285.5</v>
      </c>
      <c r="F4259" s="112">
        <v>287</v>
      </c>
      <c r="G4259" s="112">
        <v>289</v>
      </c>
      <c r="H4259" s="110"/>
      <c r="I4259" s="109">
        <f t="shared" si="662"/>
        <v>1576.1821366024517</v>
      </c>
      <c r="J4259" s="109">
        <f t="shared" si="663"/>
        <v>2101.5761821366023</v>
      </c>
      <c r="K4259" s="109">
        <f t="shared" si="664"/>
        <v>0</v>
      </c>
      <c r="L4259" s="43">
        <f t="shared" si="665"/>
        <v>3677.7583187390537</v>
      </c>
      <c r="M4259" s="25"/>
      <c r="N4259" s="25"/>
    </row>
    <row r="4260" spans="1:14" ht="14.25" customHeight="1">
      <c r="A4260" s="114">
        <v>41628</v>
      </c>
      <c r="B4260" s="54" t="s">
        <v>447</v>
      </c>
      <c r="C4260" s="29">
        <f t="shared" si="661"/>
        <v>3250.2708559046587</v>
      </c>
      <c r="D4260" s="102" t="s">
        <v>188</v>
      </c>
      <c r="E4260" s="43">
        <v>92.3</v>
      </c>
      <c r="F4260" s="43">
        <v>92.8</v>
      </c>
      <c r="G4260" s="43"/>
      <c r="H4260" s="110"/>
      <c r="I4260" s="109">
        <f t="shared" si="662"/>
        <v>1625.1354279523293</v>
      </c>
      <c r="J4260" s="109">
        <f t="shared" si="663"/>
        <v>0</v>
      </c>
      <c r="K4260" s="109">
        <f t="shared" si="664"/>
        <v>0</v>
      </c>
      <c r="L4260" s="43">
        <f t="shared" si="665"/>
        <v>1625.1354279523293</v>
      </c>
      <c r="M4260" s="25"/>
      <c r="N4260" s="25"/>
    </row>
    <row r="4261" spans="1:14" ht="14.25" customHeight="1">
      <c r="A4261" s="114">
        <v>41627</v>
      </c>
      <c r="B4261" s="54" t="s">
        <v>548</v>
      </c>
      <c r="C4261" s="29">
        <f t="shared" si="661"/>
        <v>728.15533980582529</v>
      </c>
      <c r="D4261" s="54" t="s">
        <v>188</v>
      </c>
      <c r="E4261" s="112">
        <v>412</v>
      </c>
      <c r="F4261" s="112">
        <v>415</v>
      </c>
      <c r="G4261" s="112">
        <v>419</v>
      </c>
      <c r="H4261" s="110">
        <v>424</v>
      </c>
      <c r="I4261" s="109">
        <f t="shared" si="662"/>
        <v>2184.4660194174758</v>
      </c>
      <c r="J4261" s="109">
        <f t="shared" si="663"/>
        <v>2912.6213592233012</v>
      </c>
      <c r="K4261" s="109">
        <f t="shared" si="664"/>
        <v>3640.7766990291266</v>
      </c>
      <c r="L4261" s="43">
        <f t="shared" si="665"/>
        <v>8737.8640776699031</v>
      </c>
      <c r="M4261" s="25"/>
      <c r="N4261" s="25"/>
    </row>
    <row r="4262" spans="1:14" ht="14.25" customHeight="1">
      <c r="A4262" s="114">
        <v>41627</v>
      </c>
      <c r="B4262" s="102" t="s">
        <v>608</v>
      </c>
      <c r="C4262" s="29">
        <f t="shared" si="661"/>
        <v>1456.3106796116506</v>
      </c>
      <c r="D4262" s="102" t="s">
        <v>203</v>
      </c>
      <c r="E4262" s="43">
        <v>206</v>
      </c>
      <c r="F4262" s="43">
        <v>205</v>
      </c>
      <c r="G4262" s="43">
        <v>203.75</v>
      </c>
      <c r="H4262" s="110"/>
      <c r="I4262" s="109">
        <f t="shared" si="662"/>
        <v>1456.3106796116506</v>
      </c>
      <c r="J4262" s="109">
        <f t="shared" si="663"/>
        <v>1820.3883495145633</v>
      </c>
      <c r="K4262" s="109">
        <f t="shared" si="664"/>
        <v>0</v>
      </c>
      <c r="L4262" s="43">
        <f t="shared" si="665"/>
        <v>3276.6990291262136</v>
      </c>
      <c r="M4262" s="25"/>
      <c r="N4262" s="25"/>
    </row>
    <row r="4263" spans="1:14" ht="14.25" customHeight="1">
      <c r="A4263" s="114">
        <v>41627</v>
      </c>
      <c r="B4263" s="102" t="s">
        <v>446</v>
      </c>
      <c r="C4263" s="29">
        <f t="shared" si="661"/>
        <v>1098.901098901099</v>
      </c>
      <c r="D4263" s="102" t="s">
        <v>203</v>
      </c>
      <c r="E4263" s="43">
        <v>273</v>
      </c>
      <c r="F4263" s="43">
        <v>271.5</v>
      </c>
      <c r="G4263" s="43"/>
      <c r="H4263" s="110"/>
      <c r="I4263" s="109">
        <f t="shared" si="662"/>
        <v>1648.3516483516485</v>
      </c>
      <c r="J4263" s="109">
        <f t="shared" si="663"/>
        <v>0</v>
      </c>
      <c r="K4263" s="109">
        <f t="shared" si="664"/>
        <v>0</v>
      </c>
      <c r="L4263" s="43">
        <f t="shared" si="665"/>
        <v>1648.3516483516485</v>
      </c>
      <c r="M4263" s="25"/>
      <c r="N4263" s="25"/>
    </row>
    <row r="4264" spans="1:14" ht="14.25" customHeight="1">
      <c r="A4264" s="114">
        <v>41627</v>
      </c>
      <c r="B4264" s="54" t="s">
        <v>239</v>
      </c>
      <c r="C4264" s="29">
        <f t="shared" si="661"/>
        <v>235.47880690737833</v>
      </c>
      <c r="D4264" s="102" t="s">
        <v>188</v>
      </c>
      <c r="E4264" s="43">
        <v>1274</v>
      </c>
      <c r="F4264" s="43">
        <v>1282</v>
      </c>
      <c r="G4264" s="43"/>
      <c r="H4264" s="110"/>
      <c r="I4264" s="109">
        <f t="shared" si="662"/>
        <v>1883.8304552590266</v>
      </c>
      <c r="J4264" s="109">
        <f t="shared" si="663"/>
        <v>0</v>
      </c>
      <c r="K4264" s="109">
        <f t="shared" si="664"/>
        <v>0</v>
      </c>
      <c r="L4264" s="43">
        <f t="shared" si="665"/>
        <v>1883.8304552590266</v>
      </c>
      <c r="M4264" s="25"/>
      <c r="N4264" s="25"/>
    </row>
    <row r="4265" spans="1:14" ht="14.25" customHeight="1">
      <c r="A4265" s="114">
        <v>41627</v>
      </c>
      <c r="B4265" s="102" t="s">
        <v>153</v>
      </c>
      <c r="C4265" s="29">
        <f t="shared" si="661"/>
        <v>900.90090090090087</v>
      </c>
      <c r="D4265" s="102" t="s">
        <v>203</v>
      </c>
      <c r="E4265" s="43">
        <v>333</v>
      </c>
      <c r="F4265" s="43">
        <v>337</v>
      </c>
      <c r="G4265" s="43"/>
      <c r="H4265" s="110"/>
      <c r="I4265" s="109">
        <f t="shared" si="662"/>
        <v>-3603.6036036036035</v>
      </c>
      <c r="J4265" s="109">
        <f t="shared" si="663"/>
        <v>0</v>
      </c>
      <c r="K4265" s="109">
        <f t="shared" si="664"/>
        <v>0</v>
      </c>
      <c r="L4265" s="43">
        <f t="shared" si="665"/>
        <v>-3603.6036036036035</v>
      </c>
      <c r="M4265" s="25"/>
      <c r="N4265" s="25"/>
    </row>
    <row r="4266" spans="1:14" ht="14.25" customHeight="1">
      <c r="A4266" s="114">
        <v>41626</v>
      </c>
      <c r="B4266" s="54" t="s">
        <v>690</v>
      </c>
      <c r="C4266" s="29">
        <f t="shared" si="661"/>
        <v>1415.0943396226414</v>
      </c>
      <c r="D4266" s="54" t="s">
        <v>188</v>
      </c>
      <c r="E4266" s="112">
        <v>212</v>
      </c>
      <c r="F4266" s="112">
        <v>214</v>
      </c>
      <c r="G4266" s="112">
        <v>217</v>
      </c>
      <c r="H4266" s="110">
        <v>220</v>
      </c>
      <c r="I4266" s="109">
        <f t="shared" si="662"/>
        <v>2830.1886792452829</v>
      </c>
      <c r="J4266" s="109">
        <f t="shared" si="663"/>
        <v>4245.2830188679245</v>
      </c>
      <c r="K4266" s="109">
        <f t="shared" si="664"/>
        <v>4245.2830188679245</v>
      </c>
      <c r="L4266" s="43">
        <f t="shared" si="665"/>
        <v>11320.754716981133</v>
      </c>
      <c r="M4266" s="25"/>
      <c r="N4266" s="25"/>
    </row>
    <row r="4267" spans="1:14" ht="14.25" customHeight="1">
      <c r="A4267" s="114">
        <v>41626</v>
      </c>
      <c r="B4267" s="54" t="s">
        <v>579</v>
      </c>
      <c r="C4267" s="29">
        <f t="shared" si="661"/>
        <v>765.30612244897964</v>
      </c>
      <c r="D4267" s="54" t="s">
        <v>188</v>
      </c>
      <c r="E4267" s="112">
        <v>392</v>
      </c>
      <c r="F4267" s="112">
        <v>394</v>
      </c>
      <c r="G4267" s="112">
        <v>396.5</v>
      </c>
      <c r="H4267" s="110"/>
      <c r="I4267" s="109">
        <f t="shared" si="662"/>
        <v>1530.6122448979593</v>
      </c>
      <c r="J4267" s="109">
        <f t="shared" si="663"/>
        <v>1913.2653061224491</v>
      </c>
      <c r="K4267" s="109">
        <f t="shared" si="664"/>
        <v>0</v>
      </c>
      <c r="L4267" s="43">
        <f t="shared" si="665"/>
        <v>3443.8775510204086</v>
      </c>
      <c r="M4267" s="25"/>
      <c r="N4267" s="25"/>
    </row>
    <row r="4268" spans="1:14" ht="14.25" customHeight="1">
      <c r="A4268" s="114">
        <v>41626</v>
      </c>
      <c r="B4268" s="54" t="s">
        <v>699</v>
      </c>
      <c r="C4268" s="29">
        <f t="shared" si="661"/>
        <v>1000</v>
      </c>
      <c r="D4268" s="102" t="s">
        <v>188</v>
      </c>
      <c r="E4268" s="43">
        <v>300</v>
      </c>
      <c r="F4268" s="43">
        <v>301.35000000000002</v>
      </c>
      <c r="G4268" s="43"/>
      <c r="H4268" s="110"/>
      <c r="I4268" s="109">
        <f t="shared" si="662"/>
        <v>1350.0000000000227</v>
      </c>
      <c r="J4268" s="109">
        <f t="shared" si="663"/>
        <v>0</v>
      </c>
      <c r="K4268" s="109">
        <f t="shared" si="664"/>
        <v>0</v>
      </c>
      <c r="L4268" s="43">
        <f t="shared" si="665"/>
        <v>1350.0000000000227</v>
      </c>
      <c r="M4268" s="25"/>
      <c r="N4268" s="25"/>
    </row>
    <row r="4269" spans="1:14" ht="14.25" customHeight="1">
      <c r="A4269" s="114">
        <v>41626</v>
      </c>
      <c r="B4269" s="54" t="s">
        <v>603</v>
      </c>
      <c r="C4269" s="29">
        <f t="shared" si="661"/>
        <v>3225.8064516129034</v>
      </c>
      <c r="D4269" s="102" t="s">
        <v>188</v>
      </c>
      <c r="E4269" s="43">
        <v>93</v>
      </c>
      <c r="F4269" s="43">
        <v>91.5</v>
      </c>
      <c r="G4269" s="43"/>
      <c r="H4269" s="110"/>
      <c r="I4269" s="109">
        <f t="shared" si="662"/>
        <v>-4838.7096774193551</v>
      </c>
      <c r="J4269" s="109">
        <f t="shared" si="663"/>
        <v>0</v>
      </c>
      <c r="K4269" s="109">
        <f t="shared" si="664"/>
        <v>0</v>
      </c>
      <c r="L4269" s="43">
        <f t="shared" si="665"/>
        <v>-4838.7096774193551</v>
      </c>
      <c r="M4269" s="25"/>
      <c r="N4269" s="25"/>
    </row>
    <row r="4270" spans="1:14" ht="14.25" customHeight="1">
      <c r="A4270" s="114">
        <v>41625</v>
      </c>
      <c r="B4270" s="102" t="s">
        <v>387</v>
      </c>
      <c r="C4270" s="29">
        <f t="shared" si="661"/>
        <v>1075.2688172043011</v>
      </c>
      <c r="D4270" s="102" t="s">
        <v>203</v>
      </c>
      <c r="E4270" s="43">
        <v>279</v>
      </c>
      <c r="F4270" s="43">
        <v>277.2</v>
      </c>
      <c r="G4270" s="43"/>
      <c r="H4270" s="110"/>
      <c r="I4270" s="109">
        <f t="shared" si="662"/>
        <v>1935.4838709677542</v>
      </c>
      <c r="J4270" s="109">
        <f t="shared" si="663"/>
        <v>0</v>
      </c>
      <c r="K4270" s="109">
        <f t="shared" si="664"/>
        <v>0</v>
      </c>
      <c r="L4270" s="43">
        <f t="shared" si="665"/>
        <v>1935.4838709677542</v>
      </c>
      <c r="M4270" s="25"/>
      <c r="N4270" s="25"/>
    </row>
    <row r="4271" spans="1:14" ht="14.25" customHeight="1">
      <c r="A4271" s="114">
        <v>41625</v>
      </c>
      <c r="B4271" s="54" t="s">
        <v>101</v>
      </c>
      <c r="C4271" s="29">
        <f t="shared" si="661"/>
        <v>1744.1860465116279</v>
      </c>
      <c r="D4271" s="102" t="s">
        <v>188</v>
      </c>
      <c r="E4271" s="43">
        <v>172</v>
      </c>
      <c r="F4271" s="43">
        <v>173</v>
      </c>
      <c r="G4271" s="43"/>
      <c r="H4271" s="110"/>
      <c r="I4271" s="109">
        <f t="shared" si="662"/>
        <v>1744.1860465116279</v>
      </c>
      <c r="J4271" s="109">
        <f t="shared" si="663"/>
        <v>0</v>
      </c>
      <c r="K4271" s="109">
        <f t="shared" si="664"/>
        <v>0</v>
      </c>
      <c r="L4271" s="43">
        <f t="shared" si="665"/>
        <v>1744.1860465116279</v>
      </c>
      <c r="M4271" s="25"/>
      <c r="N4271" s="25"/>
    </row>
    <row r="4272" spans="1:14" ht="14.25" customHeight="1">
      <c r="A4272" s="114">
        <v>41625</v>
      </c>
      <c r="B4272" s="54" t="s">
        <v>409</v>
      </c>
      <c r="C4272" s="29">
        <f t="shared" si="661"/>
        <v>567.10775047258983</v>
      </c>
      <c r="D4272" s="102" t="s">
        <v>188</v>
      </c>
      <c r="E4272" s="43">
        <v>529</v>
      </c>
      <c r="F4272" s="43">
        <v>532</v>
      </c>
      <c r="G4272" s="43"/>
      <c r="H4272" s="110"/>
      <c r="I4272" s="109">
        <f t="shared" si="662"/>
        <v>1701.3232514177694</v>
      </c>
      <c r="J4272" s="109">
        <f t="shared" si="663"/>
        <v>0</v>
      </c>
      <c r="K4272" s="109">
        <f t="shared" si="664"/>
        <v>0</v>
      </c>
      <c r="L4272" s="43">
        <f t="shared" si="665"/>
        <v>1701.3232514177694</v>
      </c>
      <c r="M4272" s="25"/>
      <c r="N4272" s="25"/>
    </row>
    <row r="4273" spans="1:14" ht="14.25" customHeight="1">
      <c r="A4273" s="114">
        <v>41625</v>
      </c>
      <c r="B4273" s="54" t="s">
        <v>692</v>
      </c>
      <c r="C4273" s="29">
        <f t="shared" si="661"/>
        <v>3303.964757709251</v>
      </c>
      <c r="D4273" s="102" t="s">
        <v>188</v>
      </c>
      <c r="E4273" s="43">
        <v>90.8</v>
      </c>
      <c r="F4273" s="43">
        <v>91.3</v>
      </c>
      <c r="G4273" s="43"/>
      <c r="H4273" s="110"/>
      <c r="I4273" s="109">
        <f t="shared" si="662"/>
        <v>1651.9823788546255</v>
      </c>
      <c r="J4273" s="109">
        <f t="shared" si="663"/>
        <v>0</v>
      </c>
      <c r="K4273" s="109">
        <f t="shared" si="664"/>
        <v>0</v>
      </c>
      <c r="L4273" s="43">
        <f t="shared" si="665"/>
        <v>1651.9823788546255</v>
      </c>
      <c r="M4273" s="25"/>
      <c r="N4273" s="25"/>
    </row>
    <row r="4274" spans="1:14" ht="14.25" customHeight="1">
      <c r="A4274" s="114">
        <v>41625</v>
      </c>
      <c r="B4274" s="54" t="s">
        <v>579</v>
      </c>
      <c r="C4274" s="29">
        <f t="shared" si="661"/>
        <v>773.19587628865975</v>
      </c>
      <c r="D4274" s="102" t="s">
        <v>188</v>
      </c>
      <c r="E4274" s="43">
        <v>388</v>
      </c>
      <c r="F4274" s="43">
        <v>390</v>
      </c>
      <c r="G4274" s="43"/>
      <c r="H4274" s="110"/>
      <c r="I4274" s="109">
        <f t="shared" si="662"/>
        <v>1546.3917525773195</v>
      </c>
      <c r="J4274" s="109">
        <f t="shared" si="663"/>
        <v>0</v>
      </c>
      <c r="K4274" s="109">
        <f t="shared" si="664"/>
        <v>0</v>
      </c>
      <c r="L4274" s="43">
        <f t="shared" si="665"/>
        <v>1546.3917525773195</v>
      </c>
      <c r="M4274" s="25"/>
      <c r="N4274" s="25"/>
    </row>
    <row r="4275" spans="1:14" ht="14.25" customHeight="1">
      <c r="A4275" s="114">
        <v>41624</v>
      </c>
      <c r="B4275" s="54" t="s">
        <v>570</v>
      </c>
      <c r="C4275" s="29">
        <f t="shared" si="661"/>
        <v>2419.3548387096776</v>
      </c>
      <c r="D4275" s="54" t="s">
        <v>188</v>
      </c>
      <c r="E4275" s="112">
        <v>124</v>
      </c>
      <c r="F4275" s="112">
        <v>124.8</v>
      </c>
      <c r="G4275" s="112">
        <v>125.8</v>
      </c>
      <c r="H4275" s="110">
        <v>127.3</v>
      </c>
      <c r="I4275" s="109">
        <f t="shared" si="662"/>
        <v>1935.4838709677351</v>
      </c>
      <c r="J4275" s="109">
        <f t="shared" si="663"/>
        <v>2419.3548387096776</v>
      </c>
      <c r="K4275" s="109">
        <f t="shared" si="664"/>
        <v>3629.0322580645161</v>
      </c>
      <c r="L4275" s="43">
        <f t="shared" si="665"/>
        <v>7983.8709677419292</v>
      </c>
      <c r="M4275" s="25"/>
      <c r="N4275" s="25"/>
    </row>
    <row r="4276" spans="1:14" ht="14.25" customHeight="1">
      <c r="A4276" s="114">
        <v>41624</v>
      </c>
      <c r="B4276" s="54" t="s">
        <v>89</v>
      </c>
      <c r="C4276" s="29">
        <f t="shared" si="661"/>
        <v>1587.3015873015872</v>
      </c>
      <c r="D4276" s="54" t="s">
        <v>188</v>
      </c>
      <c r="E4276" s="112">
        <v>189</v>
      </c>
      <c r="F4276" s="112">
        <v>190</v>
      </c>
      <c r="G4276" s="112">
        <v>191.5</v>
      </c>
      <c r="H4276" s="110">
        <v>193.5</v>
      </c>
      <c r="I4276" s="109">
        <f t="shared" si="662"/>
        <v>1587.3015873015872</v>
      </c>
      <c r="J4276" s="109">
        <f t="shared" si="663"/>
        <v>2380.9523809523807</v>
      </c>
      <c r="K4276" s="109">
        <f t="shared" si="664"/>
        <v>3174.6031746031745</v>
      </c>
      <c r="L4276" s="43">
        <f t="shared" si="665"/>
        <v>7142.8571428571431</v>
      </c>
      <c r="M4276" s="25"/>
      <c r="N4276" s="25"/>
    </row>
    <row r="4277" spans="1:14" ht="14.25" customHeight="1">
      <c r="A4277" s="114">
        <v>41624</v>
      </c>
      <c r="B4277" s="54" t="s">
        <v>451</v>
      </c>
      <c r="C4277" s="29">
        <f t="shared" si="661"/>
        <v>707.54716981132071</v>
      </c>
      <c r="D4277" s="54" t="s">
        <v>188</v>
      </c>
      <c r="E4277" s="112">
        <v>424</v>
      </c>
      <c r="F4277" s="112">
        <v>426</v>
      </c>
      <c r="G4277" s="112">
        <v>429</v>
      </c>
      <c r="H4277" s="110"/>
      <c r="I4277" s="109">
        <f t="shared" si="662"/>
        <v>1415.0943396226414</v>
      </c>
      <c r="J4277" s="109">
        <f t="shared" si="663"/>
        <v>2122.6415094339623</v>
      </c>
      <c r="K4277" s="109">
        <f t="shared" si="664"/>
        <v>0</v>
      </c>
      <c r="L4277" s="43">
        <f t="shared" si="665"/>
        <v>3537.7358490566039</v>
      </c>
      <c r="M4277" s="25"/>
      <c r="N4277" s="25"/>
    </row>
    <row r="4278" spans="1:14" ht="14.25" customHeight="1">
      <c r="A4278" s="114">
        <v>41624</v>
      </c>
      <c r="B4278" s="54" t="s">
        <v>487</v>
      </c>
      <c r="C4278" s="29">
        <f t="shared" si="661"/>
        <v>947.8672985781991</v>
      </c>
      <c r="D4278" s="102" t="s">
        <v>188</v>
      </c>
      <c r="E4278" s="43">
        <v>316.5</v>
      </c>
      <c r="F4278" s="43">
        <v>317.7</v>
      </c>
      <c r="G4278" s="43"/>
      <c r="H4278" s="110"/>
      <c r="I4278" s="109">
        <f t="shared" si="662"/>
        <v>1137.4407582938281</v>
      </c>
      <c r="J4278" s="109">
        <f t="shared" si="663"/>
        <v>0</v>
      </c>
      <c r="K4278" s="109">
        <f t="shared" si="664"/>
        <v>0</v>
      </c>
      <c r="L4278" s="43">
        <f t="shared" si="665"/>
        <v>1137.4407582938281</v>
      </c>
      <c r="M4278" s="25"/>
      <c r="N4278" s="25"/>
    </row>
    <row r="4279" spans="1:14" ht="14.25" customHeight="1">
      <c r="A4279" s="114">
        <v>41621</v>
      </c>
      <c r="B4279" s="102" t="s">
        <v>697</v>
      </c>
      <c r="C4279" s="29">
        <f t="shared" si="661"/>
        <v>2020.2020202020201</v>
      </c>
      <c r="D4279" s="102" t="s">
        <v>203</v>
      </c>
      <c r="E4279" s="43">
        <v>148.5</v>
      </c>
      <c r="F4279" s="43">
        <v>147.19999999999999</v>
      </c>
      <c r="G4279" s="43">
        <v>146.19999999999999</v>
      </c>
      <c r="H4279" s="110"/>
      <c r="I4279" s="109">
        <f t="shared" si="662"/>
        <v>2626.2626262626491</v>
      </c>
      <c r="J4279" s="109">
        <f t="shared" si="663"/>
        <v>2020.2020202020201</v>
      </c>
      <c r="K4279" s="109">
        <f t="shared" si="664"/>
        <v>0</v>
      </c>
      <c r="L4279" s="43">
        <f t="shared" si="665"/>
        <v>4646.4646464646694</v>
      </c>
      <c r="M4279" s="25"/>
      <c r="N4279" s="25"/>
    </row>
    <row r="4280" spans="1:14" ht="14.25" customHeight="1">
      <c r="A4280" s="114">
        <v>41621</v>
      </c>
      <c r="B4280" s="102" t="s">
        <v>570</v>
      </c>
      <c r="C4280" s="29">
        <f t="shared" si="661"/>
        <v>2479.3388429752067</v>
      </c>
      <c r="D4280" s="102" t="s">
        <v>203</v>
      </c>
      <c r="E4280" s="43">
        <v>121</v>
      </c>
      <c r="F4280" s="43">
        <v>120.2</v>
      </c>
      <c r="G4280" s="43"/>
      <c r="H4280" s="110"/>
      <c r="I4280" s="109">
        <f t="shared" si="662"/>
        <v>1983.4710743801584</v>
      </c>
      <c r="J4280" s="109">
        <f t="shared" si="663"/>
        <v>0</v>
      </c>
      <c r="K4280" s="109">
        <f t="shared" si="664"/>
        <v>0</v>
      </c>
      <c r="L4280" s="43">
        <f t="shared" si="665"/>
        <v>1983.4710743801584</v>
      </c>
      <c r="M4280" s="25"/>
      <c r="N4280" s="25"/>
    </row>
    <row r="4281" spans="1:14" ht="14.25" customHeight="1">
      <c r="A4281" s="114">
        <v>41621</v>
      </c>
      <c r="B4281" s="102" t="s">
        <v>153</v>
      </c>
      <c r="C4281" s="29">
        <f t="shared" si="661"/>
        <v>882.35294117647061</v>
      </c>
      <c r="D4281" s="102" t="s">
        <v>203</v>
      </c>
      <c r="E4281" s="43">
        <v>340</v>
      </c>
      <c r="F4281" s="43">
        <v>343</v>
      </c>
      <c r="G4281" s="43"/>
      <c r="H4281" s="110"/>
      <c r="I4281" s="109">
        <f t="shared" si="662"/>
        <v>-2647.0588235294117</v>
      </c>
      <c r="J4281" s="109">
        <f t="shared" si="663"/>
        <v>0</v>
      </c>
      <c r="K4281" s="109">
        <f t="shared" si="664"/>
        <v>0</v>
      </c>
      <c r="L4281" s="43">
        <f t="shared" si="665"/>
        <v>-2647.0588235294117</v>
      </c>
      <c r="M4281" s="25"/>
      <c r="N4281" s="25"/>
    </row>
    <row r="4282" spans="1:14" ht="14.25" customHeight="1">
      <c r="A4282" s="114">
        <v>41621</v>
      </c>
      <c r="B4282" s="54" t="s">
        <v>700</v>
      </c>
      <c r="C4282" s="29">
        <f t="shared" si="661"/>
        <v>358.85167464114835</v>
      </c>
      <c r="D4282" s="102" t="s">
        <v>188</v>
      </c>
      <c r="E4282" s="43">
        <v>836</v>
      </c>
      <c r="F4282" s="43">
        <v>824</v>
      </c>
      <c r="G4282" s="43"/>
      <c r="H4282" s="110"/>
      <c r="I4282" s="109">
        <f t="shared" si="662"/>
        <v>-4306.2200956937804</v>
      </c>
      <c r="J4282" s="109">
        <f t="shared" si="663"/>
        <v>0</v>
      </c>
      <c r="K4282" s="109">
        <f t="shared" si="664"/>
        <v>0</v>
      </c>
      <c r="L4282" s="43">
        <f t="shared" si="665"/>
        <v>-4306.2200956937804</v>
      </c>
      <c r="M4282" s="25"/>
      <c r="N4282" s="25"/>
    </row>
    <row r="4283" spans="1:14" ht="14.25" customHeight="1">
      <c r="A4283" s="114">
        <v>41620</v>
      </c>
      <c r="B4283" s="102" t="s">
        <v>432</v>
      </c>
      <c r="C4283" s="29">
        <f t="shared" si="661"/>
        <v>1151.6314779270633</v>
      </c>
      <c r="D4283" s="102" t="s">
        <v>203</v>
      </c>
      <c r="E4283" s="43">
        <v>260.5</v>
      </c>
      <c r="F4283" s="43">
        <v>259</v>
      </c>
      <c r="G4283" s="43">
        <v>257</v>
      </c>
      <c r="H4283" s="112">
        <v>254.5</v>
      </c>
      <c r="I4283" s="109">
        <f t="shared" si="662"/>
        <v>1727.447216890595</v>
      </c>
      <c r="J4283" s="109">
        <f t="shared" si="663"/>
        <v>2303.2629558541266</v>
      </c>
      <c r="K4283" s="109">
        <f t="shared" si="664"/>
        <v>2879.0786948176583</v>
      </c>
      <c r="L4283" s="43">
        <f t="shared" si="665"/>
        <v>6909.7888675623799</v>
      </c>
      <c r="M4283" s="25"/>
      <c r="N4283" s="25"/>
    </row>
    <row r="4284" spans="1:14" ht="14.25" customHeight="1">
      <c r="A4284" s="114">
        <v>41620</v>
      </c>
      <c r="B4284" s="102" t="s">
        <v>570</v>
      </c>
      <c r="C4284" s="29">
        <f t="shared" si="661"/>
        <v>2409.6385542168673</v>
      </c>
      <c r="D4284" s="102" t="s">
        <v>203</v>
      </c>
      <c r="E4284" s="43">
        <v>124.5</v>
      </c>
      <c r="F4284" s="43">
        <v>123.7</v>
      </c>
      <c r="G4284" s="43">
        <v>122.7</v>
      </c>
      <c r="H4284" s="110"/>
      <c r="I4284" s="109">
        <f t="shared" si="662"/>
        <v>1927.710843373487</v>
      </c>
      <c r="J4284" s="109">
        <f t="shared" si="663"/>
        <v>2409.6385542168673</v>
      </c>
      <c r="K4284" s="109">
        <f t="shared" si="664"/>
        <v>0</v>
      </c>
      <c r="L4284" s="43">
        <f t="shared" si="665"/>
        <v>4337.3493975903548</v>
      </c>
      <c r="M4284" s="25"/>
      <c r="N4284" s="25"/>
    </row>
    <row r="4285" spans="1:14" ht="14.25" customHeight="1">
      <c r="A4285" s="114">
        <v>41620</v>
      </c>
      <c r="B4285" s="54" t="s">
        <v>654</v>
      </c>
      <c r="C4285" s="29">
        <f t="shared" si="661"/>
        <v>917.43119266055044</v>
      </c>
      <c r="D4285" s="54" t="s">
        <v>188</v>
      </c>
      <c r="E4285" s="112">
        <v>327</v>
      </c>
      <c r="F4285" s="112">
        <v>328.5</v>
      </c>
      <c r="G4285" s="112">
        <v>330.5</v>
      </c>
      <c r="H4285" s="110"/>
      <c r="I4285" s="109">
        <f t="shared" si="662"/>
        <v>1376.1467889908256</v>
      </c>
      <c r="J4285" s="109">
        <f t="shared" si="663"/>
        <v>1834.8623853211009</v>
      </c>
      <c r="K4285" s="109">
        <f t="shared" si="664"/>
        <v>0</v>
      </c>
      <c r="L4285" s="43">
        <f t="shared" si="665"/>
        <v>3211.0091743119265</v>
      </c>
      <c r="M4285" s="25"/>
      <c r="N4285" s="25"/>
    </row>
    <row r="4286" spans="1:14" ht="14.25" customHeight="1">
      <c r="A4286" s="114">
        <v>41619</v>
      </c>
      <c r="B4286" s="102" t="s">
        <v>231</v>
      </c>
      <c r="C4286" s="29">
        <f t="shared" si="661"/>
        <v>2429.1497975708503</v>
      </c>
      <c r="D4286" s="102" t="s">
        <v>203</v>
      </c>
      <c r="E4286" s="43">
        <v>123.5</v>
      </c>
      <c r="F4286" s="43">
        <v>122.7</v>
      </c>
      <c r="G4286" s="43">
        <v>121.7</v>
      </c>
      <c r="H4286" s="110"/>
      <c r="I4286" s="109">
        <f t="shared" si="662"/>
        <v>1943.3198380566732</v>
      </c>
      <c r="J4286" s="109">
        <f t="shared" si="663"/>
        <v>2429.1497975708503</v>
      </c>
      <c r="K4286" s="109">
        <f t="shared" si="664"/>
        <v>0</v>
      </c>
      <c r="L4286" s="43">
        <f t="shared" si="665"/>
        <v>4372.4696356275235</v>
      </c>
      <c r="M4286" s="25"/>
      <c r="N4286" s="25"/>
    </row>
    <row r="4287" spans="1:14" ht="14.25" customHeight="1">
      <c r="A4287" s="114">
        <v>41619</v>
      </c>
      <c r="B4287" s="102" t="s">
        <v>487</v>
      </c>
      <c r="C4287" s="29">
        <f t="shared" si="661"/>
        <v>955.41401273885356</v>
      </c>
      <c r="D4287" s="102" t="s">
        <v>203</v>
      </c>
      <c r="E4287" s="43">
        <v>314</v>
      </c>
      <c r="F4287" s="43">
        <v>312</v>
      </c>
      <c r="G4287" s="43">
        <v>310.45</v>
      </c>
      <c r="H4287" s="110"/>
      <c r="I4287" s="109">
        <f t="shared" si="662"/>
        <v>1910.8280254777071</v>
      </c>
      <c r="J4287" s="109">
        <f t="shared" si="663"/>
        <v>1480.8917197452338</v>
      </c>
      <c r="K4287" s="109">
        <f t="shared" si="664"/>
        <v>0</v>
      </c>
      <c r="L4287" s="43">
        <f t="shared" si="665"/>
        <v>3391.7197452229411</v>
      </c>
      <c r="M4287" s="25"/>
      <c r="N4287" s="25"/>
    </row>
    <row r="4288" spans="1:14" ht="14.25" customHeight="1">
      <c r="A4288" s="114">
        <v>41619</v>
      </c>
      <c r="B4288" s="102" t="s">
        <v>536</v>
      </c>
      <c r="C4288" s="29">
        <f t="shared" si="661"/>
        <v>264.31718061674007</v>
      </c>
      <c r="D4288" s="102" t="s">
        <v>203</v>
      </c>
      <c r="E4288" s="43">
        <v>1135</v>
      </c>
      <c r="F4288" s="43">
        <v>1129</v>
      </c>
      <c r="G4288" s="43"/>
      <c r="H4288" s="110"/>
      <c r="I4288" s="109">
        <f t="shared" si="662"/>
        <v>1585.9030837004404</v>
      </c>
      <c r="J4288" s="109">
        <f t="shared" si="663"/>
        <v>0</v>
      </c>
      <c r="K4288" s="109">
        <f t="shared" si="664"/>
        <v>0</v>
      </c>
      <c r="L4288" s="43">
        <f t="shared" si="665"/>
        <v>1585.9030837004404</v>
      </c>
      <c r="M4288" s="25"/>
      <c r="N4288" s="25"/>
    </row>
    <row r="4289" spans="1:14" ht="14.25" customHeight="1">
      <c r="A4289" s="114">
        <v>41618</v>
      </c>
      <c r="B4289" s="102" t="s">
        <v>697</v>
      </c>
      <c r="C4289" s="29">
        <f t="shared" si="661"/>
        <v>1857.5851393188855</v>
      </c>
      <c r="D4289" s="102" t="s">
        <v>203</v>
      </c>
      <c r="E4289" s="43">
        <v>161.5</v>
      </c>
      <c r="F4289" s="43">
        <v>160.5</v>
      </c>
      <c r="G4289" s="43"/>
      <c r="H4289" s="110"/>
      <c r="I4289" s="109">
        <f t="shared" si="662"/>
        <v>1857.5851393188855</v>
      </c>
      <c r="J4289" s="109">
        <f t="shared" si="663"/>
        <v>0</v>
      </c>
      <c r="K4289" s="109">
        <f t="shared" si="664"/>
        <v>0</v>
      </c>
      <c r="L4289" s="43">
        <f t="shared" si="665"/>
        <v>1857.5851393188855</v>
      </c>
      <c r="M4289" s="25"/>
      <c r="N4289" s="25"/>
    </row>
    <row r="4290" spans="1:14" ht="14.25" customHeight="1">
      <c r="A4290" s="114">
        <v>41618</v>
      </c>
      <c r="B4290" s="54" t="s">
        <v>646</v>
      </c>
      <c r="C4290" s="29">
        <f t="shared" si="661"/>
        <v>1536.0983102918585</v>
      </c>
      <c r="D4290" s="102" t="s">
        <v>188</v>
      </c>
      <c r="E4290" s="43">
        <v>195.3</v>
      </c>
      <c r="F4290" s="43">
        <v>196.3</v>
      </c>
      <c r="G4290" s="43"/>
      <c r="H4290" s="110"/>
      <c r="I4290" s="109">
        <f t="shared" si="662"/>
        <v>1536.0983102918585</v>
      </c>
      <c r="J4290" s="109">
        <f t="shared" si="663"/>
        <v>0</v>
      </c>
      <c r="K4290" s="109">
        <f t="shared" si="664"/>
        <v>0</v>
      </c>
      <c r="L4290" s="43">
        <f t="shared" si="665"/>
        <v>1536.0983102918585</v>
      </c>
      <c r="M4290" s="25"/>
      <c r="N4290" s="25"/>
    </row>
    <row r="4291" spans="1:14" ht="14.25" customHeight="1">
      <c r="A4291" s="114">
        <v>41617</v>
      </c>
      <c r="B4291" s="102" t="s">
        <v>239</v>
      </c>
      <c r="C4291" s="29">
        <f t="shared" si="661"/>
        <v>265.48672566371681</v>
      </c>
      <c r="D4291" s="102" t="s">
        <v>203</v>
      </c>
      <c r="E4291" s="43">
        <v>1130</v>
      </c>
      <c r="F4291" s="43">
        <v>1124</v>
      </c>
      <c r="G4291" s="43">
        <v>1116</v>
      </c>
      <c r="H4291" s="112">
        <v>1106</v>
      </c>
      <c r="I4291" s="109">
        <f t="shared" si="662"/>
        <v>1592.9203539823009</v>
      </c>
      <c r="J4291" s="109">
        <f t="shared" si="663"/>
        <v>2123.8938053097345</v>
      </c>
      <c r="K4291" s="109">
        <f t="shared" si="664"/>
        <v>2654.8672566371679</v>
      </c>
      <c r="L4291" s="43">
        <f t="shared" si="665"/>
        <v>6371.6814159292035</v>
      </c>
      <c r="M4291" s="25"/>
      <c r="N4291" s="25"/>
    </row>
    <row r="4292" spans="1:14" ht="14.25" customHeight="1">
      <c r="A4292" s="114">
        <v>41617</v>
      </c>
      <c r="B4292" s="54" t="s">
        <v>128</v>
      </c>
      <c r="C4292" s="29">
        <f t="shared" si="661"/>
        <v>1863.3540372670807</v>
      </c>
      <c r="D4292" s="54" t="s">
        <v>188</v>
      </c>
      <c r="E4292" s="112">
        <v>161</v>
      </c>
      <c r="F4292" s="112">
        <v>161.80000000000001</v>
      </c>
      <c r="G4292" s="112">
        <v>162.80000000000001</v>
      </c>
      <c r="H4292" s="110">
        <v>164.3</v>
      </c>
      <c r="I4292" s="109">
        <f t="shared" si="662"/>
        <v>1490.6832298136858</v>
      </c>
      <c r="J4292" s="109">
        <f t="shared" si="663"/>
        <v>1863.3540372670807</v>
      </c>
      <c r="K4292" s="109">
        <f t="shared" si="664"/>
        <v>2795.0310559006211</v>
      </c>
      <c r="L4292" s="43">
        <f t="shared" si="665"/>
        <v>6149.0683229813876</v>
      </c>
      <c r="M4292" s="25"/>
      <c r="N4292" s="25"/>
    </row>
    <row r="4293" spans="1:14" ht="14.25" customHeight="1">
      <c r="A4293" s="114">
        <v>41617</v>
      </c>
      <c r="B4293" s="54" t="s">
        <v>120</v>
      </c>
      <c r="C4293" s="29">
        <f t="shared" si="661"/>
        <v>815.21739130434787</v>
      </c>
      <c r="D4293" s="54" t="s">
        <v>188</v>
      </c>
      <c r="E4293" s="112">
        <v>368</v>
      </c>
      <c r="F4293" s="112">
        <v>370</v>
      </c>
      <c r="G4293" s="112">
        <v>373</v>
      </c>
      <c r="H4293" s="110"/>
      <c r="I4293" s="109">
        <f t="shared" si="662"/>
        <v>1630.4347826086957</v>
      </c>
      <c r="J4293" s="109">
        <f t="shared" si="663"/>
        <v>2445.6521739130435</v>
      </c>
      <c r="K4293" s="109">
        <f t="shared" si="664"/>
        <v>0</v>
      </c>
      <c r="L4293" s="43">
        <f t="shared" si="665"/>
        <v>4076.086956521739</v>
      </c>
      <c r="M4293" s="25"/>
      <c r="N4293" s="25"/>
    </row>
    <row r="4294" spans="1:14" ht="14.25" customHeight="1">
      <c r="A4294" s="114">
        <v>41617</v>
      </c>
      <c r="B4294" s="54" t="s">
        <v>411</v>
      </c>
      <c r="C4294" s="29">
        <f t="shared" si="661"/>
        <v>4800</v>
      </c>
      <c r="D4294" s="102" t="s">
        <v>188</v>
      </c>
      <c r="E4294" s="43">
        <v>62.5</v>
      </c>
      <c r="F4294" s="43">
        <v>62.8</v>
      </c>
      <c r="G4294" s="43"/>
      <c r="H4294" s="110"/>
      <c r="I4294" s="109">
        <f t="shared" si="662"/>
        <v>1439.9999999999864</v>
      </c>
      <c r="J4294" s="109">
        <f t="shared" si="663"/>
        <v>0</v>
      </c>
      <c r="K4294" s="109">
        <f t="shared" si="664"/>
        <v>0</v>
      </c>
      <c r="L4294" s="43">
        <f t="shared" si="665"/>
        <v>1439.9999999999864</v>
      </c>
      <c r="M4294" s="25"/>
      <c r="N4294" s="25"/>
    </row>
    <row r="4295" spans="1:14" ht="14.25" customHeight="1">
      <c r="A4295" s="114">
        <v>41617</v>
      </c>
      <c r="B4295" s="54" t="s">
        <v>646</v>
      </c>
      <c r="C4295" s="29">
        <f t="shared" si="661"/>
        <v>1562.5</v>
      </c>
      <c r="D4295" s="102" t="s">
        <v>188</v>
      </c>
      <c r="E4295" s="43">
        <v>192</v>
      </c>
      <c r="F4295" s="43">
        <v>192.9</v>
      </c>
      <c r="G4295" s="43"/>
      <c r="H4295" s="110"/>
      <c r="I4295" s="109">
        <f t="shared" si="662"/>
        <v>1406.2500000000089</v>
      </c>
      <c r="J4295" s="109">
        <f t="shared" si="663"/>
        <v>0</v>
      </c>
      <c r="K4295" s="109">
        <f t="shared" si="664"/>
        <v>0</v>
      </c>
      <c r="L4295" s="43">
        <f t="shared" si="665"/>
        <v>1406.2500000000089</v>
      </c>
      <c r="M4295" s="25"/>
      <c r="N4295" s="25"/>
    </row>
    <row r="4296" spans="1:14" ht="14.25" customHeight="1">
      <c r="A4296" s="114">
        <v>41614</v>
      </c>
      <c r="B4296" s="54" t="s">
        <v>570</v>
      </c>
      <c r="C4296" s="29">
        <f t="shared" si="661"/>
        <v>2459.0163934426228</v>
      </c>
      <c r="D4296" s="54" t="s">
        <v>188</v>
      </c>
      <c r="E4296" s="112">
        <v>122</v>
      </c>
      <c r="F4296" s="112">
        <v>122.8</v>
      </c>
      <c r="G4296" s="112">
        <v>123.8</v>
      </c>
      <c r="H4296" s="110">
        <v>125.3</v>
      </c>
      <c r="I4296" s="109">
        <f t="shared" si="662"/>
        <v>1967.2131147540913</v>
      </c>
      <c r="J4296" s="109">
        <f t="shared" si="663"/>
        <v>2459.0163934426228</v>
      </c>
      <c r="K4296" s="109">
        <f t="shared" si="664"/>
        <v>3688.5245901639341</v>
      </c>
      <c r="L4296" s="43">
        <f t="shared" si="665"/>
        <v>8114.7540983606486</v>
      </c>
      <c r="M4296" s="25"/>
      <c r="N4296" s="25"/>
    </row>
    <row r="4297" spans="1:14" ht="14.25" customHeight="1">
      <c r="A4297" s="114">
        <v>41614</v>
      </c>
      <c r="B4297" s="54" t="s">
        <v>610</v>
      </c>
      <c r="C4297" s="29">
        <f t="shared" si="661"/>
        <v>2316.6023166023165</v>
      </c>
      <c r="D4297" s="54" t="s">
        <v>188</v>
      </c>
      <c r="E4297" s="112">
        <v>129.5</v>
      </c>
      <c r="F4297" s="112">
        <v>130.30000000000001</v>
      </c>
      <c r="G4297" s="112">
        <v>131.30000000000001</v>
      </c>
      <c r="H4297" s="110"/>
      <c r="I4297" s="109">
        <f t="shared" si="662"/>
        <v>1853.2818532818794</v>
      </c>
      <c r="J4297" s="109">
        <f t="shared" si="663"/>
        <v>2316.6023166023165</v>
      </c>
      <c r="K4297" s="109">
        <f t="shared" si="664"/>
        <v>0</v>
      </c>
      <c r="L4297" s="43">
        <f t="shared" si="665"/>
        <v>4169.8841698841961</v>
      </c>
      <c r="M4297" s="25"/>
      <c r="N4297" s="25"/>
    </row>
    <row r="4298" spans="1:14" ht="14.25" customHeight="1">
      <c r="A4298" s="114">
        <v>41614</v>
      </c>
      <c r="B4298" s="102" t="s">
        <v>549</v>
      </c>
      <c r="C4298" s="29">
        <f t="shared" si="661"/>
        <v>317.46031746031747</v>
      </c>
      <c r="D4298" s="102" t="s">
        <v>203</v>
      </c>
      <c r="E4298" s="43">
        <v>945</v>
      </c>
      <c r="F4298" s="43">
        <v>941</v>
      </c>
      <c r="G4298" s="43"/>
      <c r="H4298" s="110"/>
      <c r="I4298" s="109">
        <f t="shared" si="662"/>
        <v>1269.8412698412699</v>
      </c>
      <c r="J4298" s="109">
        <f t="shared" si="663"/>
        <v>0</v>
      </c>
      <c r="K4298" s="109">
        <f t="shared" si="664"/>
        <v>0</v>
      </c>
      <c r="L4298" s="43">
        <f t="shared" si="665"/>
        <v>1269.8412698412699</v>
      </c>
      <c r="M4298" s="25"/>
      <c r="N4298" s="25"/>
    </row>
    <row r="4299" spans="1:14" ht="14.25" customHeight="1">
      <c r="A4299" s="114">
        <v>41614</v>
      </c>
      <c r="B4299" s="54" t="s">
        <v>612</v>
      </c>
      <c r="C4299" s="29">
        <f t="shared" si="661"/>
        <v>1823.70820668693</v>
      </c>
      <c r="D4299" s="102" t="s">
        <v>188</v>
      </c>
      <c r="E4299" s="43">
        <v>164.5</v>
      </c>
      <c r="F4299" s="43">
        <v>162.5</v>
      </c>
      <c r="G4299" s="43"/>
      <c r="H4299" s="110"/>
      <c r="I4299" s="109">
        <f t="shared" si="662"/>
        <v>-3647.41641337386</v>
      </c>
      <c r="J4299" s="109">
        <f t="shared" si="663"/>
        <v>0</v>
      </c>
      <c r="K4299" s="109">
        <f t="shared" si="664"/>
        <v>0</v>
      </c>
      <c r="L4299" s="43">
        <f t="shared" si="665"/>
        <v>-3647.41641337386</v>
      </c>
      <c r="M4299" s="25"/>
      <c r="N4299" s="25"/>
    </row>
    <row r="4300" spans="1:14" ht="14.25" customHeight="1">
      <c r="A4300" s="114">
        <v>41613</v>
      </c>
      <c r="B4300" s="102" t="s">
        <v>520</v>
      </c>
      <c r="C4300" s="29">
        <f t="shared" ref="C4300:C4363" si="666">300000/E4300</f>
        <v>2352.9411764705883</v>
      </c>
      <c r="D4300" s="102" t="s">
        <v>203</v>
      </c>
      <c r="E4300" s="43">
        <v>127.5</v>
      </c>
      <c r="F4300" s="43">
        <v>126.5</v>
      </c>
      <c r="G4300" s="43"/>
      <c r="H4300" s="110"/>
      <c r="I4300" s="109">
        <f t="shared" ref="I4300:I4363" si="667">(IF(D4300="SHORT",E4300-F4300,IF(D4300="LONG",F4300-E4300)))*C4300</f>
        <v>2352.9411764705883</v>
      </c>
      <c r="J4300" s="109">
        <f t="shared" ref="J4300:J4363" si="668">(IF(D4300="SHORT",IF(G4300="",0,F4300-G4300),IF(D4300="LONG",IF(G4300="",0,G4300-F4300))))*C4300</f>
        <v>0</v>
      </c>
      <c r="K4300" s="109">
        <f t="shared" ref="K4300:K4363" si="669">(IF(D4300="SHORT",IF(H4300="",0,G4300-H4300),IF(D4300="LONG",IF(H4300="",0,(H4300-G4300)))))*C4300</f>
        <v>0</v>
      </c>
      <c r="L4300" s="43">
        <f t="shared" ref="L4300:L4363" si="670">SUM(I4300,J4300,K4300)</f>
        <v>2352.9411764705883</v>
      </c>
      <c r="M4300" s="25"/>
      <c r="N4300" s="25"/>
    </row>
    <row r="4301" spans="1:14" ht="14.25" customHeight="1">
      <c r="A4301" s="114">
        <v>41613</v>
      </c>
      <c r="B4301" s="102" t="s">
        <v>409</v>
      </c>
      <c r="C4301" s="29">
        <f t="shared" si="666"/>
        <v>584.79532163742692</v>
      </c>
      <c r="D4301" s="102" t="s">
        <v>203</v>
      </c>
      <c r="E4301" s="43">
        <v>513</v>
      </c>
      <c r="F4301" s="43">
        <v>521</v>
      </c>
      <c r="G4301" s="43"/>
      <c r="H4301" s="110"/>
      <c r="I4301" s="109">
        <f t="shared" si="667"/>
        <v>-4678.3625730994154</v>
      </c>
      <c r="J4301" s="109">
        <f t="shared" si="668"/>
        <v>0</v>
      </c>
      <c r="K4301" s="109">
        <f t="shared" si="669"/>
        <v>0</v>
      </c>
      <c r="L4301" s="43">
        <f t="shared" si="670"/>
        <v>-4678.3625730994154</v>
      </c>
      <c r="M4301" s="25"/>
      <c r="N4301" s="25"/>
    </row>
    <row r="4302" spans="1:14" ht="14.25" customHeight="1">
      <c r="A4302" s="114">
        <v>41612</v>
      </c>
      <c r="B4302" s="54" t="s">
        <v>411</v>
      </c>
      <c r="C4302" s="29">
        <f t="shared" si="666"/>
        <v>5050.5050505050503</v>
      </c>
      <c r="D4302" s="54" t="s">
        <v>188</v>
      </c>
      <c r="E4302" s="112">
        <v>59.4</v>
      </c>
      <c r="F4302" s="112">
        <v>59.9</v>
      </c>
      <c r="G4302" s="112">
        <v>60.5</v>
      </c>
      <c r="H4302" s="110">
        <v>61.3</v>
      </c>
      <c r="I4302" s="109">
        <f t="shared" si="667"/>
        <v>2525.2525252525252</v>
      </c>
      <c r="J4302" s="109">
        <f t="shared" si="668"/>
        <v>3030.3030303030373</v>
      </c>
      <c r="K4302" s="109">
        <f t="shared" si="669"/>
        <v>4040.4040404040261</v>
      </c>
      <c r="L4302" s="43">
        <f t="shared" si="670"/>
        <v>9595.9595959595881</v>
      </c>
      <c r="M4302" s="25"/>
      <c r="N4302" s="25"/>
    </row>
    <row r="4303" spans="1:14" ht="14.25" customHeight="1">
      <c r="A4303" s="114">
        <v>41612</v>
      </c>
      <c r="B4303" s="54" t="s">
        <v>616</v>
      </c>
      <c r="C4303" s="29">
        <f t="shared" si="666"/>
        <v>7792.2077922077924</v>
      </c>
      <c r="D4303" s="54" t="s">
        <v>188</v>
      </c>
      <c r="E4303" s="112">
        <v>38.5</v>
      </c>
      <c r="F4303" s="112">
        <v>38.9</v>
      </c>
      <c r="G4303" s="112">
        <v>39.5</v>
      </c>
      <c r="H4303" s="110"/>
      <c r="I4303" s="109">
        <f t="shared" si="667"/>
        <v>3116.8831168831057</v>
      </c>
      <c r="J4303" s="109">
        <f t="shared" si="668"/>
        <v>4675.3246753246867</v>
      </c>
      <c r="K4303" s="109">
        <f t="shared" si="669"/>
        <v>0</v>
      </c>
      <c r="L4303" s="43">
        <f t="shared" si="670"/>
        <v>7792.2077922077924</v>
      </c>
      <c r="M4303" s="25"/>
      <c r="N4303" s="25"/>
    </row>
    <row r="4304" spans="1:14" ht="14.25" customHeight="1">
      <c r="A4304" s="114">
        <v>41611</v>
      </c>
      <c r="B4304" s="54" t="s">
        <v>655</v>
      </c>
      <c r="C4304" s="29">
        <f t="shared" si="666"/>
        <v>1018.6757215619695</v>
      </c>
      <c r="D4304" s="54" t="s">
        <v>188</v>
      </c>
      <c r="E4304" s="112">
        <v>294.5</v>
      </c>
      <c r="F4304" s="112">
        <v>296</v>
      </c>
      <c r="G4304" s="112">
        <v>298</v>
      </c>
      <c r="H4304" s="110">
        <v>301</v>
      </c>
      <c r="I4304" s="109">
        <f t="shared" si="667"/>
        <v>1528.0135823429541</v>
      </c>
      <c r="J4304" s="109">
        <f t="shared" si="668"/>
        <v>2037.3514431239389</v>
      </c>
      <c r="K4304" s="109">
        <f t="shared" si="669"/>
        <v>3056.0271646859082</v>
      </c>
      <c r="L4304" s="43">
        <f t="shared" si="670"/>
        <v>6621.392190152801</v>
      </c>
      <c r="M4304" s="25"/>
      <c r="N4304" s="25"/>
    </row>
    <row r="4305" spans="1:14" ht="14.25" customHeight="1">
      <c r="A4305" s="114">
        <v>41611</v>
      </c>
      <c r="B4305" s="54" t="s">
        <v>411</v>
      </c>
      <c r="C4305" s="29">
        <f t="shared" si="666"/>
        <v>5244.7552447552443</v>
      </c>
      <c r="D4305" s="54" t="s">
        <v>188</v>
      </c>
      <c r="E4305" s="112">
        <v>57.2</v>
      </c>
      <c r="F4305" s="112">
        <v>57.6</v>
      </c>
      <c r="G4305" s="112">
        <v>58.2</v>
      </c>
      <c r="H4305" s="110"/>
      <c r="I4305" s="109">
        <f t="shared" si="667"/>
        <v>2097.9020979020902</v>
      </c>
      <c r="J4305" s="109">
        <f t="shared" si="668"/>
        <v>3146.8531468531542</v>
      </c>
      <c r="K4305" s="109">
        <f t="shared" si="669"/>
        <v>0</v>
      </c>
      <c r="L4305" s="43">
        <f t="shared" si="670"/>
        <v>5244.7552447552443</v>
      </c>
      <c r="M4305" s="25"/>
      <c r="N4305" s="25"/>
    </row>
    <row r="4306" spans="1:14" ht="14.25" customHeight="1">
      <c r="A4306" s="114">
        <v>41611</v>
      </c>
      <c r="B4306" s="54" t="s">
        <v>608</v>
      </c>
      <c r="C4306" s="29">
        <f t="shared" si="666"/>
        <v>1295.8963282937366</v>
      </c>
      <c r="D4306" s="102" t="s">
        <v>188</v>
      </c>
      <c r="E4306" s="43">
        <v>231.5</v>
      </c>
      <c r="F4306" s="43">
        <v>228</v>
      </c>
      <c r="G4306" s="43"/>
      <c r="H4306" s="110"/>
      <c r="I4306" s="109">
        <f t="shared" si="667"/>
        <v>-4535.6371490280781</v>
      </c>
      <c r="J4306" s="109">
        <f t="shared" si="668"/>
        <v>0</v>
      </c>
      <c r="K4306" s="109">
        <f t="shared" si="669"/>
        <v>0</v>
      </c>
      <c r="L4306" s="43">
        <f t="shared" si="670"/>
        <v>-4535.6371490280781</v>
      </c>
      <c r="M4306" s="25"/>
      <c r="N4306" s="25"/>
    </row>
    <row r="4307" spans="1:14" ht="14.25" customHeight="1">
      <c r="A4307" s="114">
        <v>41610</v>
      </c>
      <c r="B4307" s="54" t="s">
        <v>231</v>
      </c>
      <c r="C4307" s="29">
        <f t="shared" si="666"/>
        <v>2313.0300693909021</v>
      </c>
      <c r="D4307" s="54" t="s">
        <v>188</v>
      </c>
      <c r="E4307" s="112">
        <v>129.69999999999999</v>
      </c>
      <c r="F4307" s="112">
        <v>130.5</v>
      </c>
      <c r="G4307" s="112">
        <v>131.5</v>
      </c>
      <c r="H4307" s="110">
        <v>133</v>
      </c>
      <c r="I4307" s="109">
        <f t="shared" si="667"/>
        <v>1850.4240555127481</v>
      </c>
      <c r="J4307" s="109">
        <f t="shared" si="668"/>
        <v>2313.0300693909021</v>
      </c>
      <c r="K4307" s="109">
        <f t="shared" si="669"/>
        <v>3469.5451040863531</v>
      </c>
      <c r="L4307" s="43">
        <f t="shared" si="670"/>
        <v>7632.9992289900038</v>
      </c>
      <c r="M4307" s="25"/>
      <c r="N4307" s="25"/>
    </row>
    <row r="4308" spans="1:14" ht="14.25" customHeight="1">
      <c r="A4308" s="114">
        <v>41610</v>
      </c>
      <c r="B4308" s="54" t="s">
        <v>549</v>
      </c>
      <c r="C4308" s="29">
        <f t="shared" si="666"/>
        <v>302.41935483870969</v>
      </c>
      <c r="D4308" s="54" t="s">
        <v>188</v>
      </c>
      <c r="E4308" s="112">
        <v>992</v>
      </c>
      <c r="F4308" s="112">
        <v>998</v>
      </c>
      <c r="G4308" s="112">
        <v>1006</v>
      </c>
      <c r="H4308" s="110">
        <v>1016</v>
      </c>
      <c r="I4308" s="109">
        <f t="shared" si="667"/>
        <v>1814.516129032258</v>
      </c>
      <c r="J4308" s="109">
        <f t="shared" si="668"/>
        <v>2419.3548387096776</v>
      </c>
      <c r="K4308" s="109">
        <f t="shared" si="669"/>
        <v>3024.1935483870971</v>
      </c>
      <c r="L4308" s="43">
        <f t="shared" si="670"/>
        <v>7258.0645161290322</v>
      </c>
      <c r="M4308" s="25"/>
      <c r="N4308" s="25"/>
    </row>
    <row r="4309" spans="1:14" ht="14.25" customHeight="1">
      <c r="A4309" s="114">
        <v>41610</v>
      </c>
      <c r="B4309" s="54" t="s">
        <v>597</v>
      </c>
      <c r="C4309" s="29">
        <f t="shared" si="666"/>
        <v>2454.9918166939442</v>
      </c>
      <c r="D4309" s="102" t="s">
        <v>188</v>
      </c>
      <c r="E4309" s="43">
        <v>122.2</v>
      </c>
      <c r="F4309" s="43">
        <v>122.2</v>
      </c>
      <c r="G4309" s="43"/>
      <c r="H4309" s="110"/>
      <c r="I4309" s="109">
        <f t="shared" si="667"/>
        <v>0</v>
      </c>
      <c r="J4309" s="109">
        <f t="shared" si="668"/>
        <v>0</v>
      </c>
      <c r="K4309" s="109">
        <f t="shared" si="669"/>
        <v>0</v>
      </c>
      <c r="L4309" s="43">
        <f t="shared" si="670"/>
        <v>0</v>
      </c>
      <c r="M4309" s="25"/>
      <c r="N4309" s="25"/>
    </row>
    <row r="4310" spans="1:14" ht="14.25" customHeight="1">
      <c r="A4310" s="114">
        <v>41610</v>
      </c>
      <c r="B4310" s="54" t="s">
        <v>659</v>
      </c>
      <c r="C4310" s="29">
        <f t="shared" si="666"/>
        <v>1119.4029850746269</v>
      </c>
      <c r="D4310" s="102" t="s">
        <v>188</v>
      </c>
      <c r="E4310" s="43">
        <v>268</v>
      </c>
      <c r="F4310" s="43">
        <v>265</v>
      </c>
      <c r="G4310" s="43"/>
      <c r="H4310" s="110"/>
      <c r="I4310" s="109">
        <f t="shared" si="667"/>
        <v>-3358.2089552238808</v>
      </c>
      <c r="J4310" s="109">
        <f t="shared" si="668"/>
        <v>0</v>
      </c>
      <c r="K4310" s="109">
        <f t="shared" si="669"/>
        <v>0</v>
      </c>
      <c r="L4310" s="43">
        <f t="shared" si="670"/>
        <v>-3358.2089552238808</v>
      </c>
      <c r="M4310" s="25"/>
      <c r="N4310" s="25"/>
    </row>
    <row r="4311" spans="1:14" ht="14.25" customHeight="1">
      <c r="A4311" s="114">
        <v>41606</v>
      </c>
      <c r="B4311" s="54" t="s">
        <v>612</v>
      </c>
      <c r="C4311" s="29">
        <f t="shared" si="666"/>
        <v>1929.2604501607716</v>
      </c>
      <c r="D4311" s="54" t="s">
        <v>188</v>
      </c>
      <c r="E4311" s="112">
        <v>155.5</v>
      </c>
      <c r="F4311" s="112">
        <v>156.5</v>
      </c>
      <c r="G4311" s="112">
        <v>158</v>
      </c>
      <c r="H4311" s="110">
        <v>159.44999999999999</v>
      </c>
      <c r="I4311" s="109">
        <f t="shared" si="667"/>
        <v>1929.2604501607716</v>
      </c>
      <c r="J4311" s="109">
        <f t="shared" si="668"/>
        <v>2893.8906752411576</v>
      </c>
      <c r="K4311" s="109">
        <f t="shared" si="669"/>
        <v>2797.4276527330967</v>
      </c>
      <c r="L4311" s="43">
        <f t="shared" si="670"/>
        <v>7620.5787781350264</v>
      </c>
      <c r="M4311" s="25"/>
      <c r="N4311" s="25"/>
    </row>
    <row r="4312" spans="1:14" ht="14.25" customHeight="1">
      <c r="A4312" s="114">
        <v>41606</v>
      </c>
      <c r="B4312" s="54" t="s">
        <v>231</v>
      </c>
      <c r="C4312" s="29">
        <f t="shared" si="666"/>
        <v>2380.9523809523807</v>
      </c>
      <c r="D4312" s="54" t="s">
        <v>188</v>
      </c>
      <c r="E4312" s="112">
        <v>126</v>
      </c>
      <c r="F4312" s="112">
        <v>126.8</v>
      </c>
      <c r="G4312" s="112">
        <v>127.8</v>
      </c>
      <c r="H4312" s="110">
        <v>129</v>
      </c>
      <c r="I4312" s="109">
        <f t="shared" si="667"/>
        <v>1904.7619047618978</v>
      </c>
      <c r="J4312" s="109">
        <f t="shared" si="668"/>
        <v>2380.9523809523807</v>
      </c>
      <c r="K4312" s="109">
        <f t="shared" si="669"/>
        <v>2857.1428571428637</v>
      </c>
      <c r="L4312" s="43">
        <f t="shared" si="670"/>
        <v>7142.8571428571431</v>
      </c>
      <c r="M4312" s="25"/>
      <c r="N4312" s="25"/>
    </row>
    <row r="4313" spans="1:14" ht="14.25" customHeight="1">
      <c r="A4313" s="114">
        <v>41606</v>
      </c>
      <c r="B4313" s="54" t="s">
        <v>557</v>
      </c>
      <c r="C4313" s="29">
        <f t="shared" si="666"/>
        <v>4354.1364296081274</v>
      </c>
      <c r="D4313" s="54" t="s">
        <v>188</v>
      </c>
      <c r="E4313" s="112">
        <v>68.900000000000006</v>
      </c>
      <c r="F4313" s="112">
        <v>69.3</v>
      </c>
      <c r="G4313" s="112">
        <v>69.900000000000006</v>
      </c>
      <c r="H4313" s="110"/>
      <c r="I4313" s="109">
        <f t="shared" si="667"/>
        <v>1741.6545718432139</v>
      </c>
      <c r="J4313" s="109">
        <f t="shared" si="668"/>
        <v>2612.4818577649135</v>
      </c>
      <c r="K4313" s="109">
        <f t="shared" si="669"/>
        <v>0</v>
      </c>
      <c r="L4313" s="43">
        <f t="shared" si="670"/>
        <v>4354.1364296081274</v>
      </c>
      <c r="M4313" s="25"/>
      <c r="N4313" s="25"/>
    </row>
    <row r="4314" spans="1:14" ht="14.25" customHeight="1">
      <c r="A4314" s="114">
        <v>41606</v>
      </c>
      <c r="B4314" s="54" t="s">
        <v>610</v>
      </c>
      <c r="C4314" s="29">
        <f t="shared" si="666"/>
        <v>2400</v>
      </c>
      <c r="D4314" s="54" t="s">
        <v>188</v>
      </c>
      <c r="E4314" s="112">
        <v>125</v>
      </c>
      <c r="F4314" s="112">
        <v>125.8</v>
      </c>
      <c r="G4314" s="112">
        <v>126.8</v>
      </c>
      <c r="H4314" s="110"/>
      <c r="I4314" s="109">
        <f t="shared" si="667"/>
        <v>1919.9999999999932</v>
      </c>
      <c r="J4314" s="109">
        <f t="shared" si="668"/>
        <v>2400</v>
      </c>
      <c r="K4314" s="109">
        <f t="shared" si="669"/>
        <v>0</v>
      </c>
      <c r="L4314" s="43">
        <f t="shared" si="670"/>
        <v>4319.9999999999927</v>
      </c>
      <c r="M4314" s="25"/>
      <c r="N4314" s="25"/>
    </row>
    <row r="4315" spans="1:14" ht="14.25" customHeight="1">
      <c r="A4315" s="114">
        <v>41606</v>
      </c>
      <c r="B4315" s="54" t="s">
        <v>701</v>
      </c>
      <c r="C4315" s="29">
        <f t="shared" si="666"/>
        <v>486.22366288492708</v>
      </c>
      <c r="D4315" s="102" t="s">
        <v>188</v>
      </c>
      <c r="E4315" s="43">
        <v>617</v>
      </c>
      <c r="F4315" s="43">
        <v>620.79999999999995</v>
      </c>
      <c r="G4315" s="43"/>
      <c r="H4315" s="110"/>
      <c r="I4315" s="109">
        <f t="shared" si="667"/>
        <v>1847.6499189627009</v>
      </c>
      <c r="J4315" s="109">
        <f t="shared" si="668"/>
        <v>0</v>
      </c>
      <c r="K4315" s="109">
        <f t="shared" si="669"/>
        <v>0</v>
      </c>
      <c r="L4315" s="43">
        <f t="shared" si="670"/>
        <v>1847.6499189627009</v>
      </c>
      <c r="M4315" s="25"/>
      <c r="N4315" s="25"/>
    </row>
    <row r="4316" spans="1:14" ht="14.25" customHeight="1">
      <c r="A4316" s="114">
        <v>41605</v>
      </c>
      <c r="B4316" s="54" t="s">
        <v>231</v>
      </c>
      <c r="C4316" s="29">
        <f t="shared" si="666"/>
        <v>2439.0243902439024</v>
      </c>
      <c r="D4316" s="54" t="s">
        <v>188</v>
      </c>
      <c r="E4316" s="112">
        <v>123</v>
      </c>
      <c r="F4316" s="112">
        <v>123.8</v>
      </c>
      <c r="G4316" s="112">
        <v>124.8</v>
      </c>
      <c r="H4316" s="110"/>
      <c r="I4316" s="109">
        <f t="shared" si="667"/>
        <v>1951.2195121951149</v>
      </c>
      <c r="J4316" s="109">
        <f t="shared" si="668"/>
        <v>2439.0243902439024</v>
      </c>
      <c r="K4316" s="109">
        <f t="shared" si="669"/>
        <v>0</v>
      </c>
      <c r="L4316" s="43">
        <f t="shared" si="670"/>
        <v>4390.2439024390169</v>
      </c>
      <c r="M4316" s="25"/>
      <c r="N4316" s="25"/>
    </row>
    <row r="4317" spans="1:14" ht="14.25" customHeight="1">
      <c r="A4317" s="114">
        <v>41605</v>
      </c>
      <c r="B4317" s="102" t="s">
        <v>612</v>
      </c>
      <c r="C4317" s="29">
        <f t="shared" si="666"/>
        <v>1973.6842105263158</v>
      </c>
      <c r="D4317" s="102" t="s">
        <v>203</v>
      </c>
      <c r="E4317" s="43">
        <v>152</v>
      </c>
      <c r="F4317" s="43">
        <v>151</v>
      </c>
      <c r="G4317" s="43"/>
      <c r="H4317" s="110"/>
      <c r="I4317" s="109">
        <f t="shared" si="667"/>
        <v>1973.6842105263158</v>
      </c>
      <c r="J4317" s="109">
        <f t="shared" si="668"/>
        <v>0</v>
      </c>
      <c r="K4317" s="109">
        <f t="shared" si="669"/>
        <v>0</v>
      </c>
      <c r="L4317" s="43">
        <f t="shared" si="670"/>
        <v>1973.6842105263158</v>
      </c>
      <c r="M4317" s="25"/>
      <c r="N4317" s="25"/>
    </row>
    <row r="4318" spans="1:14" ht="14.25" customHeight="1">
      <c r="A4318" s="114">
        <v>41605</v>
      </c>
      <c r="B4318" s="54" t="s">
        <v>610</v>
      </c>
      <c r="C4318" s="29">
        <f t="shared" si="666"/>
        <v>2479.3388429752067</v>
      </c>
      <c r="D4318" s="102" t="s">
        <v>188</v>
      </c>
      <c r="E4318" s="43">
        <v>121</v>
      </c>
      <c r="F4318" s="43">
        <v>121.75</v>
      </c>
      <c r="G4318" s="43"/>
      <c r="H4318" s="110"/>
      <c r="I4318" s="109">
        <f t="shared" si="667"/>
        <v>1859.504132231405</v>
      </c>
      <c r="J4318" s="109">
        <f t="shared" si="668"/>
        <v>0</v>
      </c>
      <c r="K4318" s="109">
        <f t="shared" si="669"/>
        <v>0</v>
      </c>
      <c r="L4318" s="43">
        <f t="shared" si="670"/>
        <v>1859.504132231405</v>
      </c>
      <c r="M4318" s="25"/>
      <c r="N4318" s="25"/>
    </row>
    <row r="4319" spans="1:14" ht="14.25" customHeight="1">
      <c r="A4319" s="114">
        <v>41605</v>
      </c>
      <c r="B4319" s="102" t="s">
        <v>408</v>
      </c>
      <c r="C4319" s="29">
        <f>300000/E4319</f>
        <v>940.4388714733542</v>
      </c>
      <c r="D4319" s="102" t="s">
        <v>203</v>
      </c>
      <c r="E4319" s="43">
        <v>319</v>
      </c>
      <c r="F4319" s="43">
        <v>322</v>
      </c>
      <c r="G4319" s="43"/>
      <c r="H4319" s="110"/>
      <c r="I4319" s="109">
        <f t="shared" si="667"/>
        <v>-2821.3166144200627</v>
      </c>
      <c r="J4319" s="109">
        <f t="shared" si="668"/>
        <v>0</v>
      </c>
      <c r="K4319" s="109">
        <f t="shared" si="669"/>
        <v>0</v>
      </c>
      <c r="L4319" s="43">
        <f t="shared" si="670"/>
        <v>-2821.3166144200627</v>
      </c>
      <c r="M4319" s="25"/>
      <c r="N4319" s="25"/>
    </row>
    <row r="4320" spans="1:14" ht="14.25" customHeight="1">
      <c r="A4320" s="114">
        <v>41604</v>
      </c>
      <c r="B4320" s="54" t="s">
        <v>277</v>
      </c>
      <c r="C4320" s="29">
        <f t="shared" si="666"/>
        <v>472.44094488188978</v>
      </c>
      <c r="D4320" s="102" t="s">
        <v>188</v>
      </c>
      <c r="E4320" s="43">
        <v>635</v>
      </c>
      <c r="F4320" s="43">
        <v>627</v>
      </c>
      <c r="G4320" s="43"/>
      <c r="H4320" s="110"/>
      <c r="I4320" s="109">
        <f t="shared" si="667"/>
        <v>-3779.5275590551182</v>
      </c>
      <c r="J4320" s="109">
        <f t="shared" si="668"/>
        <v>0</v>
      </c>
      <c r="K4320" s="109">
        <f t="shared" si="669"/>
        <v>0</v>
      </c>
      <c r="L4320" s="43">
        <f t="shared" si="670"/>
        <v>-3779.5275590551182</v>
      </c>
      <c r="M4320" s="25"/>
      <c r="N4320" s="25"/>
    </row>
    <row r="4321" spans="1:14" ht="14.25" customHeight="1">
      <c r="A4321" s="114">
        <v>41603</v>
      </c>
      <c r="B4321" s="54" t="s">
        <v>120</v>
      </c>
      <c r="C4321" s="29">
        <f t="shared" si="666"/>
        <v>933.12597200622088</v>
      </c>
      <c r="D4321" s="54" t="s">
        <v>188</v>
      </c>
      <c r="E4321" s="112">
        <v>321.5</v>
      </c>
      <c r="F4321" s="112">
        <v>323.5</v>
      </c>
      <c r="G4321" s="112">
        <v>326</v>
      </c>
      <c r="H4321" s="110">
        <v>329</v>
      </c>
      <c r="I4321" s="109">
        <f t="shared" si="667"/>
        <v>1866.2519440124418</v>
      </c>
      <c r="J4321" s="109">
        <f t="shared" si="668"/>
        <v>2332.8149300155524</v>
      </c>
      <c r="K4321" s="109">
        <f t="shared" si="669"/>
        <v>2799.3779160186627</v>
      </c>
      <c r="L4321" s="43">
        <f t="shared" si="670"/>
        <v>6998.4447900466566</v>
      </c>
      <c r="M4321" s="25"/>
      <c r="N4321" s="25"/>
    </row>
    <row r="4322" spans="1:14" ht="14.25" customHeight="1">
      <c r="A4322" s="114">
        <v>41603</v>
      </c>
      <c r="B4322" s="54" t="s">
        <v>702</v>
      </c>
      <c r="C4322" s="29">
        <f t="shared" si="666"/>
        <v>917.43119266055044</v>
      </c>
      <c r="D4322" s="54" t="s">
        <v>188</v>
      </c>
      <c r="E4322" s="112">
        <v>327</v>
      </c>
      <c r="F4322" s="112">
        <v>329</v>
      </c>
      <c r="G4322" s="112">
        <v>332</v>
      </c>
      <c r="H4322" s="110"/>
      <c r="I4322" s="109">
        <f t="shared" si="667"/>
        <v>1834.8623853211009</v>
      </c>
      <c r="J4322" s="109">
        <f t="shared" si="668"/>
        <v>2752.2935779816512</v>
      </c>
      <c r="K4322" s="109">
        <f t="shared" si="669"/>
        <v>0</v>
      </c>
      <c r="L4322" s="43">
        <f t="shared" si="670"/>
        <v>4587.1559633027518</v>
      </c>
      <c r="M4322" s="25"/>
      <c r="N4322" s="25"/>
    </row>
    <row r="4323" spans="1:14" ht="14.25" customHeight="1">
      <c r="A4323" s="114">
        <v>41603</v>
      </c>
      <c r="B4323" s="54" t="s">
        <v>336</v>
      </c>
      <c r="C4323" s="29">
        <f t="shared" si="666"/>
        <v>302.11480362537765</v>
      </c>
      <c r="D4323" s="54" t="s">
        <v>188</v>
      </c>
      <c r="E4323" s="112">
        <v>993</v>
      </c>
      <c r="F4323" s="112">
        <v>998</v>
      </c>
      <c r="G4323" s="112">
        <v>1004</v>
      </c>
      <c r="H4323" s="110"/>
      <c r="I4323" s="109">
        <f t="shared" si="667"/>
        <v>1510.5740181268882</v>
      </c>
      <c r="J4323" s="109">
        <f t="shared" si="668"/>
        <v>1812.688821752266</v>
      </c>
      <c r="K4323" s="109">
        <f t="shared" si="669"/>
        <v>0</v>
      </c>
      <c r="L4323" s="43">
        <f t="shared" si="670"/>
        <v>3323.2628398791539</v>
      </c>
      <c r="M4323" s="25"/>
      <c r="N4323" s="25"/>
    </row>
    <row r="4324" spans="1:14" ht="14.25" customHeight="1">
      <c r="A4324" s="114">
        <v>41603</v>
      </c>
      <c r="B4324" s="54" t="s">
        <v>153</v>
      </c>
      <c r="C4324" s="29">
        <f t="shared" si="666"/>
        <v>862.06896551724139</v>
      </c>
      <c r="D4324" s="54" t="s">
        <v>188</v>
      </c>
      <c r="E4324" s="112">
        <v>348</v>
      </c>
      <c r="F4324" s="112">
        <v>350</v>
      </c>
      <c r="G4324" s="112">
        <v>351.7</v>
      </c>
      <c r="H4324" s="110"/>
      <c r="I4324" s="109">
        <f t="shared" si="667"/>
        <v>1724.1379310344828</v>
      </c>
      <c r="J4324" s="109">
        <f t="shared" si="668"/>
        <v>1465.5172413793005</v>
      </c>
      <c r="K4324" s="109">
        <f t="shared" si="669"/>
        <v>0</v>
      </c>
      <c r="L4324" s="43">
        <f t="shared" si="670"/>
        <v>3189.6551724137835</v>
      </c>
      <c r="M4324" s="25"/>
      <c r="N4324" s="25"/>
    </row>
    <row r="4325" spans="1:14" ht="14.25" customHeight="1">
      <c r="A4325" s="114">
        <v>41600</v>
      </c>
      <c r="B4325" s="102" t="s">
        <v>570</v>
      </c>
      <c r="C4325" s="29">
        <f t="shared" si="666"/>
        <v>2531.6455696202534</v>
      </c>
      <c r="D4325" s="102" t="s">
        <v>203</v>
      </c>
      <c r="E4325" s="43">
        <v>118.5</v>
      </c>
      <c r="F4325" s="43">
        <v>117.5</v>
      </c>
      <c r="G4325" s="43">
        <v>116.5</v>
      </c>
      <c r="H4325" s="112">
        <v>115.15</v>
      </c>
      <c r="I4325" s="109">
        <f t="shared" si="667"/>
        <v>2531.6455696202534</v>
      </c>
      <c r="J4325" s="109">
        <f t="shared" si="668"/>
        <v>2531.6455696202534</v>
      </c>
      <c r="K4325" s="109">
        <f t="shared" si="669"/>
        <v>3417.7215189873277</v>
      </c>
      <c r="L4325" s="43">
        <f t="shared" si="670"/>
        <v>8481.0126582278353</v>
      </c>
      <c r="M4325" s="25"/>
      <c r="N4325" s="25"/>
    </row>
    <row r="4326" spans="1:14" ht="14.25" customHeight="1">
      <c r="A4326" s="114">
        <v>41600</v>
      </c>
      <c r="B4326" s="102" t="s">
        <v>703</v>
      </c>
      <c r="C4326" s="29">
        <f t="shared" si="666"/>
        <v>2257.3363431151242</v>
      </c>
      <c r="D4326" s="102" t="s">
        <v>203</v>
      </c>
      <c r="E4326" s="43">
        <v>132.9</v>
      </c>
      <c r="F4326" s="43">
        <v>132.1</v>
      </c>
      <c r="G4326" s="43">
        <v>131</v>
      </c>
      <c r="H4326" s="110"/>
      <c r="I4326" s="109">
        <f t="shared" si="667"/>
        <v>1805.869074492125</v>
      </c>
      <c r="J4326" s="109">
        <f t="shared" si="668"/>
        <v>2483.0699774266236</v>
      </c>
      <c r="K4326" s="109">
        <f t="shared" si="669"/>
        <v>0</v>
      </c>
      <c r="L4326" s="43">
        <f t="shared" si="670"/>
        <v>4288.9390519187491</v>
      </c>
      <c r="M4326" s="25"/>
      <c r="N4326" s="25"/>
    </row>
    <row r="4327" spans="1:14" ht="14.25" customHeight="1">
      <c r="A4327" s="114">
        <v>41600</v>
      </c>
      <c r="B4327" s="54" t="s">
        <v>544</v>
      </c>
      <c r="C4327" s="29">
        <f t="shared" si="666"/>
        <v>1094.8905109489051</v>
      </c>
      <c r="D4327" s="102" t="s">
        <v>188</v>
      </c>
      <c r="E4327" s="43">
        <v>274</v>
      </c>
      <c r="F4327" s="43">
        <v>276</v>
      </c>
      <c r="G4327" s="43"/>
      <c r="H4327" s="110"/>
      <c r="I4327" s="109">
        <f t="shared" si="667"/>
        <v>2189.7810218978102</v>
      </c>
      <c r="J4327" s="109">
        <f t="shared" si="668"/>
        <v>0</v>
      </c>
      <c r="K4327" s="109">
        <f t="shared" si="669"/>
        <v>0</v>
      </c>
      <c r="L4327" s="43">
        <f t="shared" si="670"/>
        <v>2189.7810218978102</v>
      </c>
      <c r="M4327" s="25"/>
      <c r="N4327" s="25"/>
    </row>
    <row r="4328" spans="1:14" ht="14.25" customHeight="1">
      <c r="A4328" s="114">
        <v>41599</v>
      </c>
      <c r="B4328" s="102" t="s">
        <v>642</v>
      </c>
      <c r="C4328" s="29">
        <f t="shared" si="666"/>
        <v>3973.5099337748343</v>
      </c>
      <c r="D4328" s="102" t="s">
        <v>203</v>
      </c>
      <c r="E4328" s="43">
        <v>75.5</v>
      </c>
      <c r="F4328" s="43">
        <v>74</v>
      </c>
      <c r="G4328" s="43">
        <v>73.2</v>
      </c>
      <c r="H4328" s="112">
        <v>72.5</v>
      </c>
      <c r="I4328" s="109">
        <f t="shared" si="667"/>
        <v>5960.2649006622514</v>
      </c>
      <c r="J4328" s="109">
        <f t="shared" si="668"/>
        <v>3178.8079470198563</v>
      </c>
      <c r="K4328" s="109">
        <f t="shared" si="669"/>
        <v>2781.4569536423951</v>
      </c>
      <c r="L4328" s="43">
        <f t="shared" si="670"/>
        <v>11920.529801324503</v>
      </c>
      <c r="M4328" s="25"/>
      <c r="N4328" s="25"/>
    </row>
    <row r="4329" spans="1:14" ht="14.25" customHeight="1">
      <c r="A4329" s="114">
        <v>41599</v>
      </c>
      <c r="B4329" s="102" t="s">
        <v>108</v>
      </c>
      <c r="C4329" s="29">
        <f t="shared" si="666"/>
        <v>3389.8305084745762</v>
      </c>
      <c r="D4329" s="102" t="s">
        <v>203</v>
      </c>
      <c r="E4329" s="43">
        <v>88.5</v>
      </c>
      <c r="F4329" s="43">
        <v>88</v>
      </c>
      <c r="G4329" s="43">
        <v>87.2</v>
      </c>
      <c r="H4329" s="110"/>
      <c r="I4329" s="109">
        <f t="shared" si="667"/>
        <v>1694.9152542372881</v>
      </c>
      <c r="J4329" s="109">
        <f t="shared" si="668"/>
        <v>2711.8644067796513</v>
      </c>
      <c r="K4329" s="109">
        <f t="shared" si="669"/>
        <v>0</v>
      </c>
      <c r="L4329" s="43">
        <f t="shared" si="670"/>
        <v>4406.7796610169389</v>
      </c>
      <c r="M4329" s="25"/>
      <c r="N4329" s="25"/>
    </row>
    <row r="4330" spans="1:14" ht="14.25" customHeight="1">
      <c r="A4330" s="114">
        <v>41599</v>
      </c>
      <c r="B4330" s="102" t="s">
        <v>368</v>
      </c>
      <c r="C4330" s="29">
        <f t="shared" si="666"/>
        <v>1104.9723756906078</v>
      </c>
      <c r="D4330" s="102" t="s">
        <v>203</v>
      </c>
      <c r="E4330" s="43">
        <v>271.5</v>
      </c>
      <c r="F4330" s="43">
        <v>269.5</v>
      </c>
      <c r="G4330" s="43"/>
      <c r="H4330" s="110"/>
      <c r="I4330" s="109">
        <f t="shared" si="667"/>
        <v>2209.9447513812156</v>
      </c>
      <c r="J4330" s="109">
        <f t="shared" si="668"/>
        <v>0</v>
      </c>
      <c r="K4330" s="109">
        <f t="shared" si="669"/>
        <v>0</v>
      </c>
      <c r="L4330" s="43">
        <f t="shared" si="670"/>
        <v>2209.9447513812156</v>
      </c>
      <c r="M4330" s="25"/>
      <c r="N4330" s="25"/>
    </row>
    <row r="4331" spans="1:14" ht="14.25" customHeight="1">
      <c r="A4331" s="114">
        <v>41599</v>
      </c>
      <c r="B4331" s="102" t="s">
        <v>69</v>
      </c>
      <c r="C4331" s="29">
        <f t="shared" si="666"/>
        <v>2054.794520547945</v>
      </c>
      <c r="D4331" s="102" t="s">
        <v>203</v>
      </c>
      <c r="E4331" s="43">
        <v>146</v>
      </c>
      <c r="F4331" s="43">
        <v>145.19999999999999</v>
      </c>
      <c r="G4331" s="43"/>
      <c r="H4331" s="110"/>
      <c r="I4331" s="109">
        <f t="shared" si="667"/>
        <v>1643.8356164383795</v>
      </c>
      <c r="J4331" s="109">
        <f t="shared" si="668"/>
        <v>0</v>
      </c>
      <c r="K4331" s="109">
        <f t="shared" si="669"/>
        <v>0</v>
      </c>
      <c r="L4331" s="43">
        <f t="shared" si="670"/>
        <v>1643.8356164383795</v>
      </c>
      <c r="M4331" s="25"/>
      <c r="N4331" s="25"/>
    </row>
    <row r="4332" spans="1:14" ht="14.25" customHeight="1">
      <c r="A4332" s="114">
        <v>41598</v>
      </c>
      <c r="B4332" s="54" t="s">
        <v>239</v>
      </c>
      <c r="C4332" s="29">
        <f t="shared" si="666"/>
        <v>232.19814241486068</v>
      </c>
      <c r="D4332" s="54" t="s">
        <v>188</v>
      </c>
      <c r="E4332" s="112">
        <v>1292</v>
      </c>
      <c r="F4332" s="112">
        <v>1300</v>
      </c>
      <c r="G4332" s="112">
        <v>1310</v>
      </c>
      <c r="H4332" s="110">
        <v>1325</v>
      </c>
      <c r="I4332" s="109">
        <f t="shared" si="667"/>
        <v>1857.5851393188855</v>
      </c>
      <c r="J4332" s="109">
        <f t="shared" si="668"/>
        <v>2321.9814241486069</v>
      </c>
      <c r="K4332" s="109">
        <f t="shared" si="669"/>
        <v>3482.9721362229102</v>
      </c>
      <c r="L4332" s="43">
        <f t="shared" si="670"/>
        <v>7662.5386996904026</v>
      </c>
      <c r="M4332" s="25"/>
      <c r="N4332" s="25"/>
    </row>
    <row r="4333" spans="1:14" ht="14.25" customHeight="1">
      <c r="A4333" s="114">
        <v>41598</v>
      </c>
      <c r="B4333" s="54" t="s">
        <v>612</v>
      </c>
      <c r="C4333" s="29">
        <f t="shared" si="666"/>
        <v>1898.7341772151899</v>
      </c>
      <c r="D4333" s="54" t="s">
        <v>188</v>
      </c>
      <c r="E4333" s="112">
        <v>158</v>
      </c>
      <c r="F4333" s="112">
        <v>158.80000000000001</v>
      </c>
      <c r="G4333" s="112">
        <v>159.80000000000001</v>
      </c>
      <c r="H4333" s="110">
        <v>160.9</v>
      </c>
      <c r="I4333" s="109">
        <f t="shared" si="667"/>
        <v>1518.9873417721735</v>
      </c>
      <c r="J4333" s="109">
        <f t="shared" si="668"/>
        <v>1898.7341772151899</v>
      </c>
      <c r="K4333" s="109">
        <f t="shared" si="669"/>
        <v>2088.6075949366982</v>
      </c>
      <c r="L4333" s="43">
        <f t="shared" si="670"/>
        <v>5506.3291139240609</v>
      </c>
      <c r="M4333" s="25"/>
      <c r="N4333" s="25"/>
    </row>
    <row r="4334" spans="1:14" ht="14.25" customHeight="1">
      <c r="A4334" s="114">
        <v>41598</v>
      </c>
      <c r="B4334" s="54" t="s">
        <v>659</v>
      </c>
      <c r="C4334" s="29">
        <f t="shared" si="666"/>
        <v>1190.4761904761904</v>
      </c>
      <c r="D4334" s="54" t="s">
        <v>188</v>
      </c>
      <c r="E4334" s="112">
        <v>252</v>
      </c>
      <c r="F4334" s="112">
        <v>253.5</v>
      </c>
      <c r="G4334" s="112">
        <v>255</v>
      </c>
      <c r="H4334" s="110"/>
      <c r="I4334" s="109">
        <f t="shared" si="667"/>
        <v>1785.7142857142856</v>
      </c>
      <c r="J4334" s="109">
        <f t="shared" si="668"/>
        <v>1785.7142857142856</v>
      </c>
      <c r="K4334" s="109">
        <f t="shared" si="669"/>
        <v>0</v>
      </c>
      <c r="L4334" s="43">
        <f t="shared" si="670"/>
        <v>3571.4285714285711</v>
      </c>
      <c r="M4334" s="25"/>
      <c r="N4334" s="25"/>
    </row>
    <row r="4335" spans="1:14" ht="14.25" customHeight="1">
      <c r="A4335" s="114">
        <v>41598</v>
      </c>
      <c r="B4335" s="54" t="s">
        <v>520</v>
      </c>
      <c r="C4335" s="29">
        <f t="shared" si="666"/>
        <v>2553.1914893617022</v>
      </c>
      <c r="D4335" s="102" t="s">
        <v>188</v>
      </c>
      <c r="E4335" s="43">
        <v>117.5</v>
      </c>
      <c r="F4335" s="43">
        <v>118.5</v>
      </c>
      <c r="G4335" s="43"/>
      <c r="H4335" s="110"/>
      <c r="I4335" s="109">
        <f t="shared" si="667"/>
        <v>2553.1914893617022</v>
      </c>
      <c r="J4335" s="109">
        <f t="shared" si="668"/>
        <v>0</v>
      </c>
      <c r="K4335" s="109">
        <f t="shared" si="669"/>
        <v>0</v>
      </c>
      <c r="L4335" s="43">
        <f t="shared" si="670"/>
        <v>2553.1914893617022</v>
      </c>
      <c r="M4335" s="25"/>
      <c r="N4335" s="25"/>
    </row>
    <row r="4336" spans="1:14" ht="14.25" customHeight="1">
      <c r="A4336" s="114">
        <v>41598</v>
      </c>
      <c r="B4336" s="54" t="s">
        <v>120</v>
      </c>
      <c r="C4336" s="29">
        <f t="shared" si="666"/>
        <v>952.38095238095241</v>
      </c>
      <c r="D4336" s="102" t="s">
        <v>188</v>
      </c>
      <c r="E4336" s="43">
        <v>315</v>
      </c>
      <c r="F4336" s="43">
        <v>317</v>
      </c>
      <c r="G4336" s="43"/>
      <c r="H4336" s="110"/>
      <c r="I4336" s="109">
        <f t="shared" si="667"/>
        <v>1904.7619047619048</v>
      </c>
      <c r="J4336" s="109">
        <f t="shared" si="668"/>
        <v>0</v>
      </c>
      <c r="K4336" s="109">
        <f t="shared" si="669"/>
        <v>0</v>
      </c>
      <c r="L4336" s="43">
        <f t="shared" si="670"/>
        <v>1904.7619047619048</v>
      </c>
      <c r="M4336" s="25"/>
      <c r="N4336" s="25"/>
    </row>
    <row r="4337" spans="1:14" ht="14.25" customHeight="1">
      <c r="A4337" s="114">
        <v>41598</v>
      </c>
      <c r="B4337" s="54" t="s">
        <v>694</v>
      </c>
      <c r="C4337" s="29">
        <f t="shared" si="666"/>
        <v>2255.6390977443607</v>
      </c>
      <c r="D4337" s="102" t="s">
        <v>188</v>
      </c>
      <c r="E4337" s="43">
        <v>133</v>
      </c>
      <c r="F4337" s="43">
        <v>133.80000000000001</v>
      </c>
      <c r="G4337" s="43"/>
      <c r="H4337" s="110"/>
      <c r="I4337" s="109">
        <f t="shared" si="667"/>
        <v>1804.5112781955143</v>
      </c>
      <c r="J4337" s="109">
        <f t="shared" si="668"/>
        <v>0</v>
      </c>
      <c r="K4337" s="109">
        <f t="shared" si="669"/>
        <v>0</v>
      </c>
      <c r="L4337" s="43">
        <f t="shared" si="670"/>
        <v>1804.5112781955143</v>
      </c>
      <c r="M4337" s="25"/>
      <c r="N4337" s="25"/>
    </row>
    <row r="4338" spans="1:14" ht="14.25" customHeight="1">
      <c r="A4338" s="114">
        <v>41598</v>
      </c>
      <c r="B4338" s="102" t="s">
        <v>153</v>
      </c>
      <c r="C4338" s="29">
        <f t="shared" si="666"/>
        <v>887.5739644970414</v>
      </c>
      <c r="D4338" s="102" t="s">
        <v>203</v>
      </c>
      <c r="E4338" s="43">
        <v>338</v>
      </c>
      <c r="F4338" s="43">
        <v>336.5</v>
      </c>
      <c r="G4338" s="43"/>
      <c r="H4338" s="110"/>
      <c r="I4338" s="109">
        <f t="shared" si="667"/>
        <v>1331.3609467455622</v>
      </c>
      <c r="J4338" s="109">
        <f t="shared" si="668"/>
        <v>0</v>
      </c>
      <c r="K4338" s="109">
        <f t="shared" si="669"/>
        <v>0</v>
      </c>
      <c r="L4338" s="43">
        <f t="shared" si="670"/>
        <v>1331.3609467455622</v>
      </c>
      <c r="M4338" s="25"/>
      <c r="N4338" s="25"/>
    </row>
    <row r="4339" spans="1:14" ht="14.25" customHeight="1">
      <c r="A4339" s="114">
        <v>41597</v>
      </c>
      <c r="B4339" s="54" t="s">
        <v>587</v>
      </c>
      <c r="C4339" s="29">
        <f t="shared" si="666"/>
        <v>3243.2432432432433</v>
      </c>
      <c r="D4339" s="54" t="s">
        <v>188</v>
      </c>
      <c r="E4339" s="112">
        <v>92.5</v>
      </c>
      <c r="F4339" s="112">
        <v>93</v>
      </c>
      <c r="G4339" s="112">
        <v>93.5</v>
      </c>
      <c r="H4339" s="110"/>
      <c r="I4339" s="109">
        <f t="shared" si="667"/>
        <v>1621.6216216216217</v>
      </c>
      <c r="J4339" s="109">
        <f t="shared" si="668"/>
        <v>1621.6216216216217</v>
      </c>
      <c r="K4339" s="109">
        <f t="shared" si="669"/>
        <v>0</v>
      </c>
      <c r="L4339" s="43">
        <f t="shared" si="670"/>
        <v>3243.2432432432433</v>
      </c>
      <c r="M4339" s="25"/>
      <c r="N4339" s="25"/>
    </row>
    <row r="4340" spans="1:14" ht="14.25" customHeight="1">
      <c r="A4340" s="114">
        <v>41597</v>
      </c>
      <c r="B4340" s="54" t="s">
        <v>596</v>
      </c>
      <c r="C4340" s="29">
        <f t="shared" si="666"/>
        <v>6060.606060606061</v>
      </c>
      <c r="D4340" s="102" t="s">
        <v>188</v>
      </c>
      <c r="E4340" s="43">
        <v>49.5</v>
      </c>
      <c r="F4340" s="43">
        <v>49.9</v>
      </c>
      <c r="G4340" s="43"/>
      <c r="H4340" s="110"/>
      <c r="I4340" s="109">
        <f t="shared" si="667"/>
        <v>2424.2424242424158</v>
      </c>
      <c r="J4340" s="109">
        <f t="shared" si="668"/>
        <v>0</v>
      </c>
      <c r="K4340" s="109">
        <f t="shared" si="669"/>
        <v>0</v>
      </c>
      <c r="L4340" s="43">
        <f t="shared" si="670"/>
        <v>2424.2424242424158</v>
      </c>
      <c r="M4340" s="25"/>
      <c r="N4340" s="25"/>
    </row>
    <row r="4341" spans="1:14" ht="14.25" customHeight="1">
      <c r="A4341" s="114">
        <v>41597</v>
      </c>
      <c r="B4341" s="54" t="s">
        <v>451</v>
      </c>
      <c r="C4341" s="29">
        <f t="shared" si="666"/>
        <v>745.34161490683232</v>
      </c>
      <c r="D4341" s="102" t="s">
        <v>188</v>
      </c>
      <c r="E4341" s="43">
        <v>402.5</v>
      </c>
      <c r="F4341" s="43">
        <v>404.5</v>
      </c>
      <c r="G4341" s="43"/>
      <c r="H4341" s="110"/>
      <c r="I4341" s="109">
        <f t="shared" si="667"/>
        <v>1490.6832298136646</v>
      </c>
      <c r="J4341" s="109">
        <f t="shared" si="668"/>
        <v>0</v>
      </c>
      <c r="K4341" s="109">
        <f t="shared" si="669"/>
        <v>0</v>
      </c>
      <c r="L4341" s="43">
        <f t="shared" si="670"/>
        <v>1490.6832298136646</v>
      </c>
      <c r="M4341" s="25"/>
      <c r="N4341" s="25"/>
    </row>
    <row r="4342" spans="1:14" ht="14.25" customHeight="1">
      <c r="A4342" s="114">
        <v>41597</v>
      </c>
      <c r="B4342" s="102" t="s">
        <v>690</v>
      </c>
      <c r="C4342" s="29">
        <f t="shared" si="666"/>
        <v>1428.5714285714287</v>
      </c>
      <c r="D4342" s="102" t="s">
        <v>203</v>
      </c>
      <c r="E4342" s="43">
        <v>210</v>
      </c>
      <c r="F4342" s="43">
        <v>209</v>
      </c>
      <c r="G4342" s="43"/>
      <c r="H4342" s="110"/>
      <c r="I4342" s="109">
        <f t="shared" si="667"/>
        <v>1428.5714285714287</v>
      </c>
      <c r="J4342" s="109">
        <f t="shared" si="668"/>
        <v>0</v>
      </c>
      <c r="K4342" s="109">
        <f t="shared" si="669"/>
        <v>0</v>
      </c>
      <c r="L4342" s="43">
        <f t="shared" si="670"/>
        <v>1428.5714285714287</v>
      </c>
      <c r="M4342" s="25"/>
      <c r="N4342" s="25"/>
    </row>
    <row r="4343" spans="1:14" ht="14.25" customHeight="1">
      <c r="A4343" s="114">
        <v>41597</v>
      </c>
      <c r="B4343" s="54" t="s">
        <v>127</v>
      </c>
      <c r="C4343" s="29">
        <f t="shared" si="666"/>
        <v>759.49367088607596</v>
      </c>
      <c r="D4343" s="102" t="s">
        <v>188</v>
      </c>
      <c r="E4343" s="43">
        <v>395</v>
      </c>
      <c r="F4343" s="43">
        <v>391</v>
      </c>
      <c r="G4343" s="43"/>
      <c r="H4343" s="110"/>
      <c r="I4343" s="109">
        <f t="shared" si="667"/>
        <v>-3037.9746835443038</v>
      </c>
      <c r="J4343" s="109">
        <f t="shared" si="668"/>
        <v>0</v>
      </c>
      <c r="K4343" s="109">
        <f t="shared" si="669"/>
        <v>0</v>
      </c>
      <c r="L4343" s="43">
        <f t="shared" si="670"/>
        <v>-3037.9746835443038</v>
      </c>
      <c r="M4343" s="25"/>
      <c r="N4343" s="25"/>
    </row>
    <row r="4344" spans="1:14" ht="14.25" customHeight="1">
      <c r="A4344" s="114">
        <v>41596</v>
      </c>
      <c r="B4344" s="54" t="s">
        <v>570</v>
      </c>
      <c r="C4344" s="29">
        <f t="shared" si="666"/>
        <v>2500</v>
      </c>
      <c r="D4344" s="54" t="s">
        <v>188</v>
      </c>
      <c r="E4344" s="112">
        <v>120</v>
      </c>
      <c r="F4344" s="112">
        <v>120.8</v>
      </c>
      <c r="G4344" s="112">
        <v>121.8</v>
      </c>
      <c r="H4344" s="110">
        <v>123.3</v>
      </c>
      <c r="I4344" s="109">
        <f t="shared" si="667"/>
        <v>1999.999999999993</v>
      </c>
      <c r="J4344" s="109">
        <f t="shared" si="668"/>
        <v>2500</v>
      </c>
      <c r="K4344" s="109">
        <f t="shared" si="669"/>
        <v>3750</v>
      </c>
      <c r="L4344" s="43">
        <f t="shared" si="670"/>
        <v>8249.9999999999927</v>
      </c>
      <c r="M4344" s="25"/>
      <c r="N4344" s="25"/>
    </row>
    <row r="4345" spans="1:14" ht="14.25" customHeight="1">
      <c r="A4345" s="114">
        <v>41596</v>
      </c>
      <c r="B4345" s="54" t="s">
        <v>231</v>
      </c>
      <c r="C4345" s="29">
        <f t="shared" si="666"/>
        <v>2439.0243902439024</v>
      </c>
      <c r="D4345" s="54" t="s">
        <v>188</v>
      </c>
      <c r="E4345" s="112">
        <v>123</v>
      </c>
      <c r="F4345" s="112">
        <v>123.8</v>
      </c>
      <c r="G4345" s="112">
        <v>124.8</v>
      </c>
      <c r="H4345" s="110">
        <v>126.3</v>
      </c>
      <c r="I4345" s="109">
        <f t="shared" si="667"/>
        <v>1951.2195121951149</v>
      </c>
      <c r="J4345" s="109">
        <f t="shared" si="668"/>
        <v>2439.0243902439024</v>
      </c>
      <c r="K4345" s="109">
        <f t="shared" si="669"/>
        <v>3658.5365853658536</v>
      </c>
      <c r="L4345" s="43">
        <f t="shared" si="670"/>
        <v>8048.7804878048701</v>
      </c>
      <c r="M4345" s="25"/>
      <c r="N4345" s="25"/>
    </row>
    <row r="4346" spans="1:14" ht="14.25" customHeight="1">
      <c r="A4346" s="114">
        <v>41596</v>
      </c>
      <c r="B4346" s="54" t="s">
        <v>575</v>
      </c>
      <c r="C4346" s="29">
        <f t="shared" si="666"/>
        <v>1268.4989429175475</v>
      </c>
      <c r="D4346" s="54" t="s">
        <v>188</v>
      </c>
      <c r="E4346" s="112">
        <v>236.5</v>
      </c>
      <c r="F4346" s="112">
        <v>237.5</v>
      </c>
      <c r="G4346" s="112">
        <v>239</v>
      </c>
      <c r="H4346" s="110">
        <v>241</v>
      </c>
      <c r="I4346" s="109">
        <f t="shared" si="667"/>
        <v>1268.4989429175475</v>
      </c>
      <c r="J4346" s="109">
        <f t="shared" si="668"/>
        <v>1902.7484143763213</v>
      </c>
      <c r="K4346" s="109">
        <f t="shared" si="669"/>
        <v>2536.9978858350951</v>
      </c>
      <c r="L4346" s="43">
        <f t="shared" si="670"/>
        <v>5708.2452431289639</v>
      </c>
      <c r="M4346" s="25"/>
      <c r="N4346" s="25"/>
    </row>
    <row r="4347" spans="1:14" ht="14.25" customHeight="1">
      <c r="A4347" s="114">
        <v>41596</v>
      </c>
      <c r="B4347" s="54" t="s">
        <v>453</v>
      </c>
      <c r="C4347" s="29">
        <f t="shared" si="666"/>
        <v>1929.2604501607716</v>
      </c>
      <c r="D4347" s="102" t="s">
        <v>188</v>
      </c>
      <c r="E4347" s="43">
        <v>155.5</v>
      </c>
      <c r="F4347" s="43">
        <v>156.30000000000001</v>
      </c>
      <c r="G4347" s="43"/>
      <c r="H4347" s="110"/>
      <c r="I4347" s="109">
        <f t="shared" si="667"/>
        <v>1543.4083601286393</v>
      </c>
      <c r="J4347" s="109">
        <f t="shared" si="668"/>
        <v>0</v>
      </c>
      <c r="K4347" s="109">
        <f t="shared" si="669"/>
        <v>0</v>
      </c>
      <c r="L4347" s="43">
        <f t="shared" si="670"/>
        <v>1543.4083601286393</v>
      </c>
      <c r="M4347" s="25"/>
      <c r="N4347" s="25"/>
    </row>
    <row r="4348" spans="1:14" ht="14.25" customHeight="1">
      <c r="A4348" s="114">
        <v>41592</v>
      </c>
      <c r="B4348" s="54" t="s">
        <v>575</v>
      </c>
      <c r="C4348" s="29">
        <f t="shared" si="666"/>
        <v>1354.4018058690745</v>
      </c>
      <c r="D4348" s="54" t="s">
        <v>188</v>
      </c>
      <c r="E4348" s="112">
        <v>221.5</v>
      </c>
      <c r="F4348" s="112">
        <v>222.5</v>
      </c>
      <c r="G4348" s="112">
        <v>224</v>
      </c>
      <c r="H4348" s="110"/>
      <c r="I4348" s="109">
        <f t="shared" si="667"/>
        <v>1354.4018058690745</v>
      </c>
      <c r="J4348" s="109">
        <f t="shared" si="668"/>
        <v>2031.6027088036117</v>
      </c>
      <c r="K4348" s="109">
        <f t="shared" si="669"/>
        <v>0</v>
      </c>
      <c r="L4348" s="43">
        <f t="shared" si="670"/>
        <v>3386.0045146726861</v>
      </c>
      <c r="M4348" s="25"/>
      <c r="N4348" s="25"/>
    </row>
    <row r="4349" spans="1:14" ht="14.25" customHeight="1">
      <c r="A4349" s="114">
        <v>41592</v>
      </c>
      <c r="B4349" s="54" t="s">
        <v>537</v>
      </c>
      <c r="C4349" s="29">
        <f t="shared" si="666"/>
        <v>1056.338028169014</v>
      </c>
      <c r="D4349" s="102" t="s">
        <v>188</v>
      </c>
      <c r="E4349" s="43">
        <v>284</v>
      </c>
      <c r="F4349" s="43">
        <v>285.5</v>
      </c>
      <c r="G4349" s="43"/>
      <c r="H4349" s="110"/>
      <c r="I4349" s="109">
        <f t="shared" si="667"/>
        <v>1584.5070422535209</v>
      </c>
      <c r="J4349" s="109">
        <f t="shared" si="668"/>
        <v>0</v>
      </c>
      <c r="K4349" s="109">
        <f t="shared" si="669"/>
        <v>0</v>
      </c>
      <c r="L4349" s="43">
        <f t="shared" si="670"/>
        <v>1584.5070422535209</v>
      </c>
      <c r="M4349" s="25"/>
      <c r="N4349" s="25"/>
    </row>
    <row r="4350" spans="1:14" ht="14.25" customHeight="1">
      <c r="A4350" s="114">
        <v>41591</v>
      </c>
      <c r="B4350" s="102" t="s">
        <v>646</v>
      </c>
      <c r="C4350" s="29">
        <f t="shared" si="666"/>
        <v>1600</v>
      </c>
      <c r="D4350" s="102" t="s">
        <v>203</v>
      </c>
      <c r="E4350" s="43">
        <v>187.5</v>
      </c>
      <c r="F4350" s="43">
        <v>186.5</v>
      </c>
      <c r="G4350" s="43">
        <v>185</v>
      </c>
      <c r="H4350" s="112">
        <v>183</v>
      </c>
      <c r="I4350" s="109">
        <f t="shared" si="667"/>
        <v>1600</v>
      </c>
      <c r="J4350" s="109">
        <f t="shared" si="668"/>
        <v>2400</v>
      </c>
      <c r="K4350" s="109">
        <f t="shared" si="669"/>
        <v>3200</v>
      </c>
      <c r="L4350" s="43">
        <f t="shared" si="670"/>
        <v>7200</v>
      </c>
      <c r="M4350" s="25"/>
      <c r="N4350" s="25"/>
    </row>
    <row r="4351" spans="1:14" ht="14.25" customHeight="1">
      <c r="A4351" s="114">
        <v>41591</v>
      </c>
      <c r="B4351" s="102" t="s">
        <v>704</v>
      </c>
      <c r="C4351" s="29">
        <f t="shared" si="666"/>
        <v>5042.0168067226887</v>
      </c>
      <c r="D4351" s="102" t="s">
        <v>203</v>
      </c>
      <c r="E4351" s="43">
        <v>59.5</v>
      </c>
      <c r="F4351" s="43">
        <v>59.1</v>
      </c>
      <c r="G4351" s="43">
        <v>58.7</v>
      </c>
      <c r="H4351" s="110"/>
      <c r="I4351" s="109">
        <f t="shared" si="667"/>
        <v>2016.8067226890682</v>
      </c>
      <c r="J4351" s="109">
        <f t="shared" si="668"/>
        <v>2016.8067226890682</v>
      </c>
      <c r="K4351" s="109">
        <f t="shared" si="669"/>
        <v>0</v>
      </c>
      <c r="L4351" s="43">
        <f t="shared" si="670"/>
        <v>4033.6134453781365</v>
      </c>
      <c r="M4351" s="25"/>
      <c r="N4351" s="25"/>
    </row>
    <row r="4352" spans="1:14" ht="14.25" customHeight="1">
      <c r="A4352" s="114">
        <v>41591</v>
      </c>
      <c r="B4352" s="102" t="s">
        <v>138</v>
      </c>
      <c r="C4352" s="29">
        <f t="shared" si="666"/>
        <v>2076.1245674740485</v>
      </c>
      <c r="D4352" s="102" t="s">
        <v>203</v>
      </c>
      <c r="E4352" s="43">
        <v>144.5</v>
      </c>
      <c r="F4352" s="43">
        <v>143.69999999999999</v>
      </c>
      <c r="G4352" s="43">
        <v>142.69999999999999</v>
      </c>
      <c r="H4352" s="110"/>
      <c r="I4352" s="109">
        <f t="shared" si="667"/>
        <v>1660.8996539792624</v>
      </c>
      <c r="J4352" s="109">
        <f t="shared" si="668"/>
        <v>2076.1245674740485</v>
      </c>
      <c r="K4352" s="109">
        <f t="shared" si="669"/>
        <v>0</v>
      </c>
      <c r="L4352" s="43">
        <f t="shared" si="670"/>
        <v>3737.0242214533109</v>
      </c>
      <c r="M4352" s="25"/>
      <c r="N4352" s="25"/>
    </row>
    <row r="4353" spans="1:14" ht="14.25" customHeight="1">
      <c r="A4353" s="114">
        <v>41591</v>
      </c>
      <c r="B4353" s="54" t="s">
        <v>466</v>
      </c>
      <c r="C4353" s="29">
        <f t="shared" si="666"/>
        <v>2343.75</v>
      </c>
      <c r="D4353" s="102" t="s">
        <v>188</v>
      </c>
      <c r="E4353" s="43">
        <v>128</v>
      </c>
      <c r="F4353" s="43">
        <v>128.75</v>
      </c>
      <c r="G4353" s="43"/>
      <c r="H4353" s="110"/>
      <c r="I4353" s="109">
        <f t="shared" si="667"/>
        <v>1757.8125</v>
      </c>
      <c r="J4353" s="109">
        <f t="shared" si="668"/>
        <v>0</v>
      </c>
      <c r="K4353" s="109">
        <f t="shared" si="669"/>
        <v>0</v>
      </c>
      <c r="L4353" s="43">
        <f t="shared" si="670"/>
        <v>1757.8125</v>
      </c>
      <c r="M4353" s="25"/>
      <c r="N4353" s="25"/>
    </row>
    <row r="4354" spans="1:14" ht="14.25" customHeight="1">
      <c r="A4354" s="114">
        <v>41591</v>
      </c>
      <c r="B4354" s="102" t="s">
        <v>530</v>
      </c>
      <c r="C4354" s="29">
        <f t="shared" si="666"/>
        <v>576.92307692307691</v>
      </c>
      <c r="D4354" s="102" t="s">
        <v>203</v>
      </c>
      <c r="E4354" s="43">
        <v>520</v>
      </c>
      <c r="F4354" s="43">
        <v>518.20000000000005</v>
      </c>
      <c r="G4354" s="43"/>
      <c r="H4354" s="110"/>
      <c r="I4354" s="109">
        <f t="shared" si="667"/>
        <v>1038.4615384615122</v>
      </c>
      <c r="J4354" s="109">
        <f t="shared" si="668"/>
        <v>0</v>
      </c>
      <c r="K4354" s="109">
        <f t="shared" si="669"/>
        <v>0</v>
      </c>
      <c r="L4354" s="43">
        <f t="shared" si="670"/>
        <v>1038.4615384615122</v>
      </c>
      <c r="M4354" s="25"/>
      <c r="N4354" s="25"/>
    </row>
    <row r="4355" spans="1:14" ht="14.25" customHeight="1">
      <c r="A4355" s="114">
        <v>41590</v>
      </c>
      <c r="B4355" s="102" t="s">
        <v>624</v>
      </c>
      <c r="C4355" s="29">
        <f t="shared" si="666"/>
        <v>924.49922958397531</v>
      </c>
      <c r="D4355" s="102" t="s">
        <v>203</v>
      </c>
      <c r="E4355" s="43">
        <v>324.5</v>
      </c>
      <c r="F4355" s="43">
        <v>322.5</v>
      </c>
      <c r="G4355" s="43">
        <v>319.5</v>
      </c>
      <c r="H4355" s="112">
        <v>316.5</v>
      </c>
      <c r="I4355" s="109">
        <f t="shared" si="667"/>
        <v>1848.9984591679506</v>
      </c>
      <c r="J4355" s="109">
        <f t="shared" si="668"/>
        <v>2773.497688751926</v>
      </c>
      <c r="K4355" s="109">
        <f t="shared" si="669"/>
        <v>2773.497688751926</v>
      </c>
      <c r="L4355" s="43">
        <f t="shared" si="670"/>
        <v>7395.9938366718025</v>
      </c>
      <c r="M4355" s="25"/>
      <c r="N4355" s="25"/>
    </row>
    <row r="4356" spans="1:14" ht="14.25" customHeight="1">
      <c r="A4356" s="114">
        <v>41590</v>
      </c>
      <c r="B4356" s="102" t="s">
        <v>703</v>
      </c>
      <c r="C4356" s="29">
        <f t="shared" si="666"/>
        <v>2238.8059701492539</v>
      </c>
      <c r="D4356" s="102" t="s">
        <v>203</v>
      </c>
      <c r="E4356" s="43">
        <v>134</v>
      </c>
      <c r="F4356" s="43">
        <v>133.19999999999999</v>
      </c>
      <c r="G4356" s="43">
        <v>132.19999999999999</v>
      </c>
      <c r="H4356" s="112">
        <v>130.69999999999999</v>
      </c>
      <c r="I4356" s="109">
        <f t="shared" si="667"/>
        <v>1791.0447761194287</v>
      </c>
      <c r="J4356" s="109">
        <f t="shared" si="668"/>
        <v>2238.8059701492539</v>
      </c>
      <c r="K4356" s="109">
        <f t="shared" si="669"/>
        <v>3358.2089552238808</v>
      </c>
      <c r="L4356" s="43">
        <f t="shared" si="670"/>
        <v>7388.0597014925634</v>
      </c>
      <c r="M4356" s="25"/>
      <c r="N4356" s="25"/>
    </row>
    <row r="4357" spans="1:14" ht="14.25" customHeight="1">
      <c r="A4357" s="114">
        <v>41590</v>
      </c>
      <c r="B4357" s="102" t="s">
        <v>647</v>
      </c>
      <c r="C4357" s="29">
        <f t="shared" si="666"/>
        <v>2054.794520547945</v>
      </c>
      <c r="D4357" s="102" t="s">
        <v>203</v>
      </c>
      <c r="E4357" s="43">
        <v>146</v>
      </c>
      <c r="F4357" s="43">
        <v>145.19999999999999</v>
      </c>
      <c r="G4357" s="43">
        <v>144.19999999999999</v>
      </c>
      <c r="H4357" s="112">
        <v>143</v>
      </c>
      <c r="I4357" s="109">
        <f t="shared" si="667"/>
        <v>1643.8356164383795</v>
      </c>
      <c r="J4357" s="109">
        <f t="shared" si="668"/>
        <v>2054.794520547945</v>
      </c>
      <c r="K4357" s="109">
        <f t="shared" si="669"/>
        <v>2465.7534246575105</v>
      </c>
      <c r="L4357" s="43">
        <f t="shared" si="670"/>
        <v>6164.3835616438355</v>
      </c>
      <c r="M4357" s="25"/>
      <c r="N4357" s="25"/>
    </row>
    <row r="4358" spans="1:14" ht="14.25" customHeight="1">
      <c r="A4358" s="114">
        <v>41590</v>
      </c>
      <c r="B4358" s="102" t="s">
        <v>127</v>
      </c>
      <c r="C4358" s="29">
        <f t="shared" si="666"/>
        <v>821.91780821917803</v>
      </c>
      <c r="D4358" s="102" t="s">
        <v>203</v>
      </c>
      <c r="E4358" s="43">
        <v>365</v>
      </c>
      <c r="F4358" s="43">
        <v>363</v>
      </c>
      <c r="G4358" s="43">
        <v>360</v>
      </c>
      <c r="H4358" s="110"/>
      <c r="I4358" s="109">
        <f t="shared" si="667"/>
        <v>1643.8356164383561</v>
      </c>
      <c r="J4358" s="109">
        <f t="shared" si="668"/>
        <v>2465.7534246575342</v>
      </c>
      <c r="K4358" s="109">
        <f t="shared" si="669"/>
        <v>0</v>
      </c>
      <c r="L4358" s="43">
        <f t="shared" si="670"/>
        <v>4109.58904109589</v>
      </c>
      <c r="M4358" s="25"/>
      <c r="N4358" s="25"/>
    </row>
    <row r="4359" spans="1:14" ht="14.25" customHeight="1">
      <c r="A4359" s="114">
        <v>41590</v>
      </c>
      <c r="B4359" s="54" t="s">
        <v>608</v>
      </c>
      <c r="C4359" s="29">
        <f t="shared" si="666"/>
        <v>1401.8691588785048</v>
      </c>
      <c r="D4359" s="54" t="s">
        <v>188</v>
      </c>
      <c r="E4359" s="112">
        <v>214</v>
      </c>
      <c r="F4359" s="112">
        <v>215</v>
      </c>
      <c r="G4359" s="112">
        <v>216.5</v>
      </c>
      <c r="H4359" s="110"/>
      <c r="I4359" s="109">
        <f t="shared" si="667"/>
        <v>1401.8691588785048</v>
      </c>
      <c r="J4359" s="109">
        <f t="shared" si="668"/>
        <v>2102.8037383177571</v>
      </c>
      <c r="K4359" s="109">
        <f t="shared" si="669"/>
        <v>0</v>
      </c>
      <c r="L4359" s="43">
        <f t="shared" si="670"/>
        <v>3504.6728971962621</v>
      </c>
      <c r="M4359" s="25"/>
      <c r="N4359" s="25"/>
    </row>
    <row r="4360" spans="1:14" ht="14.25" customHeight="1">
      <c r="A4360" s="114">
        <v>41590</v>
      </c>
      <c r="B4360" s="102" t="s">
        <v>646</v>
      </c>
      <c r="C4360" s="29">
        <f t="shared" si="666"/>
        <v>1566.579634464752</v>
      </c>
      <c r="D4360" s="102" t="s">
        <v>203</v>
      </c>
      <c r="E4360" s="43">
        <v>191.5</v>
      </c>
      <c r="F4360" s="43">
        <v>190.5</v>
      </c>
      <c r="G4360" s="43"/>
      <c r="H4360" s="110"/>
      <c r="I4360" s="109">
        <f t="shared" si="667"/>
        <v>1566.579634464752</v>
      </c>
      <c r="J4360" s="109">
        <f t="shared" si="668"/>
        <v>0</v>
      </c>
      <c r="K4360" s="109">
        <f t="shared" si="669"/>
        <v>0</v>
      </c>
      <c r="L4360" s="43">
        <f t="shared" si="670"/>
        <v>1566.579634464752</v>
      </c>
      <c r="M4360" s="25"/>
      <c r="N4360" s="25"/>
    </row>
    <row r="4361" spans="1:14" ht="14.25" customHeight="1">
      <c r="A4361" s="114">
        <v>41589</v>
      </c>
      <c r="B4361" s="54" t="s">
        <v>231</v>
      </c>
      <c r="C4361" s="29">
        <f t="shared" si="666"/>
        <v>2608.695652173913</v>
      </c>
      <c r="D4361" s="54" t="s">
        <v>188</v>
      </c>
      <c r="E4361" s="112">
        <v>115</v>
      </c>
      <c r="F4361" s="112">
        <v>115.8</v>
      </c>
      <c r="G4361" s="112">
        <v>116.8</v>
      </c>
      <c r="H4361" s="110">
        <v>118.25</v>
      </c>
      <c r="I4361" s="109">
        <f t="shared" si="667"/>
        <v>2086.9565217391228</v>
      </c>
      <c r="J4361" s="109">
        <f t="shared" si="668"/>
        <v>2608.695652173913</v>
      </c>
      <c r="K4361" s="109">
        <f t="shared" si="669"/>
        <v>3782.6086956521813</v>
      </c>
      <c r="L4361" s="43">
        <f t="shared" si="670"/>
        <v>8478.2608695652161</v>
      </c>
      <c r="M4361" s="25"/>
      <c r="N4361" s="25"/>
    </row>
    <row r="4362" spans="1:14" ht="14.25" customHeight="1">
      <c r="A4362" s="114">
        <v>41589</v>
      </c>
      <c r="B4362" s="54" t="s">
        <v>575</v>
      </c>
      <c r="C4362" s="29">
        <f t="shared" si="666"/>
        <v>1333.3333333333333</v>
      </c>
      <c r="D4362" s="102" t="s">
        <v>188</v>
      </c>
      <c r="E4362" s="43">
        <v>225</v>
      </c>
      <c r="F4362" s="43">
        <v>226</v>
      </c>
      <c r="G4362" s="43"/>
      <c r="H4362" s="110"/>
      <c r="I4362" s="109">
        <f t="shared" si="667"/>
        <v>1333.3333333333333</v>
      </c>
      <c r="J4362" s="109">
        <f t="shared" si="668"/>
        <v>0</v>
      </c>
      <c r="K4362" s="109">
        <f t="shared" si="669"/>
        <v>0</v>
      </c>
      <c r="L4362" s="43">
        <f t="shared" si="670"/>
        <v>1333.3333333333333</v>
      </c>
      <c r="M4362" s="25"/>
      <c r="N4362" s="25"/>
    </row>
    <row r="4363" spans="1:14" ht="14.25" customHeight="1">
      <c r="A4363" s="114">
        <v>41589</v>
      </c>
      <c r="B4363" s="54" t="s">
        <v>412</v>
      </c>
      <c r="C4363" s="29">
        <f t="shared" si="666"/>
        <v>943.39622641509436</v>
      </c>
      <c r="D4363" s="102" t="s">
        <v>188</v>
      </c>
      <c r="E4363" s="43">
        <v>318</v>
      </c>
      <c r="F4363" s="43">
        <v>319.5</v>
      </c>
      <c r="G4363" s="43"/>
      <c r="H4363" s="110"/>
      <c r="I4363" s="109">
        <f t="shared" si="667"/>
        <v>1415.0943396226417</v>
      </c>
      <c r="J4363" s="109">
        <f t="shared" si="668"/>
        <v>0</v>
      </c>
      <c r="K4363" s="109">
        <f t="shared" si="669"/>
        <v>0</v>
      </c>
      <c r="L4363" s="43">
        <f t="shared" si="670"/>
        <v>1415.0943396226417</v>
      </c>
      <c r="M4363" s="25"/>
      <c r="N4363" s="25"/>
    </row>
    <row r="4364" spans="1:14" ht="14.25" customHeight="1">
      <c r="A4364" s="114">
        <v>41586</v>
      </c>
      <c r="B4364" s="54" t="s">
        <v>231</v>
      </c>
      <c r="C4364" s="29">
        <f t="shared" ref="C4364:C4427" si="671">300000/E4364</f>
        <v>2722.323049001815</v>
      </c>
      <c r="D4364" s="54" t="s">
        <v>188</v>
      </c>
      <c r="E4364" s="112">
        <v>110.2</v>
      </c>
      <c r="F4364" s="112">
        <v>111</v>
      </c>
      <c r="G4364" s="112">
        <v>112</v>
      </c>
      <c r="H4364" s="110">
        <v>113.5</v>
      </c>
      <c r="I4364" s="109">
        <f t="shared" ref="I4364:I4427" si="672">(IF(D4364="SHORT",E4364-F4364,IF(D4364="LONG",F4364-E4364)))*C4364</f>
        <v>2177.8584392014441</v>
      </c>
      <c r="J4364" s="109">
        <f t="shared" ref="J4364:J4427" si="673">(IF(D4364="SHORT",IF(G4364="",0,F4364-G4364),IF(D4364="LONG",IF(G4364="",0,G4364-F4364))))*C4364</f>
        <v>2722.323049001815</v>
      </c>
      <c r="K4364" s="109">
        <f t="shared" ref="K4364:K4427" si="674">(IF(D4364="SHORT",IF(H4364="",0,G4364-H4364),IF(D4364="LONG",IF(H4364="",0,(H4364-G4364)))))*C4364</f>
        <v>4083.4845735027225</v>
      </c>
      <c r="L4364" s="43">
        <f t="shared" ref="L4364:L4427" si="675">SUM(I4364,J4364,K4364)</f>
        <v>8983.6660617059824</v>
      </c>
      <c r="M4364" s="25"/>
      <c r="N4364" s="25"/>
    </row>
    <row r="4365" spans="1:14" ht="14.25" customHeight="1">
      <c r="A4365" s="114">
        <v>41586</v>
      </c>
      <c r="B4365" s="54" t="s">
        <v>308</v>
      </c>
      <c r="C4365" s="29">
        <f t="shared" si="671"/>
        <v>1366.7425968109339</v>
      </c>
      <c r="D4365" s="54" t="s">
        <v>188</v>
      </c>
      <c r="E4365" s="112">
        <v>219.5</v>
      </c>
      <c r="F4365" s="112">
        <v>220.5</v>
      </c>
      <c r="G4365" s="112">
        <v>222</v>
      </c>
      <c r="H4365" s="110">
        <v>224</v>
      </c>
      <c r="I4365" s="109">
        <f t="shared" si="672"/>
        <v>1366.7425968109339</v>
      </c>
      <c r="J4365" s="109">
        <f t="shared" si="673"/>
        <v>2050.113895216401</v>
      </c>
      <c r="K4365" s="109">
        <f t="shared" si="674"/>
        <v>2733.4851936218679</v>
      </c>
      <c r="L4365" s="43">
        <f t="shared" si="675"/>
        <v>6150.3416856492022</v>
      </c>
      <c r="M4365" s="25"/>
      <c r="N4365" s="25"/>
    </row>
    <row r="4366" spans="1:14" ht="14.25" customHeight="1">
      <c r="A4366" s="114">
        <v>41586</v>
      </c>
      <c r="B4366" s="54" t="s">
        <v>520</v>
      </c>
      <c r="C4366" s="29">
        <f t="shared" si="671"/>
        <v>2608.695652173913</v>
      </c>
      <c r="D4366" s="54" t="s">
        <v>188</v>
      </c>
      <c r="E4366" s="112">
        <v>115</v>
      </c>
      <c r="F4366" s="112">
        <v>116</v>
      </c>
      <c r="G4366" s="112">
        <v>117.5</v>
      </c>
      <c r="H4366" s="110"/>
      <c r="I4366" s="109">
        <f t="shared" si="672"/>
        <v>2608.695652173913</v>
      </c>
      <c r="J4366" s="109">
        <f t="shared" si="673"/>
        <v>3913.0434782608695</v>
      </c>
      <c r="K4366" s="109">
        <f t="shared" si="674"/>
        <v>0</v>
      </c>
      <c r="L4366" s="43">
        <f t="shared" si="675"/>
        <v>6521.7391304347821</v>
      </c>
      <c r="M4366" s="25"/>
      <c r="N4366" s="25"/>
    </row>
    <row r="4367" spans="1:14" ht="14.25" customHeight="1">
      <c r="A4367" s="114">
        <v>41586</v>
      </c>
      <c r="B4367" s="54" t="s">
        <v>705</v>
      </c>
      <c r="C4367" s="29">
        <f t="shared" si="671"/>
        <v>3448.2758620689656</v>
      </c>
      <c r="D4367" s="54" t="s">
        <v>188</v>
      </c>
      <c r="E4367" s="112">
        <v>87</v>
      </c>
      <c r="F4367" s="112">
        <v>87.75</v>
      </c>
      <c r="G4367" s="112">
        <v>88.6</v>
      </c>
      <c r="H4367" s="110"/>
      <c r="I4367" s="109">
        <f t="shared" si="672"/>
        <v>2586.2068965517242</v>
      </c>
      <c r="J4367" s="109">
        <f t="shared" si="673"/>
        <v>2931.0344827586009</v>
      </c>
      <c r="K4367" s="109">
        <f t="shared" si="674"/>
        <v>0</v>
      </c>
      <c r="L4367" s="43">
        <f t="shared" si="675"/>
        <v>5517.2413793103251</v>
      </c>
      <c r="M4367" s="25"/>
      <c r="N4367" s="25"/>
    </row>
    <row r="4368" spans="1:14" ht="14.25" customHeight="1">
      <c r="A4368" s="114">
        <v>41586</v>
      </c>
      <c r="B4368" s="102" t="s">
        <v>418</v>
      </c>
      <c r="C4368" s="29">
        <f t="shared" si="671"/>
        <v>728.15533980582529</v>
      </c>
      <c r="D4368" s="102" t="s">
        <v>203</v>
      </c>
      <c r="E4368" s="43">
        <v>412</v>
      </c>
      <c r="F4368" s="43">
        <v>409</v>
      </c>
      <c r="G4368" s="43">
        <v>406</v>
      </c>
      <c r="H4368" s="110"/>
      <c r="I4368" s="109">
        <f t="shared" si="672"/>
        <v>2184.4660194174758</v>
      </c>
      <c r="J4368" s="109">
        <f t="shared" si="673"/>
        <v>2184.4660194174758</v>
      </c>
      <c r="K4368" s="109">
        <f t="shared" si="674"/>
        <v>0</v>
      </c>
      <c r="L4368" s="43">
        <f t="shared" si="675"/>
        <v>4368.9320388349515</v>
      </c>
      <c r="M4368" s="25"/>
      <c r="N4368" s="25"/>
    </row>
    <row r="4369" spans="1:14" ht="14.25" customHeight="1">
      <c r="A4369" s="114">
        <v>41585</v>
      </c>
      <c r="B4369" s="102" t="s">
        <v>532</v>
      </c>
      <c r="C4369" s="29">
        <f t="shared" si="671"/>
        <v>5555.5555555555557</v>
      </c>
      <c r="D4369" s="102" t="s">
        <v>203</v>
      </c>
      <c r="E4369" s="43">
        <v>54</v>
      </c>
      <c r="F4369" s="43">
        <v>53.6</v>
      </c>
      <c r="G4369" s="43">
        <v>53</v>
      </c>
      <c r="H4369" s="112">
        <v>52.2</v>
      </c>
      <c r="I4369" s="109">
        <f t="shared" si="672"/>
        <v>2222.2222222222144</v>
      </c>
      <c r="J4369" s="109">
        <f t="shared" si="673"/>
        <v>3333.3333333333412</v>
      </c>
      <c r="K4369" s="109">
        <f t="shared" si="674"/>
        <v>4444.4444444444289</v>
      </c>
      <c r="L4369" s="43">
        <f t="shared" si="675"/>
        <v>9999.9999999999854</v>
      </c>
      <c r="M4369" s="25"/>
      <c r="N4369" s="25"/>
    </row>
    <row r="4370" spans="1:14" ht="14.25" customHeight="1">
      <c r="A4370" s="114">
        <v>41585</v>
      </c>
      <c r="B4370" s="102" t="s">
        <v>647</v>
      </c>
      <c r="C4370" s="29">
        <f t="shared" si="671"/>
        <v>1968.5039370078739</v>
      </c>
      <c r="D4370" s="102" t="s">
        <v>203</v>
      </c>
      <c r="E4370" s="43">
        <v>152.4</v>
      </c>
      <c r="F4370" s="43">
        <v>151.6</v>
      </c>
      <c r="G4370" s="43">
        <v>150.6</v>
      </c>
      <c r="H4370" s="112">
        <v>149</v>
      </c>
      <c r="I4370" s="109">
        <f t="shared" si="672"/>
        <v>1574.8031496063215</v>
      </c>
      <c r="J4370" s="109">
        <f t="shared" si="673"/>
        <v>1968.5039370078739</v>
      </c>
      <c r="K4370" s="109">
        <f t="shared" si="674"/>
        <v>3149.6062992125871</v>
      </c>
      <c r="L4370" s="43">
        <f t="shared" si="675"/>
        <v>6692.9133858267824</v>
      </c>
      <c r="M4370" s="25"/>
      <c r="N4370" s="25"/>
    </row>
    <row r="4371" spans="1:14" ht="14.25" customHeight="1">
      <c r="A4371" s="114">
        <v>41585</v>
      </c>
      <c r="B4371" s="54" t="s">
        <v>659</v>
      </c>
      <c r="C4371" s="29">
        <f t="shared" si="671"/>
        <v>1392.1113689095127</v>
      </c>
      <c r="D4371" s="54" t="s">
        <v>188</v>
      </c>
      <c r="E4371" s="112">
        <v>215.5</v>
      </c>
      <c r="F4371" s="112">
        <v>216.5</v>
      </c>
      <c r="G4371" s="112">
        <v>217.8</v>
      </c>
      <c r="H4371" s="110"/>
      <c r="I4371" s="109">
        <f t="shared" si="672"/>
        <v>1392.1113689095127</v>
      </c>
      <c r="J4371" s="109">
        <f t="shared" si="673"/>
        <v>1809.7447795823823</v>
      </c>
      <c r="K4371" s="109">
        <f t="shared" si="674"/>
        <v>0</v>
      </c>
      <c r="L4371" s="43">
        <f t="shared" si="675"/>
        <v>3201.8561484918951</v>
      </c>
      <c r="M4371" s="25"/>
      <c r="N4371" s="25"/>
    </row>
    <row r="4372" spans="1:14" ht="14.25" customHeight="1">
      <c r="A4372" s="114">
        <v>41585</v>
      </c>
      <c r="B4372" s="54" t="s">
        <v>451</v>
      </c>
      <c r="C4372" s="29">
        <f t="shared" si="671"/>
        <v>755.66750629722924</v>
      </c>
      <c r="D4372" s="102" t="s">
        <v>188</v>
      </c>
      <c r="E4372" s="43">
        <v>397</v>
      </c>
      <c r="F4372" s="43">
        <v>399</v>
      </c>
      <c r="G4372" s="43"/>
      <c r="H4372" s="110"/>
      <c r="I4372" s="109">
        <f t="shared" si="672"/>
        <v>1511.3350125944585</v>
      </c>
      <c r="J4372" s="109">
        <f t="shared" si="673"/>
        <v>0</v>
      </c>
      <c r="K4372" s="109">
        <f t="shared" si="674"/>
        <v>0</v>
      </c>
      <c r="L4372" s="43">
        <f t="shared" si="675"/>
        <v>1511.3350125944585</v>
      </c>
      <c r="M4372" s="25"/>
      <c r="N4372" s="25"/>
    </row>
    <row r="4373" spans="1:14" ht="14.25" customHeight="1">
      <c r="A4373" s="114">
        <v>41584</v>
      </c>
      <c r="B4373" s="54" t="s">
        <v>690</v>
      </c>
      <c r="C4373" s="29">
        <f t="shared" si="671"/>
        <v>1456.3106796116506</v>
      </c>
      <c r="D4373" s="54" t="s">
        <v>188</v>
      </c>
      <c r="E4373" s="112">
        <v>206</v>
      </c>
      <c r="F4373" s="112">
        <v>207</v>
      </c>
      <c r="G4373" s="112">
        <v>208.5</v>
      </c>
      <c r="H4373" s="110">
        <v>209.5</v>
      </c>
      <c r="I4373" s="109">
        <f t="shared" si="672"/>
        <v>1456.3106796116506</v>
      </c>
      <c r="J4373" s="109">
        <f t="shared" si="673"/>
        <v>2184.4660194174758</v>
      </c>
      <c r="K4373" s="109">
        <f t="shared" si="674"/>
        <v>1456.3106796116506</v>
      </c>
      <c r="L4373" s="43">
        <f t="shared" si="675"/>
        <v>5097.0873786407774</v>
      </c>
      <c r="M4373" s="25"/>
      <c r="N4373" s="25"/>
    </row>
    <row r="4374" spans="1:14" ht="14.25" customHeight="1">
      <c r="A4374" s="114">
        <v>41584</v>
      </c>
      <c r="B4374" s="54" t="s">
        <v>706</v>
      </c>
      <c r="C4374" s="29">
        <f t="shared" si="671"/>
        <v>1006.7114093959732</v>
      </c>
      <c r="D4374" s="54" t="s">
        <v>188</v>
      </c>
      <c r="E4374" s="112">
        <v>298</v>
      </c>
      <c r="F4374" s="112">
        <v>299.5</v>
      </c>
      <c r="G4374" s="112">
        <v>301.5</v>
      </c>
      <c r="H4374" s="110"/>
      <c r="I4374" s="109">
        <f t="shared" si="672"/>
        <v>1510.0671140939598</v>
      </c>
      <c r="J4374" s="109">
        <f t="shared" si="673"/>
        <v>2013.4228187919464</v>
      </c>
      <c r="K4374" s="109">
        <f t="shared" si="674"/>
        <v>0</v>
      </c>
      <c r="L4374" s="43">
        <f t="shared" si="675"/>
        <v>3523.4899328859065</v>
      </c>
      <c r="M4374" s="25"/>
      <c r="N4374" s="25"/>
    </row>
    <row r="4375" spans="1:14" ht="14.25" customHeight="1">
      <c r="A4375" s="114">
        <v>41584</v>
      </c>
      <c r="B4375" s="54" t="s">
        <v>397</v>
      </c>
      <c r="C4375" s="29">
        <f t="shared" si="671"/>
        <v>1052.6315789473683</v>
      </c>
      <c r="D4375" s="54" t="s">
        <v>188</v>
      </c>
      <c r="E4375" s="112">
        <v>285</v>
      </c>
      <c r="F4375" s="112">
        <v>286.5</v>
      </c>
      <c r="G4375" s="112">
        <v>288</v>
      </c>
      <c r="H4375" s="110"/>
      <c r="I4375" s="109">
        <f t="shared" si="672"/>
        <v>1578.9473684210525</v>
      </c>
      <c r="J4375" s="109">
        <f t="shared" si="673"/>
        <v>1578.9473684210525</v>
      </c>
      <c r="K4375" s="109">
        <f t="shared" si="674"/>
        <v>0</v>
      </c>
      <c r="L4375" s="43">
        <f t="shared" si="675"/>
        <v>3157.894736842105</v>
      </c>
      <c r="M4375" s="25"/>
      <c r="N4375" s="25"/>
    </row>
    <row r="4376" spans="1:14" ht="14.25" customHeight="1">
      <c r="A4376" s="114">
        <v>41584</v>
      </c>
      <c r="B4376" s="54" t="s">
        <v>511</v>
      </c>
      <c r="C4376" s="29">
        <f t="shared" si="671"/>
        <v>4878.0487804878048</v>
      </c>
      <c r="D4376" s="102" t="s">
        <v>188</v>
      </c>
      <c r="E4376" s="43">
        <v>61.5</v>
      </c>
      <c r="F4376" s="43">
        <v>62</v>
      </c>
      <c r="G4376" s="43"/>
      <c r="H4376" s="110"/>
      <c r="I4376" s="109">
        <f t="shared" si="672"/>
        <v>2439.0243902439024</v>
      </c>
      <c r="J4376" s="109">
        <f t="shared" si="673"/>
        <v>0</v>
      </c>
      <c r="K4376" s="109">
        <f t="shared" si="674"/>
        <v>0</v>
      </c>
      <c r="L4376" s="43">
        <f t="shared" si="675"/>
        <v>2439.0243902439024</v>
      </c>
      <c r="M4376" s="25"/>
      <c r="N4376" s="25"/>
    </row>
    <row r="4377" spans="1:14" ht="14.25" customHeight="1">
      <c r="A4377" s="114">
        <v>41583</v>
      </c>
      <c r="B4377" s="54" t="s">
        <v>704</v>
      </c>
      <c r="C4377" s="29">
        <f t="shared" si="671"/>
        <v>4580.1526717557254</v>
      </c>
      <c r="D4377" s="54" t="s">
        <v>188</v>
      </c>
      <c r="E4377" s="112">
        <v>65.5</v>
      </c>
      <c r="F4377" s="112">
        <v>66</v>
      </c>
      <c r="G4377" s="112">
        <v>66.8</v>
      </c>
      <c r="H4377" s="110">
        <v>67.8</v>
      </c>
      <c r="I4377" s="109">
        <f t="shared" si="672"/>
        <v>2290.0763358778627</v>
      </c>
      <c r="J4377" s="109">
        <f t="shared" si="673"/>
        <v>3664.1221374045672</v>
      </c>
      <c r="K4377" s="109">
        <f t="shared" si="674"/>
        <v>4580.1526717557254</v>
      </c>
      <c r="L4377" s="43">
        <f t="shared" si="675"/>
        <v>10534.351145038156</v>
      </c>
      <c r="M4377" s="25"/>
      <c r="N4377" s="25"/>
    </row>
    <row r="4378" spans="1:14" ht="14.25" customHeight="1">
      <c r="A4378" s="114">
        <v>41583</v>
      </c>
      <c r="B4378" s="54" t="s">
        <v>308</v>
      </c>
      <c r="C4378" s="29">
        <f t="shared" si="671"/>
        <v>1538.4615384615386</v>
      </c>
      <c r="D4378" s="54" t="s">
        <v>188</v>
      </c>
      <c r="E4378" s="112">
        <v>195</v>
      </c>
      <c r="F4378" s="112">
        <v>196</v>
      </c>
      <c r="G4378" s="112">
        <v>197.5</v>
      </c>
      <c r="H4378" s="110">
        <v>199.5</v>
      </c>
      <c r="I4378" s="109">
        <f t="shared" si="672"/>
        <v>1538.4615384615386</v>
      </c>
      <c r="J4378" s="109">
        <f t="shared" si="673"/>
        <v>2307.6923076923076</v>
      </c>
      <c r="K4378" s="109">
        <f t="shared" si="674"/>
        <v>3076.9230769230771</v>
      </c>
      <c r="L4378" s="43">
        <f t="shared" si="675"/>
        <v>6923.0769230769238</v>
      </c>
      <c r="M4378" s="25"/>
      <c r="N4378" s="25"/>
    </row>
    <row r="4379" spans="1:14" ht="14.25" customHeight="1">
      <c r="A4379" s="114">
        <v>41583</v>
      </c>
      <c r="B4379" s="54" t="s">
        <v>598</v>
      </c>
      <c r="C4379" s="29">
        <f t="shared" si="671"/>
        <v>1239.6694214876034</v>
      </c>
      <c r="D4379" s="54" t="s">
        <v>188</v>
      </c>
      <c r="E4379" s="112">
        <v>242</v>
      </c>
      <c r="F4379" s="112">
        <v>243</v>
      </c>
      <c r="G4379" s="112">
        <v>244.2</v>
      </c>
      <c r="H4379" s="110"/>
      <c r="I4379" s="109">
        <f t="shared" si="672"/>
        <v>1239.6694214876034</v>
      </c>
      <c r="J4379" s="109">
        <f t="shared" si="673"/>
        <v>1487.60330578511</v>
      </c>
      <c r="K4379" s="109">
        <f t="shared" si="674"/>
        <v>0</v>
      </c>
      <c r="L4379" s="43">
        <f t="shared" si="675"/>
        <v>2727.2727272727134</v>
      </c>
      <c r="M4379" s="25"/>
      <c r="N4379" s="25"/>
    </row>
    <row r="4380" spans="1:14" ht="14.25" customHeight="1">
      <c r="A4380" s="114">
        <v>41583</v>
      </c>
      <c r="B4380" s="54" t="s">
        <v>553</v>
      </c>
      <c r="C4380" s="29">
        <f t="shared" si="671"/>
        <v>3030.3030303030305</v>
      </c>
      <c r="D4380" s="102" t="s">
        <v>188</v>
      </c>
      <c r="E4380" s="43">
        <v>99</v>
      </c>
      <c r="F4380" s="43">
        <v>99.7</v>
      </c>
      <c r="G4380" s="43"/>
      <c r="H4380" s="110"/>
      <c r="I4380" s="109">
        <f t="shared" si="672"/>
        <v>2121.2121212121301</v>
      </c>
      <c r="J4380" s="109">
        <f t="shared" si="673"/>
        <v>0</v>
      </c>
      <c r="K4380" s="109">
        <f t="shared" si="674"/>
        <v>0</v>
      </c>
      <c r="L4380" s="43">
        <f t="shared" si="675"/>
        <v>2121.2121212121301</v>
      </c>
      <c r="M4380" s="25"/>
      <c r="N4380" s="25"/>
    </row>
    <row r="4381" spans="1:14" ht="14.25" customHeight="1">
      <c r="A4381" s="114">
        <v>41579</v>
      </c>
      <c r="B4381" s="54" t="s">
        <v>620</v>
      </c>
      <c r="C4381" s="29">
        <f t="shared" si="671"/>
        <v>4109.58904109589</v>
      </c>
      <c r="D4381" s="54" t="s">
        <v>188</v>
      </c>
      <c r="E4381" s="112">
        <v>73</v>
      </c>
      <c r="F4381" s="112">
        <v>73.5</v>
      </c>
      <c r="G4381" s="112">
        <v>74.3</v>
      </c>
      <c r="H4381" s="110">
        <v>75.3</v>
      </c>
      <c r="I4381" s="109">
        <f t="shared" si="672"/>
        <v>2054.794520547945</v>
      </c>
      <c r="J4381" s="109">
        <f t="shared" si="673"/>
        <v>3287.6712328767003</v>
      </c>
      <c r="K4381" s="109">
        <f t="shared" si="674"/>
        <v>4109.58904109589</v>
      </c>
      <c r="L4381" s="43">
        <f t="shared" si="675"/>
        <v>9452.0547945205362</v>
      </c>
      <c r="M4381" s="25"/>
      <c r="N4381" s="25"/>
    </row>
    <row r="4382" spans="1:14" ht="14.25" customHeight="1">
      <c r="A4382" s="114">
        <v>41579</v>
      </c>
      <c r="B4382" s="54" t="s">
        <v>598</v>
      </c>
      <c r="C4382" s="29">
        <f t="shared" si="671"/>
        <v>1354.4018058690745</v>
      </c>
      <c r="D4382" s="54" t="s">
        <v>188</v>
      </c>
      <c r="E4382" s="112">
        <v>221.5</v>
      </c>
      <c r="F4382" s="112">
        <v>222.5</v>
      </c>
      <c r="G4382" s="112">
        <v>224</v>
      </c>
      <c r="H4382" s="110">
        <v>226</v>
      </c>
      <c r="I4382" s="109">
        <f t="shared" si="672"/>
        <v>1354.4018058690745</v>
      </c>
      <c r="J4382" s="109">
        <f t="shared" si="673"/>
        <v>2031.6027088036117</v>
      </c>
      <c r="K4382" s="109">
        <f t="shared" si="674"/>
        <v>2708.8036117381489</v>
      </c>
      <c r="L4382" s="43">
        <f t="shared" si="675"/>
        <v>6094.808126410835</v>
      </c>
      <c r="M4382" s="25"/>
      <c r="N4382" s="25"/>
    </row>
    <row r="4383" spans="1:14" ht="14.25" customHeight="1">
      <c r="A4383" s="114">
        <v>41579</v>
      </c>
      <c r="B4383" s="54" t="s">
        <v>647</v>
      </c>
      <c r="C4383" s="29">
        <f t="shared" si="671"/>
        <v>1923.0769230769231</v>
      </c>
      <c r="D4383" s="54" t="s">
        <v>188</v>
      </c>
      <c r="E4383" s="112">
        <v>156</v>
      </c>
      <c r="F4383" s="112">
        <v>157</v>
      </c>
      <c r="G4383" s="112">
        <v>158.5</v>
      </c>
      <c r="H4383" s="110"/>
      <c r="I4383" s="109">
        <f t="shared" si="672"/>
        <v>1923.0769230769231</v>
      </c>
      <c r="J4383" s="109">
        <f t="shared" si="673"/>
        <v>2884.6153846153848</v>
      </c>
      <c r="K4383" s="109">
        <f t="shared" si="674"/>
        <v>0</v>
      </c>
      <c r="L4383" s="43">
        <f t="shared" si="675"/>
        <v>4807.6923076923076</v>
      </c>
      <c r="M4383" s="25"/>
      <c r="N4383" s="25"/>
    </row>
    <row r="4384" spans="1:14" ht="14.25" customHeight="1">
      <c r="A4384" s="114">
        <v>41579</v>
      </c>
      <c r="B4384" s="54" t="s">
        <v>549</v>
      </c>
      <c r="C4384" s="29">
        <f t="shared" si="671"/>
        <v>330.76074972436606</v>
      </c>
      <c r="D4384" s="54" t="s">
        <v>188</v>
      </c>
      <c r="E4384" s="112">
        <v>907</v>
      </c>
      <c r="F4384" s="112">
        <v>913</v>
      </c>
      <c r="G4384" s="112">
        <v>921</v>
      </c>
      <c r="H4384" s="110"/>
      <c r="I4384" s="109">
        <f t="shared" si="672"/>
        <v>1984.5644983461964</v>
      </c>
      <c r="J4384" s="109">
        <f t="shared" si="673"/>
        <v>2646.0859977949285</v>
      </c>
      <c r="K4384" s="109">
        <f t="shared" si="674"/>
        <v>0</v>
      </c>
      <c r="L4384" s="43">
        <f t="shared" si="675"/>
        <v>4630.6504961411247</v>
      </c>
      <c r="M4384" s="25"/>
      <c r="N4384" s="25"/>
    </row>
    <row r="4385" spans="1:14" ht="14.25" customHeight="1">
      <c r="A4385" s="114">
        <v>41579</v>
      </c>
      <c r="B4385" s="54" t="s">
        <v>707</v>
      </c>
      <c r="C4385" s="29">
        <f t="shared" si="671"/>
        <v>328.58707557502737</v>
      </c>
      <c r="D4385" s="54" t="s">
        <v>188</v>
      </c>
      <c r="E4385" s="112">
        <v>913</v>
      </c>
      <c r="F4385" s="112">
        <v>919</v>
      </c>
      <c r="G4385" s="112">
        <v>927</v>
      </c>
      <c r="H4385" s="110"/>
      <c r="I4385" s="109">
        <f t="shared" si="672"/>
        <v>1971.5224534501642</v>
      </c>
      <c r="J4385" s="109">
        <f t="shared" si="673"/>
        <v>2628.696604600219</v>
      </c>
      <c r="K4385" s="109">
        <f t="shared" si="674"/>
        <v>0</v>
      </c>
      <c r="L4385" s="43">
        <f t="shared" si="675"/>
        <v>4600.219058050383</v>
      </c>
      <c r="M4385" s="25"/>
      <c r="N4385" s="25"/>
    </row>
    <row r="4386" spans="1:14" ht="14.25" customHeight="1">
      <c r="A4386" s="114">
        <v>41579</v>
      </c>
      <c r="B4386" s="54" t="s">
        <v>665</v>
      </c>
      <c r="C4386" s="29">
        <f t="shared" si="671"/>
        <v>642.3982869379015</v>
      </c>
      <c r="D4386" s="54" t="s">
        <v>188</v>
      </c>
      <c r="E4386" s="112">
        <v>467</v>
      </c>
      <c r="F4386" s="112">
        <v>470</v>
      </c>
      <c r="G4386" s="112">
        <v>474</v>
      </c>
      <c r="H4386" s="110"/>
      <c r="I4386" s="109">
        <f t="shared" si="672"/>
        <v>1927.1948608137045</v>
      </c>
      <c r="J4386" s="109">
        <f t="shared" si="673"/>
        <v>2569.593147751606</v>
      </c>
      <c r="K4386" s="109">
        <f t="shared" si="674"/>
        <v>0</v>
      </c>
      <c r="L4386" s="43">
        <f t="shared" si="675"/>
        <v>4496.7880085653105</v>
      </c>
      <c r="M4386" s="25"/>
      <c r="N4386" s="25"/>
    </row>
    <row r="4387" spans="1:14" ht="14.25" customHeight="1">
      <c r="A4387" s="114">
        <v>41578</v>
      </c>
      <c r="B4387" s="54" t="s">
        <v>181</v>
      </c>
      <c r="C4387" s="29">
        <f t="shared" si="671"/>
        <v>3174.6031746031745</v>
      </c>
      <c r="D4387" s="54" t="s">
        <v>188</v>
      </c>
      <c r="E4387" s="112">
        <v>94.5</v>
      </c>
      <c r="F4387" s="112">
        <v>95.3</v>
      </c>
      <c r="G4387" s="112">
        <v>96.3</v>
      </c>
      <c r="H4387" s="110">
        <v>97.6</v>
      </c>
      <c r="I4387" s="109">
        <f t="shared" si="672"/>
        <v>2539.6825396825307</v>
      </c>
      <c r="J4387" s="109">
        <f t="shared" si="673"/>
        <v>3174.6031746031745</v>
      </c>
      <c r="K4387" s="109">
        <f t="shared" si="674"/>
        <v>4126.9841269841181</v>
      </c>
      <c r="L4387" s="43">
        <f t="shared" si="675"/>
        <v>9841.2698412698228</v>
      </c>
      <c r="M4387" s="25"/>
      <c r="N4387" s="25"/>
    </row>
    <row r="4388" spans="1:14" ht="14.25" customHeight="1">
      <c r="A4388" s="114">
        <v>41578</v>
      </c>
      <c r="B4388" s="54" t="s">
        <v>620</v>
      </c>
      <c r="C4388" s="29">
        <f t="shared" si="671"/>
        <v>4178.2729805013932</v>
      </c>
      <c r="D4388" s="102" t="s">
        <v>188</v>
      </c>
      <c r="E4388" s="43">
        <v>71.8</v>
      </c>
      <c r="F4388" s="43">
        <v>72.599999999999994</v>
      </c>
      <c r="G4388" s="43"/>
      <c r="H4388" s="110"/>
      <c r="I4388" s="109">
        <f t="shared" si="672"/>
        <v>3342.6183844011025</v>
      </c>
      <c r="J4388" s="109">
        <f t="shared" si="673"/>
        <v>0</v>
      </c>
      <c r="K4388" s="109">
        <f t="shared" si="674"/>
        <v>0</v>
      </c>
      <c r="L4388" s="43">
        <f t="shared" si="675"/>
        <v>3342.6183844011025</v>
      </c>
      <c r="M4388" s="25"/>
      <c r="N4388" s="25"/>
    </row>
    <row r="4389" spans="1:14" ht="14.25" customHeight="1">
      <c r="A4389" s="114">
        <v>41578</v>
      </c>
      <c r="B4389" s="54" t="s">
        <v>615</v>
      </c>
      <c r="C4389" s="29">
        <f t="shared" si="671"/>
        <v>2830.1886792452829</v>
      </c>
      <c r="D4389" s="102" t="s">
        <v>188</v>
      </c>
      <c r="E4389" s="43">
        <v>106</v>
      </c>
      <c r="F4389" s="43">
        <v>106.65</v>
      </c>
      <c r="G4389" s="43"/>
      <c r="H4389" s="110"/>
      <c r="I4389" s="109">
        <f t="shared" si="672"/>
        <v>1839.62264150945</v>
      </c>
      <c r="J4389" s="109">
        <f t="shared" si="673"/>
        <v>0</v>
      </c>
      <c r="K4389" s="109">
        <f t="shared" si="674"/>
        <v>0</v>
      </c>
      <c r="L4389" s="43">
        <f t="shared" si="675"/>
        <v>1839.62264150945</v>
      </c>
      <c r="M4389" s="25"/>
      <c r="N4389" s="25"/>
    </row>
    <row r="4390" spans="1:14" ht="14.25" customHeight="1">
      <c r="A4390" s="114">
        <v>41578</v>
      </c>
      <c r="B4390" s="54" t="s">
        <v>120</v>
      </c>
      <c r="C4390" s="29">
        <f t="shared" si="671"/>
        <v>1178.7819253438115</v>
      </c>
      <c r="D4390" s="102" t="s">
        <v>188</v>
      </c>
      <c r="E4390" s="43">
        <v>254.5</v>
      </c>
      <c r="F4390" s="43">
        <v>256</v>
      </c>
      <c r="G4390" s="43"/>
      <c r="H4390" s="110"/>
      <c r="I4390" s="109">
        <f t="shared" si="672"/>
        <v>1768.1728880157173</v>
      </c>
      <c r="J4390" s="109">
        <f t="shared" si="673"/>
        <v>0</v>
      </c>
      <c r="K4390" s="109">
        <f t="shared" si="674"/>
        <v>0</v>
      </c>
      <c r="L4390" s="43">
        <f t="shared" si="675"/>
        <v>1768.1728880157173</v>
      </c>
      <c r="M4390" s="25"/>
      <c r="N4390" s="25"/>
    </row>
    <row r="4391" spans="1:14" ht="14.25" customHeight="1">
      <c r="A4391" s="114">
        <v>41577</v>
      </c>
      <c r="B4391" s="54" t="s">
        <v>101</v>
      </c>
      <c r="C4391" s="29">
        <f t="shared" si="671"/>
        <v>1769.9115044247787</v>
      </c>
      <c r="D4391" s="54" t="s">
        <v>188</v>
      </c>
      <c r="E4391" s="112">
        <v>169.5</v>
      </c>
      <c r="F4391" s="112">
        <v>171</v>
      </c>
      <c r="G4391" s="112">
        <v>173</v>
      </c>
      <c r="H4391" s="110">
        <v>175</v>
      </c>
      <c r="I4391" s="109">
        <f t="shared" si="672"/>
        <v>2654.8672566371679</v>
      </c>
      <c r="J4391" s="109">
        <f t="shared" si="673"/>
        <v>3539.8230088495575</v>
      </c>
      <c r="K4391" s="109">
        <f t="shared" si="674"/>
        <v>3539.8230088495575</v>
      </c>
      <c r="L4391" s="43">
        <f t="shared" si="675"/>
        <v>9734.5132743362828</v>
      </c>
      <c r="M4391" s="25"/>
      <c r="N4391" s="25"/>
    </row>
    <row r="4392" spans="1:14" ht="14.25" customHeight="1">
      <c r="A4392" s="114">
        <v>41577</v>
      </c>
      <c r="B4392" s="54" t="s">
        <v>120</v>
      </c>
      <c r="C4392" s="29">
        <f t="shared" si="671"/>
        <v>1221.9959266802443</v>
      </c>
      <c r="D4392" s="54" t="s">
        <v>188</v>
      </c>
      <c r="E4392" s="112">
        <v>245.5</v>
      </c>
      <c r="F4392" s="112">
        <v>247</v>
      </c>
      <c r="G4392" s="112">
        <v>249</v>
      </c>
      <c r="H4392" s="110">
        <v>251.5</v>
      </c>
      <c r="I4392" s="109">
        <f t="shared" si="672"/>
        <v>1832.9938900203665</v>
      </c>
      <c r="J4392" s="109">
        <f t="shared" si="673"/>
        <v>2443.9918533604887</v>
      </c>
      <c r="K4392" s="109">
        <f t="shared" si="674"/>
        <v>3054.9898167006108</v>
      </c>
      <c r="L4392" s="43">
        <f t="shared" si="675"/>
        <v>7331.975560081466</v>
      </c>
      <c r="M4392" s="25"/>
      <c r="N4392" s="25"/>
    </row>
    <row r="4393" spans="1:14" ht="14.25" customHeight="1">
      <c r="A4393" s="114">
        <v>41577</v>
      </c>
      <c r="B4393" s="54" t="s">
        <v>308</v>
      </c>
      <c r="C4393" s="29">
        <f t="shared" si="671"/>
        <v>1608.5790884718499</v>
      </c>
      <c r="D4393" s="54" t="s">
        <v>188</v>
      </c>
      <c r="E4393" s="112">
        <v>186.5</v>
      </c>
      <c r="F4393" s="112">
        <v>187.5</v>
      </c>
      <c r="G4393" s="112">
        <v>189</v>
      </c>
      <c r="H4393" s="110"/>
      <c r="I4393" s="109">
        <f t="shared" si="672"/>
        <v>1608.5790884718499</v>
      </c>
      <c r="J4393" s="109">
        <f t="shared" si="673"/>
        <v>2412.8686327077749</v>
      </c>
      <c r="K4393" s="109">
        <f t="shared" si="674"/>
        <v>0</v>
      </c>
      <c r="L4393" s="43">
        <f t="shared" si="675"/>
        <v>4021.4477211796248</v>
      </c>
      <c r="M4393" s="25"/>
      <c r="N4393" s="25"/>
    </row>
    <row r="4394" spans="1:14" ht="14.25" customHeight="1">
      <c r="A4394" s="114">
        <v>41577</v>
      </c>
      <c r="B4394" s="54" t="s">
        <v>153</v>
      </c>
      <c r="C4394" s="29">
        <f t="shared" si="671"/>
        <v>835.65459610027858</v>
      </c>
      <c r="D4394" s="54" t="s">
        <v>188</v>
      </c>
      <c r="E4394" s="112">
        <v>359</v>
      </c>
      <c r="F4394" s="112">
        <v>361</v>
      </c>
      <c r="G4394" s="112">
        <v>362.85</v>
      </c>
      <c r="H4394" s="110"/>
      <c r="I4394" s="109">
        <f t="shared" si="672"/>
        <v>1671.3091922005572</v>
      </c>
      <c r="J4394" s="109">
        <f t="shared" si="673"/>
        <v>1545.9610027855344</v>
      </c>
      <c r="K4394" s="109">
        <f t="shared" si="674"/>
        <v>0</v>
      </c>
      <c r="L4394" s="43">
        <f t="shared" si="675"/>
        <v>3217.2701949860916</v>
      </c>
      <c r="M4394" s="25"/>
      <c r="N4394" s="25"/>
    </row>
    <row r="4395" spans="1:14" ht="14.25" customHeight="1">
      <c r="A4395" s="114">
        <v>41576</v>
      </c>
      <c r="B4395" s="54" t="s">
        <v>231</v>
      </c>
      <c r="C4395" s="29">
        <f t="shared" si="671"/>
        <v>2912.6213592233012</v>
      </c>
      <c r="D4395" s="54" t="s">
        <v>188</v>
      </c>
      <c r="E4395" s="112">
        <v>103</v>
      </c>
      <c r="F4395" s="112">
        <v>103.8</v>
      </c>
      <c r="G4395" s="112">
        <v>104.8</v>
      </c>
      <c r="H4395" s="110">
        <v>106.3</v>
      </c>
      <c r="I4395" s="109">
        <f t="shared" si="672"/>
        <v>2330.0970873786328</v>
      </c>
      <c r="J4395" s="109">
        <f t="shared" si="673"/>
        <v>2912.6213592233012</v>
      </c>
      <c r="K4395" s="109">
        <f t="shared" si="674"/>
        <v>4368.9320388349515</v>
      </c>
      <c r="L4395" s="43">
        <f t="shared" si="675"/>
        <v>9611.650485436885</v>
      </c>
      <c r="M4395" s="25"/>
      <c r="N4395" s="25"/>
    </row>
    <row r="4396" spans="1:14" ht="14.25" customHeight="1">
      <c r="A4396" s="114">
        <v>41576</v>
      </c>
      <c r="B4396" s="54" t="s">
        <v>549</v>
      </c>
      <c r="C4396" s="29">
        <f t="shared" si="671"/>
        <v>348.83720930232556</v>
      </c>
      <c r="D4396" s="54" t="s">
        <v>188</v>
      </c>
      <c r="E4396" s="112">
        <v>860</v>
      </c>
      <c r="F4396" s="112">
        <v>866</v>
      </c>
      <c r="G4396" s="112">
        <v>874</v>
      </c>
      <c r="H4396" s="110">
        <v>885</v>
      </c>
      <c r="I4396" s="109">
        <f t="shared" si="672"/>
        <v>2093.0232558139533</v>
      </c>
      <c r="J4396" s="109">
        <f t="shared" si="673"/>
        <v>2790.6976744186045</v>
      </c>
      <c r="K4396" s="109">
        <f t="shared" si="674"/>
        <v>3837.2093023255811</v>
      </c>
      <c r="L4396" s="43">
        <f t="shared" si="675"/>
        <v>8720.9302325581375</v>
      </c>
      <c r="M4396" s="25"/>
      <c r="N4396" s="25"/>
    </row>
    <row r="4397" spans="1:14" ht="14.25" customHeight="1">
      <c r="A4397" s="114">
        <v>41576</v>
      </c>
      <c r="B4397" s="54" t="s">
        <v>277</v>
      </c>
      <c r="C4397" s="29">
        <f t="shared" si="671"/>
        <v>512.82051282051282</v>
      </c>
      <c r="D4397" s="54" t="s">
        <v>188</v>
      </c>
      <c r="E4397" s="112">
        <v>585</v>
      </c>
      <c r="F4397" s="112">
        <v>588</v>
      </c>
      <c r="G4397" s="112">
        <v>592</v>
      </c>
      <c r="H4397" s="110">
        <v>597</v>
      </c>
      <c r="I4397" s="109">
        <f t="shared" si="672"/>
        <v>1538.4615384615386</v>
      </c>
      <c r="J4397" s="109">
        <f t="shared" si="673"/>
        <v>2051.2820512820513</v>
      </c>
      <c r="K4397" s="109">
        <f t="shared" si="674"/>
        <v>2564.102564102564</v>
      </c>
      <c r="L4397" s="43">
        <f t="shared" si="675"/>
        <v>6153.8461538461543</v>
      </c>
      <c r="M4397" s="25"/>
      <c r="N4397" s="25"/>
    </row>
    <row r="4398" spans="1:14" ht="14.25" customHeight="1">
      <c r="A4398" s="114">
        <v>41576</v>
      </c>
      <c r="B4398" s="54" t="s">
        <v>135</v>
      </c>
      <c r="C4398" s="29">
        <f t="shared" si="671"/>
        <v>1092.8961748633881</v>
      </c>
      <c r="D4398" s="102" t="s">
        <v>188</v>
      </c>
      <c r="E4398" s="43">
        <v>274.5</v>
      </c>
      <c r="F4398" s="43">
        <v>276</v>
      </c>
      <c r="G4398" s="43"/>
      <c r="H4398" s="110"/>
      <c r="I4398" s="109">
        <f t="shared" si="672"/>
        <v>1639.344262295082</v>
      </c>
      <c r="J4398" s="109">
        <f t="shared" si="673"/>
        <v>0</v>
      </c>
      <c r="K4398" s="109">
        <f t="shared" si="674"/>
        <v>0</v>
      </c>
      <c r="L4398" s="43">
        <f t="shared" si="675"/>
        <v>1639.344262295082</v>
      </c>
      <c r="M4398" s="25"/>
      <c r="N4398" s="25"/>
    </row>
    <row r="4399" spans="1:14" ht="14.25" customHeight="1">
      <c r="A4399" s="114">
        <v>41575</v>
      </c>
      <c r="B4399" s="54" t="s">
        <v>308</v>
      </c>
      <c r="C4399" s="29">
        <f t="shared" si="671"/>
        <v>1796.4071856287426</v>
      </c>
      <c r="D4399" s="54" t="s">
        <v>188</v>
      </c>
      <c r="E4399" s="112">
        <v>167</v>
      </c>
      <c r="F4399" s="112">
        <v>168</v>
      </c>
      <c r="G4399" s="112">
        <v>169.5</v>
      </c>
      <c r="H4399" s="110">
        <v>171.5</v>
      </c>
      <c r="I4399" s="109">
        <f t="shared" si="672"/>
        <v>1796.4071856287426</v>
      </c>
      <c r="J4399" s="109">
        <f t="shared" si="673"/>
        <v>2694.6107784431138</v>
      </c>
      <c r="K4399" s="109">
        <f t="shared" si="674"/>
        <v>3592.8143712574852</v>
      </c>
      <c r="L4399" s="43">
        <f t="shared" si="675"/>
        <v>8083.8323353293417</v>
      </c>
      <c r="M4399" s="25"/>
      <c r="N4399" s="25"/>
    </row>
    <row r="4400" spans="1:14" ht="14.25" customHeight="1">
      <c r="A4400" s="114">
        <v>41575</v>
      </c>
      <c r="B4400" s="54" t="s">
        <v>690</v>
      </c>
      <c r="C4400" s="29">
        <f t="shared" si="671"/>
        <v>1578.9473684210527</v>
      </c>
      <c r="D4400" s="54" t="s">
        <v>188</v>
      </c>
      <c r="E4400" s="112">
        <v>190</v>
      </c>
      <c r="F4400" s="112">
        <v>191</v>
      </c>
      <c r="G4400" s="112">
        <v>192.5</v>
      </c>
      <c r="H4400" s="110">
        <v>194.5</v>
      </c>
      <c r="I4400" s="109">
        <f t="shared" si="672"/>
        <v>1578.9473684210527</v>
      </c>
      <c r="J4400" s="109">
        <f t="shared" si="673"/>
        <v>2368.4210526315792</v>
      </c>
      <c r="K4400" s="109">
        <f t="shared" si="674"/>
        <v>3157.8947368421054</v>
      </c>
      <c r="L4400" s="43">
        <f t="shared" si="675"/>
        <v>7105.2631578947367</v>
      </c>
      <c r="M4400" s="25"/>
      <c r="N4400" s="25"/>
    </row>
    <row r="4401" spans="1:14" ht="14.25" customHeight="1">
      <c r="A4401" s="114">
        <v>41575</v>
      </c>
      <c r="B4401" s="102" t="s">
        <v>642</v>
      </c>
      <c r="C4401" s="29">
        <f t="shared" si="671"/>
        <v>4054.0540540540542</v>
      </c>
      <c r="D4401" s="102" t="s">
        <v>203</v>
      </c>
      <c r="E4401" s="43">
        <v>74</v>
      </c>
      <c r="F4401" s="43">
        <v>73.2</v>
      </c>
      <c r="G4401" s="43">
        <v>72.2</v>
      </c>
      <c r="H4401" s="112">
        <v>71.3</v>
      </c>
      <c r="I4401" s="109">
        <f t="shared" si="672"/>
        <v>3243.243243243232</v>
      </c>
      <c r="J4401" s="109">
        <f t="shared" si="673"/>
        <v>4054.0540540540542</v>
      </c>
      <c r="K4401" s="109">
        <f t="shared" si="674"/>
        <v>3648.648648648672</v>
      </c>
      <c r="L4401" s="43">
        <f t="shared" si="675"/>
        <v>10945.945945945958</v>
      </c>
      <c r="M4401" s="25"/>
      <c r="N4401" s="25"/>
    </row>
    <row r="4402" spans="1:14" ht="14.25" customHeight="1">
      <c r="A4402" s="114">
        <v>41572</v>
      </c>
      <c r="B4402" s="102" t="s">
        <v>647</v>
      </c>
      <c r="C4402" s="29">
        <f t="shared" si="671"/>
        <v>1935.483870967742</v>
      </c>
      <c r="D4402" s="102" t="s">
        <v>203</v>
      </c>
      <c r="E4402" s="43">
        <v>155</v>
      </c>
      <c r="F4402" s="43">
        <v>154.19999999999999</v>
      </c>
      <c r="G4402" s="43">
        <v>153.19999999999999</v>
      </c>
      <c r="H4402" s="112">
        <v>152</v>
      </c>
      <c r="I4402" s="109">
        <f t="shared" si="672"/>
        <v>1548.3870967742155</v>
      </c>
      <c r="J4402" s="109">
        <f t="shared" si="673"/>
        <v>1935.483870967742</v>
      </c>
      <c r="K4402" s="109">
        <f t="shared" si="674"/>
        <v>2322.5806451612684</v>
      </c>
      <c r="L4402" s="43">
        <f t="shared" si="675"/>
        <v>5806.4516129032254</v>
      </c>
      <c r="M4402" s="25"/>
      <c r="N4402" s="25"/>
    </row>
    <row r="4403" spans="1:14" ht="14.25" customHeight="1">
      <c r="A4403" s="114">
        <v>41572</v>
      </c>
      <c r="B4403" s="54" t="s">
        <v>683</v>
      </c>
      <c r="C4403" s="29">
        <f t="shared" si="671"/>
        <v>1662.0498614958449</v>
      </c>
      <c r="D4403" s="54" t="s">
        <v>188</v>
      </c>
      <c r="E4403" s="112">
        <v>180.5</v>
      </c>
      <c r="F4403" s="112">
        <v>181.5</v>
      </c>
      <c r="G4403" s="112">
        <v>183</v>
      </c>
      <c r="H4403" s="110"/>
      <c r="I4403" s="109">
        <f t="shared" si="672"/>
        <v>1662.0498614958449</v>
      </c>
      <c r="J4403" s="109">
        <f t="shared" si="673"/>
        <v>2493.0747922437672</v>
      </c>
      <c r="K4403" s="109">
        <f t="shared" si="674"/>
        <v>0</v>
      </c>
      <c r="L4403" s="43">
        <f t="shared" si="675"/>
        <v>4155.1246537396119</v>
      </c>
      <c r="M4403" s="25"/>
      <c r="N4403" s="25"/>
    </row>
    <row r="4404" spans="1:14" ht="14.25" customHeight="1">
      <c r="A4404" s="114">
        <v>41572</v>
      </c>
      <c r="B4404" s="102" t="s">
        <v>444</v>
      </c>
      <c r="C4404" s="29">
        <f t="shared" si="671"/>
        <v>2429.1497975708503</v>
      </c>
      <c r="D4404" s="102" t="s">
        <v>203</v>
      </c>
      <c r="E4404" s="43">
        <v>123.5</v>
      </c>
      <c r="F4404" s="43">
        <v>122.7</v>
      </c>
      <c r="G4404" s="43">
        <v>122</v>
      </c>
      <c r="H4404" s="110"/>
      <c r="I4404" s="109">
        <f t="shared" si="672"/>
        <v>1943.3198380566732</v>
      </c>
      <c r="J4404" s="109">
        <f t="shared" si="673"/>
        <v>1700.4048582996022</v>
      </c>
      <c r="K4404" s="109">
        <f t="shared" si="674"/>
        <v>0</v>
      </c>
      <c r="L4404" s="43">
        <f t="shared" si="675"/>
        <v>3643.7246963562757</v>
      </c>
      <c r="M4404" s="25"/>
      <c r="N4404" s="25"/>
    </row>
    <row r="4405" spans="1:14" ht="14.25" customHeight="1">
      <c r="A4405" s="114">
        <v>41571</v>
      </c>
      <c r="B4405" s="54" t="s">
        <v>520</v>
      </c>
      <c r="C4405" s="29">
        <f t="shared" si="671"/>
        <v>2830.1886792452829</v>
      </c>
      <c r="D4405" s="54" t="s">
        <v>188</v>
      </c>
      <c r="E4405" s="112">
        <v>106</v>
      </c>
      <c r="F4405" s="112">
        <v>107</v>
      </c>
      <c r="G4405" s="112">
        <v>108.5</v>
      </c>
      <c r="H4405" s="110">
        <v>110.5</v>
      </c>
      <c r="I4405" s="109">
        <f t="shared" si="672"/>
        <v>2830.1886792452829</v>
      </c>
      <c r="J4405" s="109">
        <f t="shared" si="673"/>
        <v>4245.2830188679245</v>
      </c>
      <c r="K4405" s="109">
        <f t="shared" si="674"/>
        <v>5660.3773584905657</v>
      </c>
      <c r="L4405" s="43">
        <f t="shared" si="675"/>
        <v>12735.849056603773</v>
      </c>
      <c r="M4405" s="25"/>
      <c r="N4405" s="25"/>
    </row>
    <row r="4406" spans="1:14" ht="14.25" customHeight="1">
      <c r="A4406" s="114">
        <v>41571</v>
      </c>
      <c r="B4406" s="54" t="s">
        <v>700</v>
      </c>
      <c r="C4406" s="29">
        <f t="shared" si="671"/>
        <v>312.82586027111574</v>
      </c>
      <c r="D4406" s="54" t="s">
        <v>188</v>
      </c>
      <c r="E4406" s="112">
        <v>959</v>
      </c>
      <c r="F4406" s="112">
        <v>966</v>
      </c>
      <c r="G4406" s="112">
        <v>976</v>
      </c>
      <c r="H4406" s="110"/>
      <c r="I4406" s="109">
        <f t="shared" si="672"/>
        <v>2189.7810218978102</v>
      </c>
      <c r="J4406" s="109">
        <f t="shared" si="673"/>
        <v>3128.2586027111574</v>
      </c>
      <c r="K4406" s="109">
        <f t="shared" si="674"/>
        <v>0</v>
      </c>
      <c r="L4406" s="43">
        <f t="shared" si="675"/>
        <v>5318.0396246089676</v>
      </c>
      <c r="M4406" s="25"/>
      <c r="N4406" s="25"/>
    </row>
    <row r="4407" spans="1:14" ht="14.25" customHeight="1">
      <c r="A4407" s="114">
        <v>41571</v>
      </c>
      <c r="B4407" s="54" t="s">
        <v>647</v>
      </c>
      <c r="C4407" s="29">
        <f t="shared" si="671"/>
        <v>1840.4907975460123</v>
      </c>
      <c r="D4407" s="102" t="s">
        <v>188</v>
      </c>
      <c r="E4407" s="43">
        <v>163</v>
      </c>
      <c r="F4407" s="43">
        <v>163.80000000000001</v>
      </c>
      <c r="G4407" s="43"/>
      <c r="H4407" s="110"/>
      <c r="I4407" s="109">
        <f t="shared" si="672"/>
        <v>1472.3926380368307</v>
      </c>
      <c r="J4407" s="109">
        <f t="shared" si="673"/>
        <v>0</v>
      </c>
      <c r="K4407" s="109">
        <f t="shared" si="674"/>
        <v>0</v>
      </c>
      <c r="L4407" s="43">
        <f t="shared" si="675"/>
        <v>1472.3926380368307</v>
      </c>
      <c r="M4407" s="25"/>
      <c r="N4407" s="25"/>
    </row>
    <row r="4408" spans="1:14" ht="14.25" customHeight="1">
      <c r="A4408" s="114">
        <v>41571</v>
      </c>
      <c r="B4408" s="54" t="s">
        <v>544</v>
      </c>
      <c r="C4408" s="29">
        <f t="shared" si="671"/>
        <v>870.8272859216255</v>
      </c>
      <c r="D4408" s="102" t="s">
        <v>188</v>
      </c>
      <c r="E4408" s="43">
        <v>344.5</v>
      </c>
      <c r="F4408" s="43">
        <v>340</v>
      </c>
      <c r="G4408" s="43"/>
      <c r="H4408" s="110"/>
      <c r="I4408" s="109">
        <f t="shared" si="672"/>
        <v>-3918.7227866473149</v>
      </c>
      <c r="J4408" s="109">
        <f t="shared" si="673"/>
        <v>0</v>
      </c>
      <c r="K4408" s="109">
        <f t="shared" si="674"/>
        <v>0</v>
      </c>
      <c r="L4408" s="43">
        <f t="shared" si="675"/>
        <v>-3918.7227866473149</v>
      </c>
      <c r="M4408" s="25"/>
      <c r="N4408" s="25"/>
    </row>
    <row r="4409" spans="1:14" ht="14.25" customHeight="1">
      <c r="A4409" s="114">
        <v>41570</v>
      </c>
      <c r="B4409" s="54" t="s">
        <v>627</v>
      </c>
      <c r="C4409" s="29">
        <f t="shared" si="671"/>
        <v>1749.2711370262391</v>
      </c>
      <c r="D4409" s="54" t="s">
        <v>188</v>
      </c>
      <c r="E4409" s="112">
        <v>171.5</v>
      </c>
      <c r="F4409" s="112">
        <v>173</v>
      </c>
      <c r="G4409" s="112">
        <v>174.75</v>
      </c>
      <c r="H4409" s="110"/>
      <c r="I4409" s="109">
        <f t="shared" si="672"/>
        <v>2623.9067055393589</v>
      </c>
      <c r="J4409" s="109">
        <f t="shared" si="673"/>
        <v>3061.2244897959185</v>
      </c>
      <c r="K4409" s="109">
        <f t="shared" si="674"/>
        <v>0</v>
      </c>
      <c r="L4409" s="43">
        <f t="shared" si="675"/>
        <v>5685.1311953352779</v>
      </c>
      <c r="M4409" s="25"/>
      <c r="N4409" s="25"/>
    </row>
    <row r="4410" spans="1:14" ht="14.25" customHeight="1">
      <c r="A4410" s="114">
        <v>41570</v>
      </c>
      <c r="B4410" s="102" t="s">
        <v>444</v>
      </c>
      <c r="C4410" s="29">
        <f t="shared" si="671"/>
        <v>2362.2047244094488</v>
      </c>
      <c r="D4410" s="102" t="s">
        <v>203</v>
      </c>
      <c r="E4410" s="43">
        <v>127</v>
      </c>
      <c r="F4410" s="43">
        <v>126.3</v>
      </c>
      <c r="G4410" s="43">
        <v>125.3</v>
      </c>
      <c r="H4410" s="110"/>
      <c r="I4410" s="109">
        <f t="shared" si="672"/>
        <v>1653.5433070866209</v>
      </c>
      <c r="J4410" s="109">
        <f t="shared" si="673"/>
        <v>2362.2047244094488</v>
      </c>
      <c r="K4410" s="109">
        <f t="shared" si="674"/>
        <v>0</v>
      </c>
      <c r="L4410" s="43">
        <f t="shared" si="675"/>
        <v>4015.7480314960694</v>
      </c>
      <c r="M4410" s="25"/>
      <c r="N4410" s="25"/>
    </row>
    <row r="4411" spans="1:14" ht="14.25" customHeight="1">
      <c r="A4411" s="114">
        <v>41570</v>
      </c>
      <c r="B4411" s="102" t="s">
        <v>612</v>
      </c>
      <c r="C4411" s="29">
        <f t="shared" si="671"/>
        <v>1937.9844961240308</v>
      </c>
      <c r="D4411" s="102" t="s">
        <v>203</v>
      </c>
      <c r="E4411" s="43">
        <v>154.80000000000001</v>
      </c>
      <c r="F4411" s="43">
        <v>157</v>
      </c>
      <c r="G4411" s="43"/>
      <c r="H4411" s="110"/>
      <c r="I4411" s="109">
        <f t="shared" si="672"/>
        <v>-4263.5658914728456</v>
      </c>
      <c r="J4411" s="109">
        <f t="shared" si="673"/>
        <v>0</v>
      </c>
      <c r="K4411" s="109">
        <f t="shared" si="674"/>
        <v>0</v>
      </c>
      <c r="L4411" s="43">
        <f t="shared" si="675"/>
        <v>-4263.5658914728456</v>
      </c>
      <c r="M4411" s="25"/>
      <c r="N4411" s="25"/>
    </row>
    <row r="4412" spans="1:14" ht="14.25" customHeight="1">
      <c r="A4412" s="114">
        <v>41569</v>
      </c>
      <c r="B4412" s="54" t="s">
        <v>708</v>
      </c>
      <c r="C4412" s="29">
        <f t="shared" si="671"/>
        <v>1522.8426395939086</v>
      </c>
      <c r="D4412" s="54" t="s">
        <v>188</v>
      </c>
      <c r="E4412" s="112">
        <v>197</v>
      </c>
      <c r="F4412" s="112">
        <v>197.8</v>
      </c>
      <c r="G4412" s="112">
        <v>198.8</v>
      </c>
      <c r="H4412" s="110"/>
      <c r="I4412" s="109">
        <f t="shared" si="672"/>
        <v>1218.2741116751442</v>
      </c>
      <c r="J4412" s="109">
        <f t="shared" si="673"/>
        <v>1522.8426395939086</v>
      </c>
      <c r="K4412" s="109">
        <f t="shared" si="674"/>
        <v>0</v>
      </c>
      <c r="L4412" s="43">
        <f t="shared" si="675"/>
        <v>2741.1167512690527</v>
      </c>
      <c r="M4412" s="25"/>
      <c r="N4412" s="25"/>
    </row>
    <row r="4413" spans="1:14" ht="14.25" customHeight="1">
      <c r="A4413" s="114">
        <v>41569</v>
      </c>
      <c r="B4413" s="54" t="s">
        <v>612</v>
      </c>
      <c r="C4413" s="29">
        <f t="shared" si="671"/>
        <v>1840.4907975460123</v>
      </c>
      <c r="D4413" s="102" t="s">
        <v>188</v>
      </c>
      <c r="E4413" s="43">
        <v>163</v>
      </c>
      <c r="F4413" s="43">
        <v>163.80000000000001</v>
      </c>
      <c r="G4413" s="43"/>
      <c r="H4413" s="110"/>
      <c r="I4413" s="109">
        <f t="shared" si="672"/>
        <v>1472.3926380368307</v>
      </c>
      <c r="J4413" s="109">
        <f t="shared" si="673"/>
        <v>0</v>
      </c>
      <c r="K4413" s="109">
        <f t="shared" si="674"/>
        <v>0</v>
      </c>
      <c r="L4413" s="43">
        <f t="shared" si="675"/>
        <v>1472.3926380368307</v>
      </c>
      <c r="M4413" s="25"/>
      <c r="N4413" s="25"/>
    </row>
    <row r="4414" spans="1:14" ht="14.25" customHeight="1">
      <c r="A4414" s="114">
        <v>41568</v>
      </c>
      <c r="B4414" s="54" t="s">
        <v>612</v>
      </c>
      <c r="C4414" s="29">
        <f t="shared" si="671"/>
        <v>1935.483870967742</v>
      </c>
      <c r="D4414" s="54" t="s">
        <v>188</v>
      </c>
      <c r="E4414" s="112">
        <v>155</v>
      </c>
      <c r="F4414" s="112">
        <v>155.80000000000001</v>
      </c>
      <c r="G4414" s="112">
        <v>156.80000000000001</v>
      </c>
      <c r="H4414" s="110">
        <v>158.30000000000001</v>
      </c>
      <c r="I4414" s="109">
        <f t="shared" si="672"/>
        <v>1548.3870967742155</v>
      </c>
      <c r="J4414" s="109">
        <f t="shared" si="673"/>
        <v>1935.483870967742</v>
      </c>
      <c r="K4414" s="109">
        <f t="shared" si="674"/>
        <v>2903.2258064516127</v>
      </c>
      <c r="L4414" s="43">
        <f t="shared" si="675"/>
        <v>6387.0967741935701</v>
      </c>
      <c r="M4414" s="25"/>
      <c r="N4414" s="25"/>
    </row>
    <row r="4415" spans="1:14" ht="14.25" customHeight="1">
      <c r="A4415" s="114">
        <v>41568</v>
      </c>
      <c r="B4415" s="54" t="s">
        <v>236</v>
      </c>
      <c r="C4415" s="29">
        <f t="shared" si="671"/>
        <v>832.17753120665748</v>
      </c>
      <c r="D4415" s="54" t="s">
        <v>188</v>
      </c>
      <c r="E4415" s="112">
        <v>360.5</v>
      </c>
      <c r="F4415" s="112">
        <v>362.5</v>
      </c>
      <c r="G4415" s="112">
        <v>364.5</v>
      </c>
      <c r="H4415" s="110"/>
      <c r="I4415" s="109">
        <f t="shared" si="672"/>
        <v>1664.355062413315</v>
      </c>
      <c r="J4415" s="109">
        <f t="shared" si="673"/>
        <v>1664.355062413315</v>
      </c>
      <c r="K4415" s="109">
        <f t="shared" si="674"/>
        <v>0</v>
      </c>
      <c r="L4415" s="43">
        <f t="shared" si="675"/>
        <v>3328.7101248266299</v>
      </c>
      <c r="M4415" s="25"/>
      <c r="N4415" s="25"/>
    </row>
    <row r="4416" spans="1:14" ht="14.25" customHeight="1">
      <c r="A4416" s="114">
        <v>41568</v>
      </c>
      <c r="B4416" s="54" t="s">
        <v>647</v>
      </c>
      <c r="C4416" s="29">
        <f t="shared" si="671"/>
        <v>1812.6888217522658</v>
      </c>
      <c r="D4416" s="54" t="s">
        <v>188</v>
      </c>
      <c r="E4416" s="112">
        <v>165.5</v>
      </c>
      <c r="F4416" s="112">
        <v>166.3</v>
      </c>
      <c r="G4416" s="112">
        <v>167.3</v>
      </c>
      <c r="H4416" s="110"/>
      <c r="I4416" s="109">
        <f t="shared" si="672"/>
        <v>1450.1510574018332</v>
      </c>
      <c r="J4416" s="109">
        <f t="shared" si="673"/>
        <v>1812.6888217522658</v>
      </c>
      <c r="K4416" s="109">
        <f t="shared" si="674"/>
        <v>0</v>
      </c>
      <c r="L4416" s="43">
        <f t="shared" si="675"/>
        <v>3262.839879154099</v>
      </c>
      <c r="M4416" s="25"/>
      <c r="N4416" s="25"/>
    </row>
    <row r="4417" spans="1:14" ht="14.25" customHeight="1">
      <c r="A4417" s="114">
        <v>41565</v>
      </c>
      <c r="B4417" s="54" t="s">
        <v>336</v>
      </c>
      <c r="C4417" s="29">
        <f t="shared" si="671"/>
        <v>344.82758620689657</v>
      </c>
      <c r="D4417" s="102" t="s">
        <v>188</v>
      </c>
      <c r="E4417" s="43">
        <v>870</v>
      </c>
      <c r="F4417" s="43">
        <v>876</v>
      </c>
      <c r="G4417" s="43"/>
      <c r="H4417" s="110"/>
      <c r="I4417" s="109">
        <f t="shared" si="672"/>
        <v>2068.9655172413795</v>
      </c>
      <c r="J4417" s="109">
        <f t="shared" si="673"/>
        <v>0</v>
      </c>
      <c r="K4417" s="109">
        <f t="shared" si="674"/>
        <v>0</v>
      </c>
      <c r="L4417" s="43">
        <f t="shared" si="675"/>
        <v>2068.9655172413795</v>
      </c>
      <c r="M4417" s="25"/>
      <c r="N4417" s="25"/>
    </row>
    <row r="4418" spans="1:14" ht="14.25" customHeight="1">
      <c r="A4418" s="114">
        <v>41565</v>
      </c>
      <c r="B4418" s="54" t="s">
        <v>554</v>
      </c>
      <c r="C4418" s="29">
        <f t="shared" si="671"/>
        <v>1165.0485436893205</v>
      </c>
      <c r="D4418" s="102" t="s">
        <v>188</v>
      </c>
      <c r="E4418" s="43">
        <v>257.5</v>
      </c>
      <c r="F4418" s="43">
        <v>259</v>
      </c>
      <c r="G4418" s="43"/>
      <c r="H4418" s="110"/>
      <c r="I4418" s="109">
        <f t="shared" si="672"/>
        <v>1747.5728155339807</v>
      </c>
      <c r="J4418" s="109">
        <f t="shared" si="673"/>
        <v>0</v>
      </c>
      <c r="K4418" s="109">
        <f t="shared" si="674"/>
        <v>0</v>
      </c>
      <c r="L4418" s="43">
        <f t="shared" si="675"/>
        <v>1747.5728155339807</v>
      </c>
      <c r="M4418" s="25"/>
      <c r="N4418" s="25"/>
    </row>
    <row r="4419" spans="1:14" ht="14.25" customHeight="1">
      <c r="A4419" s="114">
        <v>41565</v>
      </c>
      <c r="B4419" s="54" t="s">
        <v>530</v>
      </c>
      <c r="C4419" s="29">
        <f t="shared" si="671"/>
        <v>610.99796334012217</v>
      </c>
      <c r="D4419" s="102" t="s">
        <v>188</v>
      </c>
      <c r="E4419" s="43">
        <v>491</v>
      </c>
      <c r="F4419" s="43">
        <v>493</v>
      </c>
      <c r="G4419" s="43"/>
      <c r="H4419" s="110"/>
      <c r="I4419" s="109">
        <f t="shared" si="672"/>
        <v>1221.9959266802443</v>
      </c>
      <c r="J4419" s="109">
        <f t="shared" si="673"/>
        <v>0</v>
      </c>
      <c r="K4419" s="109">
        <f t="shared" si="674"/>
        <v>0</v>
      </c>
      <c r="L4419" s="43">
        <f t="shared" si="675"/>
        <v>1221.9959266802443</v>
      </c>
      <c r="M4419" s="25"/>
      <c r="N4419" s="25"/>
    </row>
    <row r="4420" spans="1:14" ht="14.25" customHeight="1">
      <c r="A4420" s="114">
        <v>41564</v>
      </c>
      <c r="B4420" s="54" t="s">
        <v>231</v>
      </c>
      <c r="C4420" s="29">
        <f t="shared" si="671"/>
        <v>3000</v>
      </c>
      <c r="D4420" s="54" t="s">
        <v>188</v>
      </c>
      <c r="E4420" s="112">
        <v>100</v>
      </c>
      <c r="F4420" s="112">
        <v>100.5</v>
      </c>
      <c r="G4420" s="112">
        <v>101.3</v>
      </c>
      <c r="H4420" s="110">
        <v>102.5</v>
      </c>
      <c r="I4420" s="109">
        <f t="shared" si="672"/>
        <v>1500</v>
      </c>
      <c r="J4420" s="109">
        <f t="shared" si="673"/>
        <v>2399.9999999999914</v>
      </c>
      <c r="K4420" s="109">
        <f t="shared" si="674"/>
        <v>3600.0000000000086</v>
      </c>
      <c r="L4420" s="43">
        <f t="shared" si="675"/>
        <v>7500</v>
      </c>
      <c r="M4420" s="25"/>
      <c r="N4420" s="25"/>
    </row>
    <row r="4421" spans="1:14" ht="14.25" customHeight="1">
      <c r="A4421" s="114">
        <v>41564</v>
      </c>
      <c r="B4421" s="54" t="s">
        <v>709</v>
      </c>
      <c r="C4421" s="29">
        <f t="shared" si="671"/>
        <v>6741.5730337078649</v>
      </c>
      <c r="D4421" s="102" t="s">
        <v>188</v>
      </c>
      <c r="E4421" s="43">
        <v>44.5</v>
      </c>
      <c r="F4421" s="43">
        <v>44.9</v>
      </c>
      <c r="G4421" s="43"/>
      <c r="H4421" s="110"/>
      <c r="I4421" s="109">
        <f t="shared" si="672"/>
        <v>2696.6292134831365</v>
      </c>
      <c r="J4421" s="109">
        <f t="shared" si="673"/>
        <v>0</v>
      </c>
      <c r="K4421" s="109">
        <f t="shared" si="674"/>
        <v>0</v>
      </c>
      <c r="L4421" s="43">
        <f t="shared" si="675"/>
        <v>2696.6292134831365</v>
      </c>
      <c r="M4421" s="25"/>
      <c r="N4421" s="25"/>
    </row>
    <row r="4422" spans="1:14" ht="14.25" customHeight="1">
      <c r="A4422" s="114">
        <v>41562</v>
      </c>
      <c r="B4422" s="54" t="s">
        <v>710</v>
      </c>
      <c r="C4422" s="29">
        <f t="shared" si="671"/>
        <v>967.74193548387098</v>
      </c>
      <c r="D4422" s="102" t="s">
        <v>188</v>
      </c>
      <c r="E4422" s="43">
        <v>310</v>
      </c>
      <c r="F4422" s="43">
        <v>312</v>
      </c>
      <c r="G4422" s="43"/>
      <c r="H4422" s="110"/>
      <c r="I4422" s="109">
        <f t="shared" si="672"/>
        <v>1935.483870967742</v>
      </c>
      <c r="J4422" s="109">
        <f t="shared" si="673"/>
        <v>0</v>
      </c>
      <c r="K4422" s="109">
        <f t="shared" si="674"/>
        <v>0</v>
      </c>
      <c r="L4422" s="43">
        <f t="shared" si="675"/>
        <v>1935.483870967742</v>
      </c>
      <c r="M4422" s="25"/>
      <c r="N4422" s="25"/>
    </row>
    <row r="4423" spans="1:14" ht="14.25" customHeight="1">
      <c r="A4423" s="114">
        <v>41562</v>
      </c>
      <c r="B4423" s="102" t="s">
        <v>442</v>
      </c>
      <c r="C4423" s="29">
        <f t="shared" si="671"/>
        <v>1474.2014742014742</v>
      </c>
      <c r="D4423" s="102" t="s">
        <v>203</v>
      </c>
      <c r="E4423" s="43">
        <v>203.5</v>
      </c>
      <c r="F4423" s="43">
        <v>202.5</v>
      </c>
      <c r="G4423" s="43">
        <v>201</v>
      </c>
      <c r="H4423" s="110"/>
      <c r="I4423" s="109">
        <f t="shared" si="672"/>
        <v>1474.2014742014742</v>
      </c>
      <c r="J4423" s="109">
        <f t="shared" si="673"/>
        <v>2211.3022113022112</v>
      </c>
      <c r="K4423" s="109">
        <f t="shared" si="674"/>
        <v>0</v>
      </c>
      <c r="L4423" s="43">
        <f t="shared" si="675"/>
        <v>3685.5036855036851</v>
      </c>
      <c r="M4423" s="25"/>
      <c r="N4423" s="25"/>
    </row>
    <row r="4424" spans="1:14" ht="14.25" customHeight="1">
      <c r="A4424" s="114">
        <v>41562</v>
      </c>
      <c r="B4424" s="102" t="s">
        <v>127</v>
      </c>
      <c r="C4424" s="29">
        <f t="shared" si="671"/>
        <v>783.28981723237598</v>
      </c>
      <c r="D4424" s="102" t="s">
        <v>203</v>
      </c>
      <c r="E4424" s="43">
        <v>383</v>
      </c>
      <c r="F4424" s="43">
        <v>387</v>
      </c>
      <c r="G4424" s="43"/>
      <c r="H4424" s="110"/>
      <c r="I4424" s="109">
        <f t="shared" si="672"/>
        <v>-3133.1592689295039</v>
      </c>
      <c r="J4424" s="109">
        <f t="shared" si="673"/>
        <v>0</v>
      </c>
      <c r="K4424" s="109">
        <f t="shared" si="674"/>
        <v>0</v>
      </c>
      <c r="L4424" s="43">
        <f t="shared" si="675"/>
        <v>-3133.1592689295039</v>
      </c>
      <c r="M4424" s="25"/>
      <c r="N4424" s="25"/>
    </row>
    <row r="4425" spans="1:14" ht="14.25" customHeight="1">
      <c r="A4425" s="114">
        <v>41561</v>
      </c>
      <c r="B4425" s="54" t="s">
        <v>131</v>
      </c>
      <c r="C4425" s="29">
        <f t="shared" si="671"/>
        <v>2465.0780608052587</v>
      </c>
      <c r="D4425" s="54" t="s">
        <v>188</v>
      </c>
      <c r="E4425" s="112">
        <v>121.7</v>
      </c>
      <c r="F4425" s="112">
        <v>122.5</v>
      </c>
      <c r="G4425" s="112">
        <v>123.5</v>
      </c>
      <c r="H4425" s="110"/>
      <c r="I4425" s="109">
        <f t="shared" si="672"/>
        <v>1972.0624486442</v>
      </c>
      <c r="J4425" s="109">
        <f t="shared" si="673"/>
        <v>2465.0780608052587</v>
      </c>
      <c r="K4425" s="109">
        <f t="shared" si="674"/>
        <v>0</v>
      </c>
      <c r="L4425" s="43">
        <f t="shared" si="675"/>
        <v>4437.1405094494585</v>
      </c>
      <c r="M4425" s="25"/>
      <c r="N4425" s="25"/>
    </row>
    <row r="4426" spans="1:14" ht="14.25" customHeight="1">
      <c r="A4426" s="114">
        <v>41561</v>
      </c>
      <c r="B4426" s="54" t="s">
        <v>452</v>
      </c>
      <c r="C4426" s="29">
        <f t="shared" si="671"/>
        <v>598.20538384845463</v>
      </c>
      <c r="D4426" s="54" t="s">
        <v>188</v>
      </c>
      <c r="E4426" s="112">
        <v>501.5</v>
      </c>
      <c r="F4426" s="112">
        <v>504</v>
      </c>
      <c r="G4426" s="112">
        <v>508</v>
      </c>
      <c r="H4426" s="110"/>
      <c r="I4426" s="109">
        <f t="shared" si="672"/>
        <v>1495.5134596211365</v>
      </c>
      <c r="J4426" s="109">
        <f t="shared" si="673"/>
        <v>2392.8215353938185</v>
      </c>
      <c r="K4426" s="109">
        <f t="shared" si="674"/>
        <v>0</v>
      </c>
      <c r="L4426" s="43">
        <f t="shared" si="675"/>
        <v>3888.334995014955</v>
      </c>
      <c r="M4426" s="25"/>
      <c r="N4426" s="25"/>
    </row>
    <row r="4427" spans="1:14" ht="14.25" customHeight="1">
      <c r="A4427" s="114">
        <v>41558</v>
      </c>
      <c r="B4427" s="54" t="s">
        <v>128</v>
      </c>
      <c r="C4427" s="29">
        <f t="shared" si="671"/>
        <v>1941.7475728155339</v>
      </c>
      <c r="D4427" s="54" t="s">
        <v>188</v>
      </c>
      <c r="E4427" s="112">
        <v>154.5</v>
      </c>
      <c r="F4427" s="112">
        <v>155.5</v>
      </c>
      <c r="G4427" s="112">
        <v>156.9</v>
      </c>
      <c r="H4427" s="110"/>
      <c r="I4427" s="109">
        <f t="shared" si="672"/>
        <v>1941.7475728155339</v>
      </c>
      <c r="J4427" s="109">
        <f t="shared" si="673"/>
        <v>2718.4466019417587</v>
      </c>
      <c r="K4427" s="109">
        <f t="shared" si="674"/>
        <v>0</v>
      </c>
      <c r="L4427" s="43">
        <f t="shared" si="675"/>
        <v>4660.1941747572928</v>
      </c>
      <c r="M4427" s="25"/>
      <c r="N4427" s="25"/>
    </row>
    <row r="4428" spans="1:14" ht="14.25" customHeight="1">
      <c r="A4428" s="114">
        <v>41558</v>
      </c>
      <c r="B4428" s="54" t="s">
        <v>277</v>
      </c>
      <c r="C4428" s="29">
        <f t="shared" ref="C4428:C4491" si="676">300000/E4428</f>
        <v>536.67262969588546</v>
      </c>
      <c r="D4428" s="54" t="s">
        <v>188</v>
      </c>
      <c r="E4428" s="112">
        <v>559</v>
      </c>
      <c r="F4428" s="112">
        <v>562</v>
      </c>
      <c r="G4428" s="112">
        <v>565</v>
      </c>
      <c r="H4428" s="110"/>
      <c r="I4428" s="109">
        <f t="shared" ref="I4428:I4491" si="677">(IF(D4428="SHORT",E4428-F4428,IF(D4428="LONG",F4428-E4428)))*C4428</f>
        <v>1610.0178890876564</v>
      </c>
      <c r="J4428" s="109">
        <f t="shared" ref="J4428:J4491" si="678">(IF(D4428="SHORT",IF(G4428="",0,F4428-G4428),IF(D4428="LONG",IF(G4428="",0,G4428-F4428))))*C4428</f>
        <v>1610.0178890876564</v>
      </c>
      <c r="K4428" s="109">
        <f t="shared" ref="K4428:K4491" si="679">(IF(D4428="SHORT",IF(H4428="",0,G4428-H4428),IF(D4428="LONG",IF(H4428="",0,(H4428-G4428)))))*C4428</f>
        <v>0</v>
      </c>
      <c r="L4428" s="43">
        <f t="shared" ref="L4428:L4491" si="680">SUM(I4428,J4428,K4428)</f>
        <v>3220.0357781753128</v>
      </c>
      <c r="M4428" s="25"/>
      <c r="N4428" s="25"/>
    </row>
    <row r="4429" spans="1:14" ht="14.25" customHeight="1">
      <c r="A4429" s="114">
        <v>41558</v>
      </c>
      <c r="B4429" s="54" t="s">
        <v>452</v>
      </c>
      <c r="C4429" s="29">
        <f t="shared" si="676"/>
        <v>607.28744939271257</v>
      </c>
      <c r="D4429" s="54" t="s">
        <v>188</v>
      </c>
      <c r="E4429" s="112">
        <v>494</v>
      </c>
      <c r="F4429" s="112">
        <v>496</v>
      </c>
      <c r="G4429" s="112">
        <v>499</v>
      </c>
      <c r="H4429" s="110"/>
      <c r="I4429" s="109">
        <f t="shared" si="677"/>
        <v>1214.5748987854251</v>
      </c>
      <c r="J4429" s="109">
        <f t="shared" si="678"/>
        <v>1821.8623481781378</v>
      </c>
      <c r="K4429" s="109">
        <f t="shared" si="679"/>
        <v>0</v>
      </c>
      <c r="L4429" s="43">
        <f t="shared" si="680"/>
        <v>3036.4372469635628</v>
      </c>
      <c r="M4429" s="25"/>
      <c r="N4429" s="25"/>
    </row>
    <row r="4430" spans="1:14" ht="14.25" customHeight="1">
      <c r="A4430" s="114">
        <v>41558</v>
      </c>
      <c r="B4430" s="54" t="s">
        <v>711</v>
      </c>
      <c r="C4430" s="29">
        <f t="shared" si="676"/>
        <v>1986.7549668874171</v>
      </c>
      <c r="D4430" s="102" t="s">
        <v>188</v>
      </c>
      <c r="E4430" s="43">
        <v>151</v>
      </c>
      <c r="F4430" s="43">
        <v>151.80000000000001</v>
      </c>
      <c r="G4430" s="43"/>
      <c r="H4430" s="110"/>
      <c r="I4430" s="109">
        <f t="shared" si="677"/>
        <v>1589.4039735099564</v>
      </c>
      <c r="J4430" s="109">
        <f t="shared" si="678"/>
        <v>0</v>
      </c>
      <c r="K4430" s="109">
        <f t="shared" si="679"/>
        <v>0</v>
      </c>
      <c r="L4430" s="43">
        <f t="shared" si="680"/>
        <v>1589.4039735099564</v>
      </c>
      <c r="M4430" s="25"/>
      <c r="N4430" s="25"/>
    </row>
    <row r="4431" spans="1:14" ht="14.25" customHeight="1">
      <c r="A4431" s="114">
        <v>41557</v>
      </c>
      <c r="B4431" s="54" t="s">
        <v>575</v>
      </c>
      <c r="C4431" s="29">
        <f t="shared" si="676"/>
        <v>1595.7446808510638</v>
      </c>
      <c r="D4431" s="102" t="s">
        <v>188</v>
      </c>
      <c r="E4431" s="43">
        <v>188</v>
      </c>
      <c r="F4431" s="43">
        <v>185</v>
      </c>
      <c r="G4431" s="43"/>
      <c r="H4431" s="110"/>
      <c r="I4431" s="109">
        <f t="shared" si="677"/>
        <v>-4787.2340425531911</v>
      </c>
      <c r="J4431" s="109">
        <f t="shared" si="678"/>
        <v>0</v>
      </c>
      <c r="K4431" s="109">
        <f t="shared" si="679"/>
        <v>0</v>
      </c>
      <c r="L4431" s="43">
        <f t="shared" si="680"/>
        <v>-4787.2340425531911</v>
      </c>
      <c r="M4431" s="25"/>
      <c r="N4431" s="25"/>
    </row>
    <row r="4432" spans="1:14" ht="14.25" customHeight="1">
      <c r="A4432" s="114">
        <v>41556</v>
      </c>
      <c r="B4432" s="54" t="s">
        <v>642</v>
      </c>
      <c r="C4432" s="29">
        <f t="shared" si="676"/>
        <v>3821.6560509554142</v>
      </c>
      <c r="D4432" s="54" t="s">
        <v>188</v>
      </c>
      <c r="E4432" s="112">
        <v>78.5</v>
      </c>
      <c r="F4432" s="112">
        <v>79</v>
      </c>
      <c r="G4432" s="112"/>
      <c r="H4432" s="110"/>
      <c r="I4432" s="109">
        <f t="shared" si="677"/>
        <v>1910.8280254777071</v>
      </c>
      <c r="J4432" s="109">
        <f t="shared" si="678"/>
        <v>0</v>
      </c>
      <c r="K4432" s="109">
        <f t="shared" si="679"/>
        <v>0</v>
      </c>
      <c r="L4432" s="43">
        <f t="shared" si="680"/>
        <v>1910.8280254777071</v>
      </c>
      <c r="M4432" s="25"/>
      <c r="N4432" s="25"/>
    </row>
    <row r="4433" spans="1:14" ht="14.25" customHeight="1">
      <c r="A4433" s="114">
        <v>41556</v>
      </c>
      <c r="B4433" s="54" t="s">
        <v>712</v>
      </c>
      <c r="C4433" s="29">
        <f t="shared" si="676"/>
        <v>943.39622641509436</v>
      </c>
      <c r="D4433" s="54" t="s">
        <v>188</v>
      </c>
      <c r="E4433" s="112">
        <v>318</v>
      </c>
      <c r="F4433" s="112">
        <v>320</v>
      </c>
      <c r="G4433" s="112"/>
      <c r="H4433" s="110"/>
      <c r="I4433" s="109">
        <f t="shared" si="677"/>
        <v>1886.7924528301887</v>
      </c>
      <c r="J4433" s="109">
        <f t="shared" si="678"/>
        <v>0</v>
      </c>
      <c r="K4433" s="109">
        <f t="shared" si="679"/>
        <v>0</v>
      </c>
      <c r="L4433" s="43">
        <f t="shared" si="680"/>
        <v>1886.7924528301887</v>
      </c>
      <c r="M4433" s="25"/>
      <c r="N4433" s="25"/>
    </row>
    <row r="4434" spans="1:14" ht="14.25" customHeight="1">
      <c r="A4434" s="114">
        <v>41555</v>
      </c>
      <c r="B4434" s="54" t="s">
        <v>231</v>
      </c>
      <c r="C4434" s="29">
        <f t="shared" si="676"/>
        <v>3157.8947368421054</v>
      </c>
      <c r="D4434" s="54" t="s">
        <v>188</v>
      </c>
      <c r="E4434" s="112">
        <v>95</v>
      </c>
      <c r="F4434" s="112">
        <v>95.5</v>
      </c>
      <c r="G4434" s="112">
        <v>96.3</v>
      </c>
      <c r="H4434" s="110">
        <v>97.3</v>
      </c>
      <c r="I4434" s="109">
        <f t="shared" si="677"/>
        <v>1578.9473684210527</v>
      </c>
      <c r="J4434" s="109">
        <f t="shared" si="678"/>
        <v>2526.3157894736755</v>
      </c>
      <c r="K4434" s="109">
        <f t="shared" si="679"/>
        <v>3157.8947368421054</v>
      </c>
      <c r="L4434" s="43">
        <f t="shared" si="680"/>
        <v>7263.1578947368344</v>
      </c>
      <c r="M4434" s="25"/>
      <c r="N4434" s="25"/>
    </row>
    <row r="4435" spans="1:14" ht="14.25" customHeight="1">
      <c r="A4435" s="114">
        <v>41555</v>
      </c>
      <c r="B4435" s="54" t="s">
        <v>181</v>
      </c>
      <c r="C4435" s="29">
        <f t="shared" si="676"/>
        <v>3108.8082901554403</v>
      </c>
      <c r="D4435" s="102" t="s">
        <v>188</v>
      </c>
      <c r="E4435" s="43">
        <v>96.5</v>
      </c>
      <c r="F4435" s="43">
        <v>95</v>
      </c>
      <c r="G4435" s="43"/>
      <c r="H4435" s="110"/>
      <c r="I4435" s="109">
        <f t="shared" si="677"/>
        <v>-4663.2124352331602</v>
      </c>
      <c r="J4435" s="109">
        <f t="shared" si="678"/>
        <v>0</v>
      </c>
      <c r="K4435" s="109">
        <f t="shared" si="679"/>
        <v>0</v>
      </c>
      <c r="L4435" s="43">
        <f t="shared" si="680"/>
        <v>-4663.2124352331602</v>
      </c>
      <c r="M4435" s="25"/>
      <c r="N4435" s="25"/>
    </row>
    <row r="4436" spans="1:14" ht="14.25" customHeight="1">
      <c r="A4436" s="114">
        <v>41554</v>
      </c>
      <c r="B4436" s="54" t="s">
        <v>597</v>
      </c>
      <c r="C4436" s="29">
        <f t="shared" si="676"/>
        <v>2500</v>
      </c>
      <c r="D4436" s="54" t="s">
        <v>188</v>
      </c>
      <c r="E4436" s="112">
        <v>120</v>
      </c>
      <c r="F4436" s="112">
        <v>120.8</v>
      </c>
      <c r="G4436" s="112">
        <v>122.3</v>
      </c>
      <c r="H4436" s="110"/>
      <c r="I4436" s="109">
        <f t="shared" si="677"/>
        <v>1999.999999999993</v>
      </c>
      <c r="J4436" s="109">
        <f t="shared" si="678"/>
        <v>3750</v>
      </c>
      <c r="K4436" s="109">
        <f t="shared" si="679"/>
        <v>0</v>
      </c>
      <c r="L4436" s="43">
        <f t="shared" si="680"/>
        <v>5749.9999999999927</v>
      </c>
      <c r="M4436" s="25"/>
      <c r="N4436" s="25"/>
    </row>
    <row r="4437" spans="1:14" ht="14.25" customHeight="1">
      <c r="A4437" s="114">
        <v>41554</v>
      </c>
      <c r="B4437" s="54" t="s">
        <v>231</v>
      </c>
      <c r="C4437" s="29">
        <f t="shared" si="676"/>
        <v>3260.8695652173915</v>
      </c>
      <c r="D4437" s="102" t="s">
        <v>188</v>
      </c>
      <c r="E4437" s="43">
        <v>92</v>
      </c>
      <c r="F4437" s="43">
        <v>91</v>
      </c>
      <c r="G4437" s="43"/>
      <c r="H4437" s="110"/>
      <c r="I4437" s="109">
        <f t="shared" si="677"/>
        <v>-3260.8695652173915</v>
      </c>
      <c r="J4437" s="109">
        <f t="shared" si="678"/>
        <v>0</v>
      </c>
      <c r="K4437" s="109">
        <f t="shared" si="679"/>
        <v>0</v>
      </c>
      <c r="L4437" s="43">
        <f t="shared" si="680"/>
        <v>-3260.8695652173915</v>
      </c>
      <c r="M4437" s="25"/>
      <c r="N4437" s="25"/>
    </row>
    <row r="4438" spans="1:14" ht="14.25" customHeight="1">
      <c r="A4438" s="114">
        <v>41551</v>
      </c>
      <c r="B4438" s="54" t="s">
        <v>231</v>
      </c>
      <c r="C4438" s="29">
        <f t="shared" si="676"/>
        <v>3436.4261168384883</v>
      </c>
      <c r="D4438" s="54" t="s">
        <v>188</v>
      </c>
      <c r="E4438" s="112">
        <v>87.3</v>
      </c>
      <c r="F4438" s="112">
        <v>87.8</v>
      </c>
      <c r="G4438" s="112">
        <v>88.4</v>
      </c>
      <c r="H4438" s="110">
        <v>89.4</v>
      </c>
      <c r="I4438" s="109">
        <f t="shared" si="677"/>
        <v>1718.2130584192441</v>
      </c>
      <c r="J4438" s="109">
        <f t="shared" si="678"/>
        <v>2061.8556701031221</v>
      </c>
      <c r="K4438" s="109">
        <f t="shared" si="679"/>
        <v>3436.4261168384883</v>
      </c>
      <c r="L4438" s="43">
        <f t="shared" si="680"/>
        <v>7216.494845360854</v>
      </c>
      <c r="M4438" s="25"/>
      <c r="N4438" s="25"/>
    </row>
    <row r="4439" spans="1:14" ht="14.25" customHeight="1">
      <c r="A4439" s="114">
        <v>41551</v>
      </c>
      <c r="B4439" s="54" t="s">
        <v>409</v>
      </c>
      <c r="C4439" s="29">
        <f t="shared" si="676"/>
        <v>546.44808743169403</v>
      </c>
      <c r="D4439" s="54" t="s">
        <v>188</v>
      </c>
      <c r="E4439" s="112">
        <v>549</v>
      </c>
      <c r="F4439" s="112">
        <v>552</v>
      </c>
      <c r="G4439" s="112">
        <v>556</v>
      </c>
      <c r="H4439" s="110">
        <v>560</v>
      </c>
      <c r="I4439" s="109">
        <f t="shared" si="677"/>
        <v>1639.344262295082</v>
      </c>
      <c r="J4439" s="109">
        <f t="shared" si="678"/>
        <v>2185.7923497267761</v>
      </c>
      <c r="K4439" s="109">
        <f t="shared" si="679"/>
        <v>2185.7923497267761</v>
      </c>
      <c r="L4439" s="43">
        <f t="shared" si="680"/>
        <v>6010.9289617486338</v>
      </c>
      <c r="M4439" s="25"/>
      <c r="N4439" s="25"/>
    </row>
    <row r="4440" spans="1:14" ht="14.25" customHeight="1">
      <c r="A4440" s="114">
        <v>41551</v>
      </c>
      <c r="B4440" s="54" t="s">
        <v>597</v>
      </c>
      <c r="C4440" s="29">
        <f t="shared" si="676"/>
        <v>2564.102564102564</v>
      </c>
      <c r="D4440" s="54" t="s">
        <v>188</v>
      </c>
      <c r="E4440" s="112">
        <v>117</v>
      </c>
      <c r="F4440" s="112">
        <v>117.8</v>
      </c>
      <c r="G4440" s="112">
        <v>118.8</v>
      </c>
      <c r="H4440" s="110"/>
      <c r="I4440" s="109">
        <f t="shared" si="677"/>
        <v>2051.282051282044</v>
      </c>
      <c r="J4440" s="109">
        <f t="shared" si="678"/>
        <v>2564.102564102564</v>
      </c>
      <c r="K4440" s="109">
        <f t="shared" si="679"/>
        <v>0</v>
      </c>
      <c r="L4440" s="43">
        <f t="shared" si="680"/>
        <v>4615.384615384608</v>
      </c>
      <c r="M4440" s="25"/>
      <c r="N4440" s="25"/>
    </row>
    <row r="4441" spans="1:14" ht="14.25" customHeight="1">
      <c r="A4441" s="114">
        <v>41551</v>
      </c>
      <c r="B4441" s="54" t="s">
        <v>620</v>
      </c>
      <c r="C4441" s="29">
        <f t="shared" si="676"/>
        <v>4761.9047619047615</v>
      </c>
      <c r="D4441" s="54" t="s">
        <v>188</v>
      </c>
      <c r="E4441" s="112">
        <v>63</v>
      </c>
      <c r="F4441" s="112">
        <v>63.4</v>
      </c>
      <c r="G4441" s="112">
        <v>63.75</v>
      </c>
      <c r="H4441" s="110"/>
      <c r="I4441" s="109">
        <f t="shared" si="677"/>
        <v>1904.7619047618978</v>
      </c>
      <c r="J4441" s="109">
        <f t="shared" si="678"/>
        <v>1666.6666666666733</v>
      </c>
      <c r="K4441" s="109">
        <f t="shared" si="679"/>
        <v>0</v>
      </c>
      <c r="L4441" s="43">
        <f t="shared" si="680"/>
        <v>3571.4285714285711</v>
      </c>
      <c r="M4441" s="25"/>
      <c r="N4441" s="25"/>
    </row>
    <row r="4442" spans="1:14" ht="14.25" customHeight="1">
      <c r="A4442" s="114">
        <v>41550</v>
      </c>
      <c r="B4442" s="54" t="s">
        <v>101</v>
      </c>
      <c r="C4442" s="29">
        <f t="shared" si="676"/>
        <v>1973.6842105263158</v>
      </c>
      <c r="D4442" s="54" t="s">
        <v>188</v>
      </c>
      <c r="E4442" s="112">
        <v>152</v>
      </c>
      <c r="F4442" s="112">
        <v>153</v>
      </c>
      <c r="G4442" s="112">
        <v>155</v>
      </c>
      <c r="H4442" s="110">
        <v>157</v>
      </c>
      <c r="I4442" s="109">
        <f t="shared" si="677"/>
        <v>1973.6842105263158</v>
      </c>
      <c r="J4442" s="109">
        <f t="shared" si="678"/>
        <v>3947.3684210526317</v>
      </c>
      <c r="K4442" s="109">
        <f t="shared" si="679"/>
        <v>3947.3684210526317</v>
      </c>
      <c r="L4442" s="43">
        <f t="shared" si="680"/>
        <v>9868.4210526315801</v>
      </c>
      <c r="M4442" s="25"/>
      <c r="N4442" s="25"/>
    </row>
    <row r="4443" spans="1:14" ht="14.25" customHeight="1">
      <c r="A4443" s="114">
        <v>41550</v>
      </c>
      <c r="B4443" s="54" t="s">
        <v>713</v>
      </c>
      <c r="C4443" s="29">
        <f t="shared" si="676"/>
        <v>1626.0162601626016</v>
      </c>
      <c r="D4443" s="54" t="s">
        <v>188</v>
      </c>
      <c r="E4443" s="112">
        <v>184.5</v>
      </c>
      <c r="F4443" s="112">
        <v>185.3</v>
      </c>
      <c r="G4443" s="112">
        <v>186.3</v>
      </c>
      <c r="H4443" s="110">
        <v>187.8</v>
      </c>
      <c r="I4443" s="109">
        <f t="shared" si="677"/>
        <v>1300.8130081300999</v>
      </c>
      <c r="J4443" s="109">
        <f t="shared" si="678"/>
        <v>1626.0162601626016</v>
      </c>
      <c r="K4443" s="109">
        <f t="shared" si="679"/>
        <v>2439.0243902439024</v>
      </c>
      <c r="L4443" s="43">
        <f t="shared" si="680"/>
        <v>5365.8536585366037</v>
      </c>
      <c r="M4443" s="25"/>
      <c r="N4443" s="25"/>
    </row>
    <row r="4444" spans="1:14" ht="14.25" customHeight="1">
      <c r="A4444" s="114">
        <v>41550</v>
      </c>
      <c r="B4444" s="54" t="s">
        <v>530</v>
      </c>
      <c r="C4444" s="29">
        <f t="shared" si="676"/>
        <v>637.61955366631241</v>
      </c>
      <c r="D4444" s="54" t="s">
        <v>188</v>
      </c>
      <c r="E4444" s="112">
        <v>470.5</v>
      </c>
      <c r="F4444" s="112">
        <v>473.5</v>
      </c>
      <c r="G4444" s="112">
        <v>477.2</v>
      </c>
      <c r="H4444" s="110"/>
      <c r="I4444" s="109">
        <f t="shared" si="677"/>
        <v>1912.8586609989372</v>
      </c>
      <c r="J4444" s="109">
        <f t="shared" si="678"/>
        <v>2359.1923485653488</v>
      </c>
      <c r="K4444" s="109">
        <f t="shared" si="679"/>
        <v>0</v>
      </c>
      <c r="L4444" s="43">
        <f t="shared" si="680"/>
        <v>4272.0510095642858</v>
      </c>
      <c r="M4444" s="25"/>
      <c r="N4444" s="25"/>
    </row>
    <row r="4445" spans="1:14" ht="14.25" customHeight="1">
      <c r="A4445" s="114">
        <v>41550</v>
      </c>
      <c r="B4445" s="54" t="s">
        <v>661</v>
      </c>
      <c r="C4445" s="29">
        <f t="shared" si="676"/>
        <v>1690.1408450704225</v>
      </c>
      <c r="D4445" s="54" t="s">
        <v>188</v>
      </c>
      <c r="E4445" s="112">
        <v>177.5</v>
      </c>
      <c r="F4445" s="112">
        <v>178.5</v>
      </c>
      <c r="G4445" s="112"/>
      <c r="H4445" s="110"/>
      <c r="I4445" s="109">
        <f t="shared" si="677"/>
        <v>1690.1408450704225</v>
      </c>
      <c r="J4445" s="109">
        <f t="shared" si="678"/>
        <v>0</v>
      </c>
      <c r="K4445" s="109">
        <f t="shared" si="679"/>
        <v>0</v>
      </c>
      <c r="L4445" s="43">
        <f t="shared" si="680"/>
        <v>1690.1408450704225</v>
      </c>
      <c r="M4445" s="25"/>
      <c r="N4445" s="25"/>
    </row>
    <row r="4446" spans="1:14" ht="14.25" customHeight="1">
      <c r="A4446" s="114">
        <v>41548</v>
      </c>
      <c r="B4446" s="54" t="s">
        <v>598</v>
      </c>
      <c r="C4446" s="29">
        <f t="shared" si="676"/>
        <v>1445.7831325301204</v>
      </c>
      <c r="D4446" s="54" t="s">
        <v>188</v>
      </c>
      <c r="E4446" s="112">
        <v>207.5</v>
      </c>
      <c r="F4446" s="112">
        <v>208.5</v>
      </c>
      <c r="G4446" s="112">
        <v>210</v>
      </c>
      <c r="H4446" s="110"/>
      <c r="I4446" s="109">
        <f t="shared" si="677"/>
        <v>1445.7831325301204</v>
      </c>
      <c r="J4446" s="109">
        <f t="shared" si="678"/>
        <v>2168.6746987951806</v>
      </c>
      <c r="K4446" s="109">
        <f t="shared" si="679"/>
        <v>0</v>
      </c>
      <c r="L4446" s="43">
        <f t="shared" si="680"/>
        <v>3614.457831325301</v>
      </c>
      <c r="M4446" s="25"/>
      <c r="N4446" s="25"/>
    </row>
    <row r="4447" spans="1:14" ht="14.25" customHeight="1">
      <c r="A4447" s="114">
        <v>41548</v>
      </c>
      <c r="B4447" s="54" t="s">
        <v>349</v>
      </c>
      <c r="C4447" s="29">
        <f t="shared" si="676"/>
        <v>2112.676056338028</v>
      </c>
      <c r="D4447" s="54" t="s">
        <v>188</v>
      </c>
      <c r="E4447" s="112">
        <v>142</v>
      </c>
      <c r="F4447" s="112">
        <v>143</v>
      </c>
      <c r="G4447" s="112"/>
      <c r="H4447" s="110"/>
      <c r="I4447" s="109">
        <f t="shared" si="677"/>
        <v>2112.676056338028</v>
      </c>
      <c r="J4447" s="109">
        <f t="shared" si="678"/>
        <v>0</v>
      </c>
      <c r="K4447" s="109">
        <f t="shared" si="679"/>
        <v>0</v>
      </c>
      <c r="L4447" s="43">
        <f t="shared" si="680"/>
        <v>2112.676056338028</v>
      </c>
      <c r="M4447" s="25"/>
      <c r="N4447" s="25"/>
    </row>
    <row r="4448" spans="1:14" ht="14.25" customHeight="1">
      <c r="A4448" s="114">
        <v>41547</v>
      </c>
      <c r="B4448" s="102" t="s">
        <v>101</v>
      </c>
      <c r="C4448" s="29">
        <f t="shared" si="676"/>
        <v>2173.913043478261</v>
      </c>
      <c r="D4448" s="102" t="s">
        <v>203</v>
      </c>
      <c r="E4448" s="43">
        <v>138</v>
      </c>
      <c r="F4448" s="43">
        <v>137.5</v>
      </c>
      <c r="G4448" s="43">
        <v>136.69999999999999</v>
      </c>
      <c r="H4448" s="112">
        <v>135.69999999999999</v>
      </c>
      <c r="I4448" s="109">
        <f t="shared" si="677"/>
        <v>1086.9565217391305</v>
      </c>
      <c r="J4448" s="109">
        <f t="shared" si="678"/>
        <v>1739.1304347826335</v>
      </c>
      <c r="K4448" s="109">
        <f t="shared" si="679"/>
        <v>2173.913043478261</v>
      </c>
      <c r="L4448" s="43">
        <f t="shared" si="680"/>
        <v>5000.0000000000255</v>
      </c>
      <c r="M4448" s="25"/>
      <c r="N4448" s="25"/>
    </row>
    <row r="4449" spans="1:14" ht="14.25" customHeight="1">
      <c r="A4449" s="114">
        <v>41547</v>
      </c>
      <c r="B4449" s="102" t="s">
        <v>575</v>
      </c>
      <c r="C4449" s="29">
        <f t="shared" si="676"/>
        <v>1910.8280254777071</v>
      </c>
      <c r="D4449" s="102" t="s">
        <v>203</v>
      </c>
      <c r="E4449" s="43">
        <v>157</v>
      </c>
      <c r="F4449" s="43">
        <v>156.35</v>
      </c>
      <c r="G4449" s="43"/>
      <c r="H4449" s="110"/>
      <c r="I4449" s="109">
        <f t="shared" si="677"/>
        <v>1242.0382165605206</v>
      </c>
      <c r="J4449" s="109">
        <f t="shared" si="678"/>
        <v>0</v>
      </c>
      <c r="K4449" s="109">
        <f t="shared" si="679"/>
        <v>0</v>
      </c>
      <c r="L4449" s="43">
        <f t="shared" si="680"/>
        <v>1242.0382165605206</v>
      </c>
      <c r="M4449" s="25"/>
      <c r="N4449" s="25"/>
    </row>
    <row r="4450" spans="1:14" ht="14.25" customHeight="1">
      <c r="A4450" s="114">
        <v>41544</v>
      </c>
      <c r="B4450" s="54" t="s">
        <v>598</v>
      </c>
      <c r="C4450" s="29">
        <f t="shared" si="676"/>
        <v>1481.4814814814815</v>
      </c>
      <c r="D4450" s="54" t="s">
        <v>188</v>
      </c>
      <c r="E4450" s="112">
        <v>202.5</v>
      </c>
      <c r="F4450" s="112">
        <v>204</v>
      </c>
      <c r="G4450" s="112">
        <v>205.35</v>
      </c>
      <c r="H4450" s="110"/>
      <c r="I4450" s="109">
        <f t="shared" si="677"/>
        <v>2222.2222222222222</v>
      </c>
      <c r="J4450" s="109">
        <f t="shared" si="678"/>
        <v>1999.9999999999916</v>
      </c>
      <c r="K4450" s="109">
        <f t="shared" si="679"/>
        <v>0</v>
      </c>
      <c r="L4450" s="43">
        <f t="shared" si="680"/>
        <v>4222.2222222222135</v>
      </c>
      <c r="M4450" s="25"/>
      <c r="N4450" s="25"/>
    </row>
    <row r="4451" spans="1:14" ht="14.25" customHeight="1">
      <c r="A4451" s="114">
        <v>41544</v>
      </c>
      <c r="B4451" s="102" t="s">
        <v>494</v>
      </c>
      <c r="C4451" s="29">
        <f t="shared" si="676"/>
        <v>2290.0763358778627</v>
      </c>
      <c r="D4451" s="102" t="s">
        <v>203</v>
      </c>
      <c r="E4451" s="43">
        <v>131</v>
      </c>
      <c r="F4451" s="43">
        <v>130.19999999999999</v>
      </c>
      <c r="G4451" s="43"/>
      <c r="H4451" s="110"/>
      <c r="I4451" s="109">
        <f t="shared" si="677"/>
        <v>1832.0610687023161</v>
      </c>
      <c r="J4451" s="109">
        <f t="shared" si="678"/>
        <v>0</v>
      </c>
      <c r="K4451" s="109">
        <f t="shared" si="679"/>
        <v>0</v>
      </c>
      <c r="L4451" s="43">
        <f t="shared" si="680"/>
        <v>1832.0610687023161</v>
      </c>
      <c r="M4451" s="25"/>
      <c r="N4451" s="25"/>
    </row>
    <row r="4452" spans="1:14" ht="14.25" customHeight="1">
      <c r="A4452" s="114">
        <v>41543</v>
      </c>
      <c r="B4452" s="54" t="s">
        <v>101</v>
      </c>
      <c r="C4452" s="29">
        <f t="shared" si="676"/>
        <v>1863.3540372670807</v>
      </c>
      <c r="D4452" s="54" t="s">
        <v>188</v>
      </c>
      <c r="E4452" s="112">
        <v>161</v>
      </c>
      <c r="F4452" s="112">
        <v>162.5</v>
      </c>
      <c r="G4452" s="112">
        <v>164.5</v>
      </c>
      <c r="H4452" s="110"/>
      <c r="I4452" s="109">
        <f t="shared" si="677"/>
        <v>2795.0310559006211</v>
      </c>
      <c r="J4452" s="109">
        <f t="shared" si="678"/>
        <v>3726.7080745341614</v>
      </c>
      <c r="K4452" s="109">
        <f t="shared" si="679"/>
        <v>0</v>
      </c>
      <c r="L4452" s="43">
        <f t="shared" si="680"/>
        <v>6521.7391304347821</v>
      </c>
      <c r="M4452" s="25"/>
      <c r="N4452" s="25"/>
    </row>
    <row r="4453" spans="1:14" ht="14.25" customHeight="1">
      <c r="A4453" s="114">
        <v>41543</v>
      </c>
      <c r="B4453" s="54" t="s">
        <v>619</v>
      </c>
      <c r="C4453" s="29">
        <f t="shared" si="676"/>
        <v>882.35294117647061</v>
      </c>
      <c r="D4453" s="54" t="s">
        <v>188</v>
      </c>
      <c r="E4453" s="112">
        <v>340</v>
      </c>
      <c r="F4453" s="112">
        <v>341.9</v>
      </c>
      <c r="G4453" s="112"/>
      <c r="H4453" s="110"/>
      <c r="I4453" s="109">
        <f t="shared" si="677"/>
        <v>1676.4705882352741</v>
      </c>
      <c r="J4453" s="109">
        <f t="shared" si="678"/>
        <v>0</v>
      </c>
      <c r="K4453" s="109">
        <f t="shared" si="679"/>
        <v>0</v>
      </c>
      <c r="L4453" s="43">
        <f t="shared" si="680"/>
        <v>1676.4705882352741</v>
      </c>
      <c r="M4453" s="25"/>
      <c r="N4453" s="25"/>
    </row>
    <row r="4454" spans="1:14" ht="14.25" customHeight="1">
      <c r="A4454" s="114">
        <v>41542</v>
      </c>
      <c r="B4454" s="54" t="s">
        <v>714</v>
      </c>
      <c r="C4454" s="29">
        <f t="shared" si="676"/>
        <v>1276.5957446808511</v>
      </c>
      <c r="D4454" s="54" t="s">
        <v>188</v>
      </c>
      <c r="E4454" s="112">
        <v>235</v>
      </c>
      <c r="F4454" s="112">
        <v>236.5</v>
      </c>
      <c r="G4454" s="112">
        <v>238.5</v>
      </c>
      <c r="H4454" s="110">
        <v>241</v>
      </c>
      <c r="I4454" s="109">
        <f t="shared" si="677"/>
        <v>1914.8936170212767</v>
      </c>
      <c r="J4454" s="109">
        <f t="shared" si="678"/>
        <v>2553.1914893617022</v>
      </c>
      <c r="K4454" s="109">
        <f t="shared" si="679"/>
        <v>3191.489361702128</v>
      </c>
      <c r="L4454" s="43">
        <f t="shared" si="680"/>
        <v>7659.5744680851067</v>
      </c>
      <c r="M4454" s="25"/>
      <c r="N4454" s="25"/>
    </row>
    <row r="4455" spans="1:14" ht="14.25" customHeight="1">
      <c r="A4455" s="114">
        <v>41542</v>
      </c>
      <c r="B4455" s="102" t="s">
        <v>647</v>
      </c>
      <c r="C4455" s="29">
        <f>300000/E4455</f>
        <v>2181.818181818182</v>
      </c>
      <c r="D4455" s="102" t="s">
        <v>203</v>
      </c>
      <c r="E4455" s="43">
        <v>137.5</v>
      </c>
      <c r="F4455" s="43">
        <v>136.69999999999999</v>
      </c>
      <c r="G4455" s="43">
        <v>135.69999999999999</v>
      </c>
      <c r="H4455" s="110"/>
      <c r="I4455" s="109">
        <f t="shared" si="677"/>
        <v>1745.4545454545703</v>
      </c>
      <c r="J4455" s="109">
        <f t="shared" si="678"/>
        <v>2181.818181818182</v>
      </c>
      <c r="K4455" s="109">
        <f t="shared" si="679"/>
        <v>0</v>
      </c>
      <c r="L4455" s="43">
        <f t="shared" si="680"/>
        <v>3927.2727272727525</v>
      </c>
      <c r="M4455" s="25"/>
      <c r="N4455" s="25"/>
    </row>
    <row r="4456" spans="1:14" ht="14.25" customHeight="1">
      <c r="A4456" s="114">
        <v>41542</v>
      </c>
      <c r="B4456" s="54" t="s">
        <v>466</v>
      </c>
      <c r="C4456" s="29">
        <f t="shared" si="676"/>
        <v>2343.75</v>
      </c>
      <c r="D4456" s="54" t="s">
        <v>188</v>
      </c>
      <c r="E4456" s="112">
        <v>128</v>
      </c>
      <c r="F4456" s="112">
        <v>128.80000000000001</v>
      </c>
      <c r="G4456" s="112">
        <v>129.6</v>
      </c>
      <c r="H4456" s="110"/>
      <c r="I4456" s="109">
        <f t="shared" si="677"/>
        <v>1875.0000000000266</v>
      </c>
      <c r="J4456" s="109">
        <f t="shared" si="678"/>
        <v>1874.99999999996</v>
      </c>
      <c r="K4456" s="109">
        <f t="shared" si="679"/>
        <v>0</v>
      </c>
      <c r="L4456" s="43">
        <f t="shared" si="680"/>
        <v>3749.9999999999864</v>
      </c>
      <c r="M4456" s="25"/>
      <c r="N4456" s="25"/>
    </row>
    <row r="4457" spans="1:14" ht="14.25" customHeight="1">
      <c r="A4457" s="114">
        <v>41541</v>
      </c>
      <c r="B4457" s="54" t="s">
        <v>516</v>
      </c>
      <c r="C4457" s="29">
        <f t="shared" si="676"/>
        <v>1212.121212121212</v>
      </c>
      <c r="D4457" s="54" t="s">
        <v>188</v>
      </c>
      <c r="E4457" s="112">
        <v>247.5</v>
      </c>
      <c r="F4457" s="112">
        <v>249</v>
      </c>
      <c r="G4457" s="112"/>
      <c r="H4457" s="110"/>
      <c r="I4457" s="109">
        <f t="shared" si="677"/>
        <v>1818.181818181818</v>
      </c>
      <c r="J4457" s="109">
        <f t="shared" si="678"/>
        <v>0</v>
      </c>
      <c r="K4457" s="109">
        <f t="shared" si="679"/>
        <v>0</v>
      </c>
      <c r="L4457" s="43">
        <f t="shared" si="680"/>
        <v>1818.181818181818</v>
      </c>
      <c r="M4457" s="25"/>
      <c r="N4457" s="25"/>
    </row>
    <row r="4458" spans="1:14" ht="14.25" customHeight="1">
      <c r="A4458" s="114">
        <v>41541</v>
      </c>
      <c r="B4458" s="54" t="s">
        <v>104</v>
      </c>
      <c r="C4458" s="29">
        <f t="shared" si="676"/>
        <v>1273.8853503184714</v>
      </c>
      <c r="D4458" s="54" t="s">
        <v>188</v>
      </c>
      <c r="E4458" s="112">
        <v>235.5</v>
      </c>
      <c r="F4458" s="112">
        <v>236.9</v>
      </c>
      <c r="G4458" s="112"/>
      <c r="H4458" s="110"/>
      <c r="I4458" s="109">
        <f t="shared" si="677"/>
        <v>1783.4394904458672</v>
      </c>
      <c r="J4458" s="109">
        <f t="shared" si="678"/>
        <v>0</v>
      </c>
      <c r="K4458" s="109">
        <f t="shared" si="679"/>
        <v>0</v>
      </c>
      <c r="L4458" s="43">
        <f t="shared" si="680"/>
        <v>1783.4394904458672</v>
      </c>
      <c r="M4458" s="25"/>
      <c r="N4458" s="25"/>
    </row>
    <row r="4459" spans="1:14" ht="14.25" customHeight="1">
      <c r="A4459" s="114">
        <v>41540</v>
      </c>
      <c r="B4459" s="102" t="s">
        <v>647</v>
      </c>
      <c r="C4459" s="29">
        <f t="shared" si="676"/>
        <v>2083.3333333333335</v>
      </c>
      <c r="D4459" s="102" t="s">
        <v>203</v>
      </c>
      <c r="E4459" s="43">
        <v>144</v>
      </c>
      <c r="F4459" s="43">
        <v>143</v>
      </c>
      <c r="G4459" s="43">
        <v>141.5</v>
      </c>
      <c r="H4459" s="110"/>
      <c r="I4459" s="109">
        <f t="shared" si="677"/>
        <v>2083.3333333333335</v>
      </c>
      <c r="J4459" s="109">
        <f t="shared" si="678"/>
        <v>3125</v>
      </c>
      <c r="K4459" s="109">
        <f t="shared" si="679"/>
        <v>0</v>
      </c>
      <c r="L4459" s="43">
        <f t="shared" si="680"/>
        <v>5208.3333333333339</v>
      </c>
      <c r="M4459" s="25"/>
      <c r="N4459" s="25"/>
    </row>
    <row r="4460" spans="1:14" ht="14.25" customHeight="1">
      <c r="A4460" s="114">
        <v>41537</v>
      </c>
      <c r="B4460" s="54" t="s">
        <v>610</v>
      </c>
      <c r="C4460" s="29">
        <f t="shared" si="676"/>
        <v>3051.8819938962361</v>
      </c>
      <c r="D4460" s="54" t="s">
        <v>188</v>
      </c>
      <c r="E4460" s="112">
        <v>98.3</v>
      </c>
      <c r="F4460" s="112">
        <v>99</v>
      </c>
      <c r="G4460" s="112"/>
      <c r="H4460" s="110"/>
      <c r="I4460" s="109">
        <f t="shared" si="677"/>
        <v>2136.3173957273739</v>
      </c>
      <c r="J4460" s="109">
        <f t="shared" si="678"/>
        <v>0</v>
      </c>
      <c r="K4460" s="109">
        <f t="shared" si="679"/>
        <v>0</v>
      </c>
      <c r="L4460" s="43">
        <f t="shared" si="680"/>
        <v>2136.3173957273739</v>
      </c>
      <c r="M4460" s="25"/>
      <c r="N4460" s="25"/>
    </row>
    <row r="4461" spans="1:14" ht="14.25" customHeight="1">
      <c r="A4461" s="114">
        <v>41537</v>
      </c>
      <c r="B4461" s="102" t="s">
        <v>715</v>
      </c>
      <c r="C4461" s="29">
        <f t="shared" si="676"/>
        <v>2290.0763358778627</v>
      </c>
      <c r="D4461" s="102" t="s">
        <v>203</v>
      </c>
      <c r="E4461" s="43">
        <v>131</v>
      </c>
      <c r="F4461" s="43">
        <v>130.19999999999999</v>
      </c>
      <c r="G4461" s="43"/>
      <c r="H4461" s="110"/>
      <c r="I4461" s="109">
        <f t="shared" si="677"/>
        <v>1832.0610687023161</v>
      </c>
      <c r="J4461" s="109">
        <f t="shared" si="678"/>
        <v>0</v>
      </c>
      <c r="K4461" s="109">
        <f t="shared" si="679"/>
        <v>0</v>
      </c>
      <c r="L4461" s="43">
        <f t="shared" si="680"/>
        <v>1832.0610687023161</v>
      </c>
      <c r="M4461" s="25"/>
      <c r="N4461" s="25"/>
    </row>
    <row r="4462" spans="1:14" ht="14.25" customHeight="1">
      <c r="A4462" s="114">
        <v>41536</v>
      </c>
      <c r="B4462" s="54" t="s">
        <v>653</v>
      </c>
      <c r="C4462" s="29">
        <f t="shared" si="676"/>
        <v>978.79282218597064</v>
      </c>
      <c r="D4462" s="54" t="s">
        <v>188</v>
      </c>
      <c r="E4462" s="112">
        <v>306.5</v>
      </c>
      <c r="F4462" s="112">
        <v>308.5</v>
      </c>
      <c r="G4462" s="112">
        <v>310.5</v>
      </c>
      <c r="H4462" s="110">
        <v>313</v>
      </c>
      <c r="I4462" s="109">
        <f t="shared" si="677"/>
        <v>1957.5856443719413</v>
      </c>
      <c r="J4462" s="109">
        <f t="shared" si="678"/>
        <v>1957.5856443719413</v>
      </c>
      <c r="K4462" s="109">
        <f t="shared" si="679"/>
        <v>2446.9820554649268</v>
      </c>
      <c r="L4462" s="43">
        <f t="shared" si="680"/>
        <v>6362.1533442088094</v>
      </c>
      <c r="M4462" s="25"/>
      <c r="N4462" s="25"/>
    </row>
    <row r="4463" spans="1:14" ht="14.25" customHeight="1">
      <c r="A4463" s="114">
        <v>41536</v>
      </c>
      <c r="B4463" s="54" t="s">
        <v>601</v>
      </c>
      <c r="C4463" s="29">
        <f t="shared" si="676"/>
        <v>5172.4137931034484</v>
      </c>
      <c r="D4463" s="54" t="s">
        <v>188</v>
      </c>
      <c r="E4463" s="112">
        <v>58</v>
      </c>
      <c r="F4463" s="112">
        <v>58.5</v>
      </c>
      <c r="G4463" s="112">
        <v>59.25</v>
      </c>
      <c r="H4463" s="110"/>
      <c r="I4463" s="109">
        <f t="shared" si="677"/>
        <v>2586.2068965517242</v>
      </c>
      <c r="J4463" s="109">
        <f t="shared" si="678"/>
        <v>3879.3103448275861</v>
      </c>
      <c r="K4463" s="109">
        <f t="shared" si="679"/>
        <v>0</v>
      </c>
      <c r="L4463" s="43">
        <f t="shared" si="680"/>
        <v>6465.5172413793098</v>
      </c>
      <c r="M4463" s="25"/>
      <c r="N4463" s="25"/>
    </row>
    <row r="4464" spans="1:14" ht="14.25" customHeight="1">
      <c r="A4464" s="114">
        <v>41536</v>
      </c>
      <c r="B4464" s="54" t="s">
        <v>340</v>
      </c>
      <c r="C4464" s="29">
        <f t="shared" si="676"/>
        <v>543.47826086956525</v>
      </c>
      <c r="D4464" s="54" t="s">
        <v>188</v>
      </c>
      <c r="E4464" s="112">
        <v>552</v>
      </c>
      <c r="F4464" s="112">
        <v>556</v>
      </c>
      <c r="G4464" s="112">
        <v>560</v>
      </c>
      <c r="H4464" s="110"/>
      <c r="I4464" s="109">
        <f t="shared" si="677"/>
        <v>2173.913043478261</v>
      </c>
      <c r="J4464" s="109">
        <f t="shared" si="678"/>
        <v>2173.913043478261</v>
      </c>
      <c r="K4464" s="109">
        <f t="shared" si="679"/>
        <v>0</v>
      </c>
      <c r="L4464" s="43">
        <f t="shared" si="680"/>
        <v>4347.826086956522</v>
      </c>
      <c r="M4464" s="25"/>
      <c r="N4464" s="25"/>
    </row>
    <row r="4465" spans="1:14" ht="14.25" customHeight="1">
      <c r="A4465" s="114">
        <v>41536</v>
      </c>
      <c r="B4465" s="54" t="s">
        <v>700</v>
      </c>
      <c r="C4465" s="29">
        <f t="shared" si="676"/>
        <v>338.9830508474576</v>
      </c>
      <c r="D4465" s="54" t="s">
        <v>188</v>
      </c>
      <c r="E4465" s="112">
        <v>885</v>
      </c>
      <c r="F4465" s="112">
        <v>891</v>
      </c>
      <c r="G4465" s="112"/>
      <c r="H4465" s="110"/>
      <c r="I4465" s="109">
        <f t="shared" si="677"/>
        <v>2033.8983050847455</v>
      </c>
      <c r="J4465" s="109">
        <f t="shared" si="678"/>
        <v>0</v>
      </c>
      <c r="K4465" s="109">
        <f t="shared" si="679"/>
        <v>0</v>
      </c>
      <c r="L4465" s="43">
        <f t="shared" si="680"/>
        <v>2033.8983050847455</v>
      </c>
      <c r="M4465" s="25"/>
      <c r="N4465" s="25"/>
    </row>
    <row r="4466" spans="1:14" ht="14.25" customHeight="1">
      <c r="A4466" s="114">
        <v>41536</v>
      </c>
      <c r="B4466" s="54" t="s">
        <v>624</v>
      </c>
      <c r="C4466" s="29">
        <f t="shared" si="676"/>
        <v>755.66750629722924</v>
      </c>
      <c r="D4466" s="54" t="s">
        <v>188</v>
      </c>
      <c r="E4466" s="112">
        <v>397</v>
      </c>
      <c r="F4466" s="112">
        <v>399</v>
      </c>
      <c r="G4466" s="112"/>
      <c r="H4466" s="110"/>
      <c r="I4466" s="109">
        <f t="shared" si="677"/>
        <v>1511.3350125944585</v>
      </c>
      <c r="J4466" s="109">
        <f t="shared" si="678"/>
        <v>0</v>
      </c>
      <c r="K4466" s="109">
        <f t="shared" si="679"/>
        <v>0</v>
      </c>
      <c r="L4466" s="43">
        <f t="shared" si="680"/>
        <v>1511.3350125944585</v>
      </c>
      <c r="M4466" s="25"/>
      <c r="N4466" s="25"/>
    </row>
    <row r="4467" spans="1:14" ht="14.25" customHeight="1">
      <c r="A4467" s="114">
        <v>41535</v>
      </c>
      <c r="B4467" s="54" t="s">
        <v>715</v>
      </c>
      <c r="C4467" s="29">
        <f t="shared" si="676"/>
        <v>2281.3688212927755</v>
      </c>
      <c r="D4467" s="54" t="s">
        <v>203</v>
      </c>
      <c r="E4467" s="112">
        <v>131.5</v>
      </c>
      <c r="F4467" s="112">
        <v>130.5</v>
      </c>
      <c r="G4467" s="112">
        <v>129.5</v>
      </c>
      <c r="H4467" s="112">
        <v>128</v>
      </c>
      <c r="I4467" s="109">
        <f t="shared" si="677"/>
        <v>2281.3688212927755</v>
      </c>
      <c r="J4467" s="109">
        <f t="shared" si="678"/>
        <v>2281.3688212927755</v>
      </c>
      <c r="K4467" s="109">
        <f t="shared" si="679"/>
        <v>3422.0532319391632</v>
      </c>
      <c r="L4467" s="43">
        <f t="shared" si="680"/>
        <v>7984.7908745247141</v>
      </c>
      <c r="M4467" s="25"/>
      <c r="N4467" s="25"/>
    </row>
    <row r="4468" spans="1:14" ht="14.25" customHeight="1">
      <c r="A4468" s="114">
        <v>41535</v>
      </c>
      <c r="B4468" s="54" t="s">
        <v>214</v>
      </c>
      <c r="C4468" s="29">
        <f t="shared" si="676"/>
        <v>955.41401273885356</v>
      </c>
      <c r="D4468" s="54" t="s">
        <v>188</v>
      </c>
      <c r="E4468" s="112">
        <v>314</v>
      </c>
      <c r="F4468" s="112">
        <v>317</v>
      </c>
      <c r="G4468" s="112">
        <v>319.39999999999998</v>
      </c>
      <c r="H4468" s="110"/>
      <c r="I4468" s="109">
        <f t="shared" si="677"/>
        <v>2866.2420382165606</v>
      </c>
      <c r="J4468" s="109">
        <f t="shared" si="678"/>
        <v>2292.9936305732267</v>
      </c>
      <c r="K4468" s="109">
        <f t="shared" si="679"/>
        <v>0</v>
      </c>
      <c r="L4468" s="43">
        <f t="shared" si="680"/>
        <v>5159.2356687897873</v>
      </c>
      <c r="M4468" s="25"/>
      <c r="N4468" s="25"/>
    </row>
    <row r="4469" spans="1:14" ht="14.25" customHeight="1">
      <c r="A4469" s="114">
        <v>41534</v>
      </c>
      <c r="B4469" s="54" t="s">
        <v>101</v>
      </c>
      <c r="C4469" s="29">
        <f t="shared" si="676"/>
        <v>1785.7142857142858</v>
      </c>
      <c r="D4469" s="54" t="s">
        <v>203</v>
      </c>
      <c r="E4469" s="112">
        <v>168</v>
      </c>
      <c r="F4469" s="112">
        <v>166</v>
      </c>
      <c r="G4469" s="112">
        <v>164</v>
      </c>
      <c r="H4469" s="112">
        <v>162</v>
      </c>
      <c r="I4469" s="109">
        <f t="shared" si="677"/>
        <v>3571.4285714285716</v>
      </c>
      <c r="J4469" s="109">
        <f t="shared" si="678"/>
        <v>3571.4285714285716</v>
      </c>
      <c r="K4469" s="109">
        <f t="shared" si="679"/>
        <v>3571.4285714285716</v>
      </c>
      <c r="L4469" s="43">
        <f t="shared" si="680"/>
        <v>10714.285714285714</v>
      </c>
      <c r="M4469" s="25"/>
      <c r="N4469" s="25"/>
    </row>
    <row r="4470" spans="1:14" ht="14.25" customHeight="1">
      <c r="A4470" s="114">
        <v>41534</v>
      </c>
      <c r="B4470" s="54" t="s">
        <v>487</v>
      </c>
      <c r="C4470" s="29">
        <f t="shared" si="676"/>
        <v>1136.3636363636363</v>
      </c>
      <c r="D4470" s="54" t="s">
        <v>188</v>
      </c>
      <c r="E4470" s="112">
        <v>264</v>
      </c>
      <c r="F4470" s="112">
        <v>266</v>
      </c>
      <c r="G4470" s="112"/>
      <c r="H4470" s="110"/>
      <c r="I4470" s="109">
        <f t="shared" si="677"/>
        <v>2272.7272727272725</v>
      </c>
      <c r="J4470" s="109">
        <f t="shared" si="678"/>
        <v>0</v>
      </c>
      <c r="K4470" s="109">
        <f t="shared" si="679"/>
        <v>0</v>
      </c>
      <c r="L4470" s="43">
        <f t="shared" si="680"/>
        <v>2272.7272727272725</v>
      </c>
      <c r="M4470" s="25"/>
      <c r="N4470" s="25"/>
    </row>
    <row r="4471" spans="1:14" ht="14.25" customHeight="1">
      <c r="A4471" s="114">
        <v>41533</v>
      </c>
      <c r="B4471" s="102" t="s">
        <v>432</v>
      </c>
      <c r="C4471" s="29">
        <f t="shared" si="676"/>
        <v>2173.913043478261</v>
      </c>
      <c r="D4471" s="102" t="s">
        <v>203</v>
      </c>
      <c r="E4471" s="43">
        <v>138</v>
      </c>
      <c r="F4471" s="43">
        <v>137</v>
      </c>
      <c r="G4471" s="43">
        <v>135.5</v>
      </c>
      <c r="H4471" s="110"/>
      <c r="I4471" s="109">
        <f t="shared" si="677"/>
        <v>2173.913043478261</v>
      </c>
      <c r="J4471" s="109">
        <f t="shared" si="678"/>
        <v>3260.8695652173915</v>
      </c>
      <c r="K4471" s="109">
        <f t="shared" si="679"/>
        <v>0</v>
      </c>
      <c r="L4471" s="43">
        <f t="shared" si="680"/>
        <v>5434.782608695652</v>
      </c>
      <c r="M4471" s="25"/>
      <c r="N4471" s="25"/>
    </row>
    <row r="4472" spans="1:14" ht="14.25" customHeight="1">
      <c r="A4472" s="114">
        <v>41530</v>
      </c>
      <c r="B4472" s="102" t="s">
        <v>466</v>
      </c>
      <c r="C4472" s="29">
        <f t="shared" si="676"/>
        <v>2419.3548387096776</v>
      </c>
      <c r="D4472" s="102" t="s">
        <v>203</v>
      </c>
      <c r="E4472" s="43">
        <v>124</v>
      </c>
      <c r="F4472" s="43">
        <v>123.2</v>
      </c>
      <c r="G4472" s="43">
        <v>122.5</v>
      </c>
      <c r="H4472" s="110"/>
      <c r="I4472" s="109">
        <f t="shared" si="677"/>
        <v>1935.4838709677351</v>
      </c>
      <c r="J4472" s="109">
        <f t="shared" si="678"/>
        <v>1693.5483870967812</v>
      </c>
      <c r="K4472" s="109">
        <f t="shared" si="679"/>
        <v>0</v>
      </c>
      <c r="L4472" s="43">
        <f t="shared" si="680"/>
        <v>3629.0322580645161</v>
      </c>
      <c r="M4472" s="25"/>
      <c r="N4472" s="25"/>
    </row>
    <row r="4473" spans="1:14" ht="14.25" customHeight="1">
      <c r="A4473" s="114">
        <v>41530</v>
      </c>
      <c r="B4473" s="54" t="s">
        <v>647</v>
      </c>
      <c r="C4473" s="29">
        <f t="shared" si="676"/>
        <v>1916.9329073482429</v>
      </c>
      <c r="D4473" s="54" t="s">
        <v>188</v>
      </c>
      <c r="E4473" s="112">
        <v>156.5</v>
      </c>
      <c r="F4473" s="112">
        <v>157.5</v>
      </c>
      <c r="G4473" s="112"/>
      <c r="H4473" s="110"/>
      <c r="I4473" s="109">
        <f t="shared" si="677"/>
        <v>1916.9329073482429</v>
      </c>
      <c r="J4473" s="109">
        <f t="shared" si="678"/>
        <v>0</v>
      </c>
      <c r="K4473" s="109">
        <f t="shared" si="679"/>
        <v>0</v>
      </c>
      <c r="L4473" s="43">
        <f t="shared" si="680"/>
        <v>1916.9329073482429</v>
      </c>
      <c r="M4473" s="25"/>
      <c r="N4473" s="25"/>
    </row>
    <row r="4474" spans="1:14" ht="14.25" customHeight="1">
      <c r="A4474" s="114">
        <v>41529</v>
      </c>
      <c r="B4474" s="54" t="s">
        <v>101</v>
      </c>
      <c r="C4474" s="29">
        <f t="shared" si="676"/>
        <v>1382.4884792626729</v>
      </c>
      <c r="D4474" s="54" t="s">
        <v>188</v>
      </c>
      <c r="E4474" s="112">
        <v>217</v>
      </c>
      <c r="F4474" s="112">
        <v>218.5</v>
      </c>
      <c r="G4474" s="112">
        <v>220.5</v>
      </c>
      <c r="H4474" s="110">
        <v>224</v>
      </c>
      <c r="I4474" s="109">
        <f t="shared" si="677"/>
        <v>2073.7327188940094</v>
      </c>
      <c r="J4474" s="109">
        <f t="shared" si="678"/>
        <v>2764.9769585253457</v>
      </c>
      <c r="K4474" s="109">
        <f t="shared" si="679"/>
        <v>4838.7096774193551</v>
      </c>
      <c r="L4474" s="43">
        <f t="shared" si="680"/>
        <v>9677.4193548387102</v>
      </c>
      <c r="M4474" s="25"/>
      <c r="N4474" s="25"/>
    </row>
    <row r="4475" spans="1:14" ht="14.25" customHeight="1">
      <c r="A4475" s="114">
        <v>41529</v>
      </c>
      <c r="B4475" s="102" t="s">
        <v>610</v>
      </c>
      <c r="C4475" s="29">
        <f t="shared" si="676"/>
        <v>3393.6651583710404</v>
      </c>
      <c r="D4475" s="102" t="s">
        <v>203</v>
      </c>
      <c r="E4475" s="43">
        <v>88.4</v>
      </c>
      <c r="F4475" s="43">
        <v>87.5</v>
      </c>
      <c r="G4475" s="43">
        <v>86.75</v>
      </c>
      <c r="H4475" s="110"/>
      <c r="I4475" s="109">
        <f t="shared" si="677"/>
        <v>3054.2986425339559</v>
      </c>
      <c r="J4475" s="109">
        <f t="shared" si="678"/>
        <v>2545.2488687782802</v>
      </c>
      <c r="K4475" s="109">
        <f t="shared" si="679"/>
        <v>0</v>
      </c>
      <c r="L4475" s="43">
        <f t="shared" si="680"/>
        <v>5599.5475113122357</v>
      </c>
      <c r="M4475" s="25"/>
      <c r="N4475" s="25"/>
    </row>
    <row r="4476" spans="1:14" ht="14.25" customHeight="1">
      <c r="A4476" s="114">
        <v>41529</v>
      </c>
      <c r="B4476" s="54" t="s">
        <v>716</v>
      </c>
      <c r="C4476" s="29">
        <f t="shared" si="676"/>
        <v>448.4304932735426</v>
      </c>
      <c r="D4476" s="102" t="s">
        <v>203</v>
      </c>
      <c r="E4476" s="43">
        <v>669</v>
      </c>
      <c r="F4476" s="43">
        <v>664</v>
      </c>
      <c r="G4476" s="43">
        <v>659</v>
      </c>
      <c r="H4476" s="110"/>
      <c r="I4476" s="109">
        <f t="shared" si="677"/>
        <v>2242.1524663677128</v>
      </c>
      <c r="J4476" s="109">
        <f t="shared" si="678"/>
        <v>2242.1524663677128</v>
      </c>
      <c r="K4476" s="109">
        <f t="shared" si="679"/>
        <v>0</v>
      </c>
      <c r="L4476" s="43">
        <f t="shared" si="680"/>
        <v>4484.3049327354256</v>
      </c>
      <c r="M4476" s="25"/>
      <c r="N4476" s="25"/>
    </row>
    <row r="4477" spans="1:14" ht="14.25" customHeight="1">
      <c r="A4477" s="114">
        <v>41528</v>
      </c>
      <c r="B4477" s="54" t="s">
        <v>101</v>
      </c>
      <c r="C4477" s="29">
        <f t="shared" si="676"/>
        <v>1898.7341772151899</v>
      </c>
      <c r="D4477" s="54" t="s">
        <v>188</v>
      </c>
      <c r="E4477" s="112">
        <v>158</v>
      </c>
      <c r="F4477" s="112">
        <v>160</v>
      </c>
      <c r="G4477" s="112">
        <v>162</v>
      </c>
      <c r="H4477" s="110">
        <v>164</v>
      </c>
      <c r="I4477" s="109">
        <f t="shared" si="677"/>
        <v>3797.4683544303798</v>
      </c>
      <c r="J4477" s="109">
        <f t="shared" si="678"/>
        <v>3797.4683544303798</v>
      </c>
      <c r="K4477" s="109">
        <f t="shared" si="679"/>
        <v>3797.4683544303798</v>
      </c>
      <c r="L4477" s="43">
        <f t="shared" si="680"/>
        <v>11392.405063291139</v>
      </c>
      <c r="M4477" s="25"/>
      <c r="N4477" s="25"/>
    </row>
    <row r="4478" spans="1:14" ht="14.25" customHeight="1">
      <c r="A4478" s="114">
        <v>41528</v>
      </c>
      <c r="B4478" s="54" t="s">
        <v>695</v>
      </c>
      <c r="C4478" s="29">
        <f t="shared" si="676"/>
        <v>3351.9553072625699</v>
      </c>
      <c r="D4478" s="54" t="s">
        <v>188</v>
      </c>
      <c r="E4478" s="112">
        <v>89.5</v>
      </c>
      <c r="F4478" s="112">
        <v>90</v>
      </c>
      <c r="G4478" s="112">
        <v>90.8</v>
      </c>
      <c r="H4478" s="110">
        <v>92</v>
      </c>
      <c r="I4478" s="109">
        <f t="shared" si="677"/>
        <v>1675.977653631285</v>
      </c>
      <c r="J4478" s="109">
        <f t="shared" si="678"/>
        <v>2681.5642458100465</v>
      </c>
      <c r="K4478" s="109">
        <f t="shared" si="679"/>
        <v>4022.3463687150934</v>
      </c>
      <c r="L4478" s="43">
        <f t="shared" si="680"/>
        <v>8379.8882681564246</v>
      </c>
      <c r="M4478" s="25"/>
      <c r="N4478" s="25"/>
    </row>
    <row r="4479" spans="1:14" ht="14.25" customHeight="1">
      <c r="A4479" s="114">
        <v>41528</v>
      </c>
      <c r="B4479" s="54" t="s">
        <v>597</v>
      </c>
      <c r="C4479" s="29">
        <f t="shared" si="676"/>
        <v>2643.171806167401</v>
      </c>
      <c r="D4479" s="54" t="s">
        <v>188</v>
      </c>
      <c r="E4479" s="112">
        <v>113.5</v>
      </c>
      <c r="F4479" s="112">
        <v>114.3</v>
      </c>
      <c r="G4479" s="112">
        <v>115.3</v>
      </c>
      <c r="H4479" s="110"/>
      <c r="I4479" s="109">
        <f t="shared" si="677"/>
        <v>2114.5374449339133</v>
      </c>
      <c r="J4479" s="109">
        <f t="shared" si="678"/>
        <v>2643.171806167401</v>
      </c>
      <c r="K4479" s="109">
        <f t="shared" si="679"/>
        <v>0</v>
      </c>
      <c r="L4479" s="43">
        <f t="shared" si="680"/>
        <v>4757.7092511013143</v>
      </c>
      <c r="M4479" s="25"/>
      <c r="N4479" s="25"/>
    </row>
    <row r="4480" spans="1:14" ht="14.25" customHeight="1">
      <c r="A4480" s="114">
        <v>41528</v>
      </c>
      <c r="B4480" s="54" t="s">
        <v>678</v>
      </c>
      <c r="C4480" s="29">
        <f t="shared" si="676"/>
        <v>1315.7894736842106</v>
      </c>
      <c r="D4480" s="54" t="s">
        <v>188</v>
      </c>
      <c r="E4480" s="112">
        <v>228</v>
      </c>
      <c r="F4480" s="112">
        <v>229.5</v>
      </c>
      <c r="G4480" s="112">
        <v>231.5</v>
      </c>
      <c r="H4480" s="110"/>
      <c r="I4480" s="109">
        <f t="shared" si="677"/>
        <v>1973.6842105263158</v>
      </c>
      <c r="J4480" s="109">
        <f t="shared" si="678"/>
        <v>2631.5789473684213</v>
      </c>
      <c r="K4480" s="109">
        <f t="shared" si="679"/>
        <v>0</v>
      </c>
      <c r="L4480" s="43">
        <f t="shared" si="680"/>
        <v>4605.2631578947367</v>
      </c>
      <c r="M4480" s="25"/>
      <c r="N4480" s="25"/>
    </row>
    <row r="4481" spans="1:14" ht="14.25" customHeight="1">
      <c r="A4481" s="114">
        <v>41527</v>
      </c>
      <c r="B4481" s="54" t="s">
        <v>516</v>
      </c>
      <c r="C4481" s="29">
        <f t="shared" si="676"/>
        <v>1257.8616352201259</v>
      </c>
      <c r="D4481" s="54" t="s">
        <v>188</v>
      </c>
      <c r="E4481" s="112">
        <v>238.5</v>
      </c>
      <c r="F4481" s="112">
        <v>240.5</v>
      </c>
      <c r="G4481" s="112">
        <v>243</v>
      </c>
      <c r="H4481" s="110">
        <v>244.8</v>
      </c>
      <c r="I4481" s="109">
        <f t="shared" si="677"/>
        <v>2515.7232704402518</v>
      </c>
      <c r="J4481" s="109">
        <f t="shared" si="678"/>
        <v>3144.6540880503148</v>
      </c>
      <c r="K4481" s="109">
        <f t="shared" si="679"/>
        <v>2264.150943396241</v>
      </c>
      <c r="L4481" s="43">
        <f t="shared" si="680"/>
        <v>7924.5283018868076</v>
      </c>
      <c r="M4481" s="25"/>
      <c r="N4481" s="25"/>
    </row>
    <row r="4482" spans="1:14" ht="14.25" customHeight="1">
      <c r="A4482" s="114">
        <v>41527</v>
      </c>
      <c r="B4482" s="54" t="s">
        <v>717</v>
      </c>
      <c r="C4482" s="29">
        <f t="shared" si="676"/>
        <v>557.62081784386612</v>
      </c>
      <c r="D4482" s="54" t="s">
        <v>188</v>
      </c>
      <c r="E4482" s="112">
        <v>538</v>
      </c>
      <c r="F4482" s="112">
        <v>541.5</v>
      </c>
      <c r="G4482" s="112">
        <v>546</v>
      </c>
      <c r="H4482" s="110">
        <v>552</v>
      </c>
      <c r="I4482" s="109">
        <f t="shared" si="677"/>
        <v>1951.6728624535315</v>
      </c>
      <c r="J4482" s="109">
        <f t="shared" si="678"/>
        <v>2509.2936802973977</v>
      </c>
      <c r="K4482" s="109">
        <f t="shared" si="679"/>
        <v>3345.724907063197</v>
      </c>
      <c r="L4482" s="43">
        <f t="shared" si="680"/>
        <v>7806.6914498141259</v>
      </c>
      <c r="M4482" s="25"/>
      <c r="N4482" s="25"/>
    </row>
    <row r="4483" spans="1:14" ht="14.25" customHeight="1">
      <c r="A4483" s="114">
        <v>41527</v>
      </c>
      <c r="B4483" s="54" t="s">
        <v>718</v>
      </c>
      <c r="C4483" s="29">
        <f t="shared" si="676"/>
        <v>1639.344262295082</v>
      </c>
      <c r="D4483" s="54" t="s">
        <v>188</v>
      </c>
      <c r="E4483" s="112">
        <v>183</v>
      </c>
      <c r="F4483" s="112">
        <v>184</v>
      </c>
      <c r="G4483" s="112">
        <v>185.5</v>
      </c>
      <c r="H4483" s="110">
        <v>187.5</v>
      </c>
      <c r="I4483" s="109">
        <f t="shared" si="677"/>
        <v>1639.344262295082</v>
      </c>
      <c r="J4483" s="109">
        <f t="shared" si="678"/>
        <v>2459.0163934426228</v>
      </c>
      <c r="K4483" s="109">
        <f t="shared" si="679"/>
        <v>3278.688524590164</v>
      </c>
      <c r="L4483" s="43">
        <f t="shared" si="680"/>
        <v>7377.0491803278683</v>
      </c>
      <c r="M4483" s="25"/>
      <c r="N4483" s="25"/>
    </row>
    <row r="4484" spans="1:14" ht="14.25" customHeight="1">
      <c r="A4484" s="114">
        <v>41527</v>
      </c>
      <c r="B4484" s="102" t="s">
        <v>544</v>
      </c>
      <c r="C4484" s="29">
        <f t="shared" si="676"/>
        <v>884.95575221238937</v>
      </c>
      <c r="D4484" s="102" t="s">
        <v>203</v>
      </c>
      <c r="E4484" s="43">
        <v>339</v>
      </c>
      <c r="F4484" s="43">
        <v>337.25</v>
      </c>
      <c r="G4484" s="43"/>
      <c r="H4484" s="110"/>
      <c r="I4484" s="109">
        <f t="shared" si="677"/>
        <v>1548.6725663716813</v>
      </c>
      <c r="J4484" s="109">
        <f t="shared" si="678"/>
        <v>0</v>
      </c>
      <c r="K4484" s="109">
        <f t="shared" si="679"/>
        <v>0</v>
      </c>
      <c r="L4484" s="43">
        <f t="shared" si="680"/>
        <v>1548.6725663716813</v>
      </c>
      <c r="M4484" s="25"/>
      <c r="N4484" s="25"/>
    </row>
    <row r="4485" spans="1:14" ht="14.25" customHeight="1">
      <c r="A4485" s="114">
        <v>41523</v>
      </c>
      <c r="B4485" s="54" t="s">
        <v>336</v>
      </c>
      <c r="C4485" s="29">
        <f t="shared" si="676"/>
        <v>406.5040650406504</v>
      </c>
      <c r="D4485" s="54" t="s">
        <v>188</v>
      </c>
      <c r="E4485" s="112">
        <v>738</v>
      </c>
      <c r="F4485" s="112">
        <v>743</v>
      </c>
      <c r="G4485" s="112">
        <v>750</v>
      </c>
      <c r="H4485" s="110">
        <v>760</v>
      </c>
      <c r="I4485" s="109">
        <f t="shared" si="677"/>
        <v>2032.520325203252</v>
      </c>
      <c r="J4485" s="109">
        <f t="shared" si="678"/>
        <v>2845.5284552845528</v>
      </c>
      <c r="K4485" s="109">
        <f t="shared" si="679"/>
        <v>4065.040650406504</v>
      </c>
      <c r="L4485" s="43">
        <f t="shared" si="680"/>
        <v>8943.0894308943098</v>
      </c>
      <c r="M4485" s="25"/>
      <c r="N4485" s="25"/>
    </row>
    <row r="4486" spans="1:14" ht="14.25" customHeight="1">
      <c r="A4486" s="114">
        <v>41523</v>
      </c>
      <c r="B4486" s="54" t="s">
        <v>408</v>
      </c>
      <c r="C4486" s="29">
        <f t="shared" si="676"/>
        <v>970.87378640776694</v>
      </c>
      <c r="D4486" s="54" t="s">
        <v>188</v>
      </c>
      <c r="E4486" s="112">
        <v>309</v>
      </c>
      <c r="F4486" s="112">
        <v>311</v>
      </c>
      <c r="G4486" s="112">
        <v>313</v>
      </c>
      <c r="H4486" s="110">
        <v>316</v>
      </c>
      <c r="I4486" s="109">
        <f t="shared" si="677"/>
        <v>1941.7475728155339</v>
      </c>
      <c r="J4486" s="109">
        <f t="shared" si="678"/>
        <v>1941.7475728155339</v>
      </c>
      <c r="K4486" s="109">
        <f t="shared" si="679"/>
        <v>2912.6213592233007</v>
      </c>
      <c r="L4486" s="43">
        <f t="shared" si="680"/>
        <v>6796.116504854368</v>
      </c>
      <c r="M4486" s="25"/>
      <c r="N4486" s="25"/>
    </row>
    <row r="4487" spans="1:14" ht="14.25" customHeight="1">
      <c r="A4487" s="114">
        <v>41523</v>
      </c>
      <c r="B4487" s="54" t="s">
        <v>615</v>
      </c>
      <c r="C4487" s="29">
        <f t="shared" si="676"/>
        <v>3468.2080924855491</v>
      </c>
      <c r="D4487" s="54" t="s">
        <v>188</v>
      </c>
      <c r="E4487" s="112">
        <v>86.5</v>
      </c>
      <c r="F4487" s="112">
        <v>87.3</v>
      </c>
      <c r="G4487" s="112">
        <v>88</v>
      </c>
      <c r="H4487" s="110"/>
      <c r="I4487" s="109">
        <f t="shared" si="677"/>
        <v>2774.5664739884296</v>
      </c>
      <c r="J4487" s="109">
        <f t="shared" si="678"/>
        <v>2427.745664739894</v>
      </c>
      <c r="K4487" s="109">
        <f t="shared" si="679"/>
        <v>0</v>
      </c>
      <c r="L4487" s="43">
        <f t="shared" si="680"/>
        <v>5202.3121387283236</v>
      </c>
      <c r="M4487" s="25"/>
      <c r="N4487" s="25"/>
    </row>
    <row r="4488" spans="1:14" ht="14.25" customHeight="1">
      <c r="A4488" s="114">
        <v>41523</v>
      </c>
      <c r="B4488" s="54" t="s">
        <v>554</v>
      </c>
      <c r="C4488" s="29">
        <f t="shared" si="676"/>
        <v>1279.3176972281449</v>
      </c>
      <c r="D4488" s="54" t="s">
        <v>188</v>
      </c>
      <c r="E4488" s="112">
        <v>234.5</v>
      </c>
      <c r="F4488" s="112">
        <v>236.5</v>
      </c>
      <c r="G4488" s="112"/>
      <c r="H4488" s="110"/>
      <c r="I4488" s="109">
        <f t="shared" si="677"/>
        <v>2558.6353944562898</v>
      </c>
      <c r="J4488" s="109">
        <f t="shared" si="678"/>
        <v>0</v>
      </c>
      <c r="K4488" s="109">
        <f t="shared" si="679"/>
        <v>0</v>
      </c>
      <c r="L4488" s="43">
        <f t="shared" si="680"/>
        <v>2558.6353944562898</v>
      </c>
      <c r="M4488" s="25"/>
      <c r="N4488" s="25"/>
    </row>
    <row r="4489" spans="1:14" ht="14.25" customHeight="1">
      <c r="A4489" s="114">
        <v>41522</v>
      </c>
      <c r="B4489" s="54" t="s">
        <v>571</v>
      </c>
      <c r="C4489" s="29">
        <f t="shared" si="676"/>
        <v>6315.7894736842109</v>
      </c>
      <c r="D4489" s="54" t="s">
        <v>203</v>
      </c>
      <c r="E4489" s="112">
        <v>47.5</v>
      </c>
      <c r="F4489" s="112">
        <v>47.1</v>
      </c>
      <c r="G4489" s="112">
        <v>46.5</v>
      </c>
      <c r="H4489" s="112">
        <v>45.75</v>
      </c>
      <c r="I4489" s="109">
        <f t="shared" si="677"/>
        <v>2526.3157894736755</v>
      </c>
      <c r="J4489" s="109">
        <f t="shared" si="678"/>
        <v>3789.4736842105353</v>
      </c>
      <c r="K4489" s="109">
        <f t="shared" si="679"/>
        <v>4736.8421052631584</v>
      </c>
      <c r="L4489" s="43">
        <f t="shared" si="680"/>
        <v>11052.63157894737</v>
      </c>
      <c r="M4489" s="25"/>
      <c r="N4489" s="25"/>
    </row>
    <row r="4490" spans="1:14" ht="14.25" customHeight="1">
      <c r="A4490" s="114">
        <v>41522</v>
      </c>
      <c r="B4490" s="54" t="s">
        <v>236</v>
      </c>
      <c r="C4490" s="29">
        <f t="shared" si="676"/>
        <v>911.854103343465</v>
      </c>
      <c r="D4490" s="54" t="s">
        <v>188</v>
      </c>
      <c r="E4490" s="112">
        <v>329</v>
      </c>
      <c r="F4490" s="112">
        <v>331</v>
      </c>
      <c r="G4490" s="112">
        <v>333</v>
      </c>
      <c r="H4490" s="110"/>
      <c r="I4490" s="109">
        <f t="shared" si="677"/>
        <v>1823.70820668693</v>
      </c>
      <c r="J4490" s="109">
        <f t="shared" si="678"/>
        <v>1823.70820668693</v>
      </c>
      <c r="K4490" s="109">
        <f t="shared" si="679"/>
        <v>0</v>
      </c>
      <c r="L4490" s="43">
        <f t="shared" si="680"/>
        <v>3647.41641337386</v>
      </c>
      <c r="M4490" s="25"/>
      <c r="N4490" s="25"/>
    </row>
    <row r="4491" spans="1:14" ht="14.25" customHeight="1">
      <c r="A4491" s="114">
        <v>41521</v>
      </c>
      <c r="B4491" s="54" t="s">
        <v>719</v>
      </c>
      <c r="C4491" s="29">
        <f t="shared" si="676"/>
        <v>2380.9523809523807</v>
      </c>
      <c r="D4491" s="54" t="s">
        <v>188</v>
      </c>
      <c r="E4491" s="112">
        <v>126</v>
      </c>
      <c r="F4491" s="112">
        <v>127</v>
      </c>
      <c r="G4491" s="112">
        <v>128.4</v>
      </c>
      <c r="H4491" s="110"/>
      <c r="I4491" s="109">
        <f t="shared" si="677"/>
        <v>2380.9523809523807</v>
      </c>
      <c r="J4491" s="109">
        <f t="shared" si="678"/>
        <v>3333.3333333333467</v>
      </c>
      <c r="K4491" s="109">
        <f t="shared" si="679"/>
        <v>0</v>
      </c>
      <c r="L4491" s="43">
        <f t="shared" si="680"/>
        <v>5714.2857142857274</v>
      </c>
      <c r="M4491" s="25"/>
      <c r="N4491" s="25"/>
    </row>
    <row r="4492" spans="1:14" ht="14.25" customHeight="1">
      <c r="A4492" s="114">
        <v>41521</v>
      </c>
      <c r="B4492" s="54" t="s">
        <v>678</v>
      </c>
      <c r="C4492" s="29">
        <f t="shared" ref="C4492:C4555" si="681">300000/E4492</f>
        <v>1675.977653631285</v>
      </c>
      <c r="D4492" s="102" t="s">
        <v>203</v>
      </c>
      <c r="E4492" s="43">
        <v>179</v>
      </c>
      <c r="F4492" s="43">
        <v>178</v>
      </c>
      <c r="G4492" s="43">
        <v>176.5</v>
      </c>
      <c r="H4492" s="110"/>
      <c r="I4492" s="109">
        <f t="shared" ref="I4492:I4555" si="682">(IF(D4492="SHORT",E4492-F4492,IF(D4492="LONG",F4492-E4492)))*C4492</f>
        <v>1675.977653631285</v>
      </c>
      <c r="J4492" s="109">
        <f t="shared" ref="J4492:J4555" si="683">(IF(D4492="SHORT",IF(G4492="",0,F4492-G4492),IF(D4492="LONG",IF(G4492="",0,G4492-F4492))))*C4492</f>
        <v>2513.9664804469276</v>
      </c>
      <c r="K4492" s="109">
        <f t="shared" ref="K4492:K4555" si="684">(IF(D4492="SHORT",IF(H4492="",0,G4492-H4492),IF(D4492="LONG",IF(H4492="",0,(H4492-G4492)))))*C4492</f>
        <v>0</v>
      </c>
      <c r="L4492" s="43">
        <f t="shared" ref="L4492:L4555" si="685">SUM(I4492,J4492,K4492)</f>
        <v>4189.9441340782123</v>
      </c>
      <c r="M4492" s="25"/>
      <c r="N4492" s="25"/>
    </row>
    <row r="4493" spans="1:14" ht="14.25" customHeight="1">
      <c r="A4493" s="114">
        <v>41521</v>
      </c>
      <c r="B4493" s="54" t="s">
        <v>380</v>
      </c>
      <c r="C4493" s="29">
        <f t="shared" si="681"/>
        <v>810.81081081081084</v>
      </c>
      <c r="D4493" s="54" t="s">
        <v>188</v>
      </c>
      <c r="E4493" s="112">
        <v>370</v>
      </c>
      <c r="F4493" s="112">
        <v>372</v>
      </c>
      <c r="G4493" s="112">
        <v>374.8</v>
      </c>
      <c r="H4493" s="110"/>
      <c r="I4493" s="109">
        <f t="shared" si="682"/>
        <v>1621.6216216216217</v>
      </c>
      <c r="J4493" s="109">
        <f t="shared" si="683"/>
        <v>2270.2702702702795</v>
      </c>
      <c r="K4493" s="109">
        <f t="shared" si="684"/>
        <v>0</v>
      </c>
      <c r="L4493" s="43">
        <f t="shared" si="685"/>
        <v>3891.8918918919012</v>
      </c>
      <c r="M4493" s="25"/>
      <c r="N4493" s="25"/>
    </row>
    <row r="4494" spans="1:14" ht="14.25" customHeight="1">
      <c r="A4494" s="114">
        <v>41520</v>
      </c>
      <c r="B4494" s="54" t="s">
        <v>659</v>
      </c>
      <c r="C4494" s="29">
        <f t="shared" si="681"/>
        <v>2214.0221402214024</v>
      </c>
      <c r="D4494" s="102" t="s">
        <v>203</v>
      </c>
      <c r="E4494" s="43">
        <v>135.5</v>
      </c>
      <c r="F4494" s="43">
        <v>134.5</v>
      </c>
      <c r="G4494" s="43">
        <v>133</v>
      </c>
      <c r="H4494" s="110"/>
      <c r="I4494" s="109">
        <f t="shared" si="682"/>
        <v>2214.0221402214024</v>
      </c>
      <c r="J4494" s="109">
        <f t="shared" si="683"/>
        <v>3321.0332103321034</v>
      </c>
      <c r="K4494" s="109">
        <f t="shared" si="684"/>
        <v>0</v>
      </c>
      <c r="L4494" s="43">
        <f t="shared" si="685"/>
        <v>5535.0553505535063</v>
      </c>
      <c r="M4494" s="25"/>
      <c r="N4494" s="25"/>
    </row>
    <row r="4495" spans="1:14" ht="14.25" customHeight="1">
      <c r="A4495" s="114">
        <v>41520</v>
      </c>
      <c r="B4495" s="54" t="s">
        <v>231</v>
      </c>
      <c r="C4495" s="29">
        <f t="shared" si="681"/>
        <v>3703.7037037037039</v>
      </c>
      <c r="D4495" s="54" t="s">
        <v>188</v>
      </c>
      <c r="E4495" s="112">
        <v>81</v>
      </c>
      <c r="F4495" s="112">
        <v>81.5</v>
      </c>
      <c r="G4495" s="112"/>
      <c r="H4495" s="110"/>
      <c r="I4495" s="109">
        <f t="shared" si="682"/>
        <v>1851.851851851852</v>
      </c>
      <c r="J4495" s="109">
        <f t="shared" si="683"/>
        <v>0</v>
      </c>
      <c r="K4495" s="109">
        <f t="shared" si="684"/>
        <v>0</v>
      </c>
      <c r="L4495" s="43">
        <f t="shared" si="685"/>
        <v>1851.851851851852</v>
      </c>
      <c r="M4495" s="25"/>
      <c r="N4495" s="25"/>
    </row>
    <row r="4496" spans="1:14" ht="14.25" customHeight="1">
      <c r="A4496" s="114">
        <v>41519</v>
      </c>
      <c r="B4496" s="54" t="s">
        <v>343</v>
      </c>
      <c r="C4496" s="29">
        <f t="shared" si="681"/>
        <v>713.43638525564802</v>
      </c>
      <c r="D4496" s="54" t="s">
        <v>188</v>
      </c>
      <c r="E4496" s="112">
        <v>420.5</v>
      </c>
      <c r="F4496" s="112">
        <v>422.5</v>
      </c>
      <c r="G4496" s="112">
        <v>424</v>
      </c>
      <c r="H4496" s="110"/>
      <c r="I4496" s="109">
        <f t="shared" si="682"/>
        <v>1426.872770511296</v>
      </c>
      <c r="J4496" s="109">
        <f t="shared" si="683"/>
        <v>1070.154577883472</v>
      </c>
      <c r="K4496" s="109">
        <f t="shared" si="684"/>
        <v>0</v>
      </c>
      <c r="L4496" s="43">
        <f t="shared" si="685"/>
        <v>2497.0273483947681</v>
      </c>
      <c r="M4496" s="25"/>
      <c r="N4496" s="25"/>
    </row>
    <row r="4497" spans="1:14" ht="14.25" customHeight="1">
      <c r="A4497" s="114">
        <v>41516</v>
      </c>
      <c r="B4497" s="54" t="s">
        <v>101</v>
      </c>
      <c r="C4497" s="29">
        <f t="shared" si="681"/>
        <v>2362.2047244094488</v>
      </c>
      <c r="D4497" s="54" t="s">
        <v>203</v>
      </c>
      <c r="E4497" s="112">
        <v>127</v>
      </c>
      <c r="F4497" s="112">
        <v>125</v>
      </c>
      <c r="G4497" s="112">
        <v>122</v>
      </c>
      <c r="H4497" s="112">
        <v>118</v>
      </c>
      <c r="I4497" s="109">
        <f t="shared" si="682"/>
        <v>4724.4094488188975</v>
      </c>
      <c r="J4497" s="109">
        <f t="shared" si="683"/>
        <v>7086.6141732283468</v>
      </c>
      <c r="K4497" s="109">
        <f t="shared" si="684"/>
        <v>9448.8188976377951</v>
      </c>
      <c r="L4497" s="43">
        <f t="shared" si="685"/>
        <v>21259.842519685037</v>
      </c>
      <c r="M4497" s="25"/>
      <c r="N4497" s="25"/>
    </row>
    <row r="4498" spans="1:14" ht="14.25" customHeight="1">
      <c r="A4498" s="114">
        <v>41516</v>
      </c>
      <c r="B4498" s="54" t="s">
        <v>554</v>
      </c>
      <c r="C4498" s="29">
        <f t="shared" si="681"/>
        <v>1336.3028953229398</v>
      </c>
      <c r="D4498" s="54" t="s">
        <v>203</v>
      </c>
      <c r="E4498" s="112">
        <v>224.5</v>
      </c>
      <c r="F4498" s="112">
        <v>222.5</v>
      </c>
      <c r="G4498" s="112">
        <v>220</v>
      </c>
      <c r="H4498" s="112">
        <v>217</v>
      </c>
      <c r="I4498" s="109">
        <f t="shared" si="682"/>
        <v>2672.6057906458796</v>
      </c>
      <c r="J4498" s="109">
        <f t="shared" si="683"/>
        <v>3340.7572383073493</v>
      </c>
      <c r="K4498" s="109">
        <f t="shared" si="684"/>
        <v>4008.9086859688196</v>
      </c>
      <c r="L4498" s="43">
        <f t="shared" si="685"/>
        <v>10022.271714922048</v>
      </c>
      <c r="M4498" s="25"/>
      <c r="N4498" s="25"/>
    </row>
    <row r="4499" spans="1:14" ht="14.25" customHeight="1">
      <c r="A4499" s="114">
        <v>41516</v>
      </c>
      <c r="B4499" s="54" t="s">
        <v>300</v>
      </c>
      <c r="C4499" s="29">
        <f t="shared" si="681"/>
        <v>368.55036855036855</v>
      </c>
      <c r="D4499" s="54" t="s">
        <v>188</v>
      </c>
      <c r="E4499" s="112">
        <v>814</v>
      </c>
      <c r="F4499" s="112">
        <v>831</v>
      </c>
      <c r="G4499" s="112"/>
      <c r="H4499" s="110"/>
      <c r="I4499" s="109">
        <f t="shared" si="682"/>
        <v>6265.3562653562649</v>
      </c>
      <c r="J4499" s="109">
        <f t="shared" si="683"/>
        <v>0</v>
      </c>
      <c r="K4499" s="109">
        <f t="shared" si="684"/>
        <v>0</v>
      </c>
      <c r="L4499" s="43">
        <f t="shared" si="685"/>
        <v>6265.3562653562649</v>
      </c>
      <c r="M4499" s="25"/>
      <c r="N4499" s="25"/>
    </row>
    <row r="4500" spans="1:14" ht="14.25" customHeight="1">
      <c r="A4500" s="114">
        <v>41515</v>
      </c>
      <c r="B4500" s="54" t="s">
        <v>718</v>
      </c>
      <c r="C4500" s="29">
        <f t="shared" si="681"/>
        <v>1675.977653631285</v>
      </c>
      <c r="D4500" s="54" t="s">
        <v>188</v>
      </c>
      <c r="E4500" s="112">
        <v>179</v>
      </c>
      <c r="F4500" s="112">
        <v>180</v>
      </c>
      <c r="G4500" s="112">
        <v>182</v>
      </c>
      <c r="H4500" s="110">
        <v>185</v>
      </c>
      <c r="I4500" s="109">
        <f t="shared" si="682"/>
        <v>1675.977653631285</v>
      </c>
      <c r="J4500" s="109">
        <f t="shared" si="683"/>
        <v>3351.9553072625699</v>
      </c>
      <c r="K4500" s="109">
        <f t="shared" si="684"/>
        <v>5027.9329608938551</v>
      </c>
      <c r="L4500" s="43">
        <f t="shared" si="685"/>
        <v>10055.86592178771</v>
      </c>
      <c r="M4500" s="25"/>
      <c r="N4500" s="25"/>
    </row>
    <row r="4501" spans="1:14" ht="14.25" customHeight="1">
      <c r="A4501" s="114">
        <v>41515</v>
      </c>
      <c r="B4501" s="54" t="s">
        <v>127</v>
      </c>
      <c r="C4501" s="29">
        <f t="shared" si="681"/>
        <v>985.22167487684726</v>
      </c>
      <c r="D4501" s="54" t="s">
        <v>188</v>
      </c>
      <c r="E4501" s="112">
        <v>304.5</v>
      </c>
      <c r="F4501" s="112">
        <v>306.5</v>
      </c>
      <c r="G4501" s="112">
        <v>309</v>
      </c>
      <c r="H4501" s="110"/>
      <c r="I4501" s="109">
        <f t="shared" si="682"/>
        <v>1970.4433497536945</v>
      </c>
      <c r="J4501" s="109">
        <f t="shared" si="683"/>
        <v>2463.0541871921182</v>
      </c>
      <c r="K4501" s="109">
        <f t="shared" si="684"/>
        <v>0</v>
      </c>
      <c r="L4501" s="43">
        <f t="shared" si="685"/>
        <v>4433.4975369458125</v>
      </c>
      <c r="M4501" s="25"/>
      <c r="N4501" s="25"/>
    </row>
    <row r="4502" spans="1:14" ht="14.25" customHeight="1">
      <c r="A4502" s="114">
        <v>41515</v>
      </c>
      <c r="B4502" s="54" t="s">
        <v>231</v>
      </c>
      <c r="C4502" s="29">
        <f t="shared" si="681"/>
        <v>3875.9689922480616</v>
      </c>
      <c r="D4502" s="54" t="s">
        <v>188</v>
      </c>
      <c r="E4502" s="112">
        <v>77.400000000000006</v>
      </c>
      <c r="F4502" s="112">
        <v>78</v>
      </c>
      <c r="G4502" s="112">
        <v>79</v>
      </c>
      <c r="H4502" s="110"/>
      <c r="I4502" s="109">
        <f t="shared" si="682"/>
        <v>2325.581395348815</v>
      </c>
      <c r="J4502" s="109">
        <f t="shared" si="683"/>
        <v>3875.9689922480616</v>
      </c>
      <c r="K4502" s="109">
        <f t="shared" si="684"/>
        <v>0</v>
      </c>
      <c r="L4502" s="43">
        <f t="shared" si="685"/>
        <v>6201.550387596877</v>
      </c>
      <c r="M4502" s="25"/>
      <c r="N4502" s="25"/>
    </row>
    <row r="4503" spans="1:14" ht="14.25" customHeight="1">
      <c r="A4503" s="114">
        <v>41515</v>
      </c>
      <c r="B4503" s="54" t="s">
        <v>597</v>
      </c>
      <c r="C4503" s="29">
        <f t="shared" si="681"/>
        <v>2790.6976744186045</v>
      </c>
      <c r="D4503" s="54" t="s">
        <v>188</v>
      </c>
      <c r="E4503" s="112">
        <v>107.5</v>
      </c>
      <c r="F4503" s="112">
        <v>108.5</v>
      </c>
      <c r="G4503" s="112"/>
      <c r="H4503" s="110"/>
      <c r="I4503" s="109">
        <f t="shared" si="682"/>
        <v>2790.6976744186045</v>
      </c>
      <c r="J4503" s="109">
        <f t="shared" si="683"/>
        <v>0</v>
      </c>
      <c r="K4503" s="109">
        <f t="shared" si="684"/>
        <v>0</v>
      </c>
      <c r="L4503" s="43">
        <f t="shared" si="685"/>
        <v>2790.6976744186045</v>
      </c>
      <c r="M4503" s="25"/>
      <c r="N4503" s="25"/>
    </row>
    <row r="4504" spans="1:14" ht="14.25" customHeight="1">
      <c r="A4504" s="114">
        <v>41514</v>
      </c>
      <c r="B4504" s="54" t="s">
        <v>718</v>
      </c>
      <c r="C4504" s="29">
        <f t="shared" si="681"/>
        <v>1780.4154302670622</v>
      </c>
      <c r="D4504" s="54" t="s">
        <v>188</v>
      </c>
      <c r="E4504" s="112">
        <v>168.5</v>
      </c>
      <c r="F4504" s="112">
        <v>169.5</v>
      </c>
      <c r="G4504" s="112">
        <v>171</v>
      </c>
      <c r="H4504" s="110">
        <v>173</v>
      </c>
      <c r="I4504" s="109">
        <f t="shared" si="682"/>
        <v>1780.4154302670622</v>
      </c>
      <c r="J4504" s="109">
        <f t="shared" si="683"/>
        <v>2670.6231454005933</v>
      </c>
      <c r="K4504" s="109">
        <f t="shared" si="684"/>
        <v>3560.8308605341244</v>
      </c>
      <c r="L4504" s="43">
        <f t="shared" si="685"/>
        <v>8011.8694362017795</v>
      </c>
      <c r="M4504" s="25"/>
      <c r="N4504" s="25"/>
    </row>
    <row r="4505" spans="1:14" ht="14.25" customHeight="1">
      <c r="A4505" s="114">
        <v>41514</v>
      </c>
      <c r="B4505" s="54" t="s">
        <v>714</v>
      </c>
      <c r="C4505" s="29">
        <f t="shared" si="681"/>
        <v>1421.8009478672986</v>
      </c>
      <c r="D4505" s="102" t="s">
        <v>203</v>
      </c>
      <c r="E4505" s="43">
        <v>211</v>
      </c>
      <c r="F4505" s="43">
        <v>209.5</v>
      </c>
      <c r="G4505" s="43">
        <v>208</v>
      </c>
      <c r="H4505" s="110"/>
      <c r="I4505" s="109">
        <f t="shared" si="682"/>
        <v>2132.7014218009481</v>
      </c>
      <c r="J4505" s="109">
        <f t="shared" si="683"/>
        <v>2132.7014218009481</v>
      </c>
      <c r="K4505" s="109">
        <f t="shared" si="684"/>
        <v>0</v>
      </c>
      <c r="L4505" s="43">
        <f t="shared" si="685"/>
        <v>4265.4028436018962</v>
      </c>
      <c r="M4505" s="25"/>
      <c r="N4505" s="25"/>
    </row>
    <row r="4506" spans="1:14" ht="14.25" customHeight="1">
      <c r="A4506" s="114">
        <v>41514</v>
      </c>
      <c r="B4506" s="102" t="s">
        <v>138</v>
      </c>
      <c r="C4506" s="29">
        <f t="shared" si="681"/>
        <v>2260.7385079125852</v>
      </c>
      <c r="D4506" s="102" t="s">
        <v>203</v>
      </c>
      <c r="E4506" s="43">
        <v>132.69999999999999</v>
      </c>
      <c r="F4506" s="43">
        <v>131.5</v>
      </c>
      <c r="G4506" s="43"/>
      <c r="H4506" s="110"/>
      <c r="I4506" s="109">
        <f t="shared" si="682"/>
        <v>2712.8862094950764</v>
      </c>
      <c r="J4506" s="109">
        <f t="shared" si="683"/>
        <v>0</v>
      </c>
      <c r="K4506" s="109">
        <f t="shared" si="684"/>
        <v>0</v>
      </c>
      <c r="L4506" s="43">
        <f t="shared" si="685"/>
        <v>2712.8862094950764</v>
      </c>
      <c r="M4506" s="25"/>
      <c r="N4506" s="25"/>
    </row>
    <row r="4507" spans="1:14" ht="14.25" customHeight="1">
      <c r="A4507" s="114">
        <v>41513</v>
      </c>
      <c r="B4507" s="54" t="s">
        <v>380</v>
      </c>
      <c r="C4507" s="29">
        <f t="shared" si="681"/>
        <v>859.59885386819485</v>
      </c>
      <c r="D4507" s="54" t="s">
        <v>203</v>
      </c>
      <c r="E4507" s="112">
        <v>349</v>
      </c>
      <c r="F4507" s="112">
        <v>346</v>
      </c>
      <c r="G4507" s="112">
        <v>342</v>
      </c>
      <c r="H4507" s="112">
        <v>337.6</v>
      </c>
      <c r="I4507" s="109">
        <f t="shared" si="682"/>
        <v>2578.7965616045844</v>
      </c>
      <c r="J4507" s="109">
        <f t="shared" si="683"/>
        <v>3438.3954154727794</v>
      </c>
      <c r="K4507" s="109">
        <f t="shared" si="684"/>
        <v>3782.2349570200377</v>
      </c>
      <c r="L4507" s="43">
        <f t="shared" si="685"/>
        <v>9799.4269340974024</v>
      </c>
      <c r="M4507" s="25"/>
      <c r="N4507" s="25"/>
    </row>
    <row r="4508" spans="1:14" ht="14.25" customHeight="1">
      <c r="A4508" s="114">
        <v>41513</v>
      </c>
      <c r="B4508" s="54" t="s">
        <v>720</v>
      </c>
      <c r="C4508" s="29">
        <f t="shared" si="681"/>
        <v>236.96682464454977</v>
      </c>
      <c r="D4508" s="102" t="s">
        <v>203</v>
      </c>
      <c r="E4508" s="43">
        <v>1266</v>
      </c>
      <c r="F4508" s="43">
        <v>1256</v>
      </c>
      <c r="G4508" s="43">
        <v>1240</v>
      </c>
      <c r="H4508" s="110"/>
      <c r="I4508" s="109">
        <f t="shared" si="682"/>
        <v>2369.668246445498</v>
      </c>
      <c r="J4508" s="109">
        <f t="shared" si="683"/>
        <v>3791.4691943127964</v>
      </c>
      <c r="K4508" s="109">
        <f t="shared" si="684"/>
        <v>0</v>
      </c>
      <c r="L4508" s="43">
        <f t="shared" si="685"/>
        <v>6161.1374407582944</v>
      </c>
      <c r="M4508" s="25"/>
      <c r="N4508" s="25"/>
    </row>
    <row r="4509" spans="1:14" ht="14.25" customHeight="1">
      <c r="A4509" s="114">
        <v>41512</v>
      </c>
      <c r="B4509" s="54" t="s">
        <v>581</v>
      </c>
      <c r="C4509" s="29">
        <f t="shared" si="681"/>
        <v>751.87969924812035</v>
      </c>
      <c r="D4509" s="54" t="s">
        <v>188</v>
      </c>
      <c r="E4509" s="112">
        <v>399</v>
      </c>
      <c r="F4509" s="112">
        <v>403</v>
      </c>
      <c r="G4509" s="112">
        <v>406</v>
      </c>
      <c r="H4509" s="110">
        <v>412</v>
      </c>
      <c r="I4509" s="109">
        <f t="shared" si="682"/>
        <v>3007.5187969924814</v>
      </c>
      <c r="J4509" s="109">
        <f t="shared" si="683"/>
        <v>2255.6390977443612</v>
      </c>
      <c r="K4509" s="109">
        <f t="shared" si="684"/>
        <v>4511.2781954887223</v>
      </c>
      <c r="L4509" s="43">
        <f t="shared" si="685"/>
        <v>9774.4360902255648</v>
      </c>
      <c r="M4509" s="25"/>
      <c r="N4509" s="25"/>
    </row>
    <row r="4510" spans="1:14" ht="14.25" customHeight="1">
      <c r="A4510" s="114">
        <v>41512</v>
      </c>
      <c r="B4510" s="102" t="s">
        <v>654</v>
      </c>
      <c r="C4510" s="29">
        <f t="shared" si="681"/>
        <v>911.854103343465</v>
      </c>
      <c r="D4510" s="102" t="s">
        <v>203</v>
      </c>
      <c r="E4510" s="43">
        <v>329</v>
      </c>
      <c r="F4510" s="43">
        <v>327.3</v>
      </c>
      <c r="G4510" s="43"/>
      <c r="H4510" s="110"/>
      <c r="I4510" s="109">
        <f t="shared" si="682"/>
        <v>1550.1519756838802</v>
      </c>
      <c r="J4510" s="109">
        <f t="shared" si="683"/>
        <v>0</v>
      </c>
      <c r="K4510" s="109">
        <f t="shared" si="684"/>
        <v>0</v>
      </c>
      <c r="L4510" s="43">
        <f t="shared" si="685"/>
        <v>1550.1519756838802</v>
      </c>
      <c r="M4510" s="25"/>
      <c r="N4510" s="25"/>
    </row>
    <row r="4511" spans="1:14" ht="14.25" customHeight="1">
      <c r="A4511" s="114">
        <v>41509</v>
      </c>
      <c r="B4511" s="54" t="s">
        <v>91</v>
      </c>
      <c r="C4511" s="29">
        <f t="shared" si="681"/>
        <v>3658.5365853658536</v>
      </c>
      <c r="D4511" s="54" t="s">
        <v>188</v>
      </c>
      <c r="E4511" s="112">
        <v>82</v>
      </c>
      <c r="F4511" s="112">
        <v>83</v>
      </c>
      <c r="G4511" s="112">
        <v>84</v>
      </c>
      <c r="H4511" s="110">
        <v>86</v>
      </c>
      <c r="I4511" s="109">
        <f t="shared" si="682"/>
        <v>3658.5365853658536</v>
      </c>
      <c r="J4511" s="109">
        <f t="shared" si="683"/>
        <v>3658.5365853658536</v>
      </c>
      <c r="K4511" s="109">
        <f t="shared" si="684"/>
        <v>7317.0731707317073</v>
      </c>
      <c r="L4511" s="43">
        <f t="shared" si="685"/>
        <v>14634.146341463415</v>
      </c>
      <c r="M4511" s="25"/>
      <c r="N4511" s="25"/>
    </row>
    <row r="4512" spans="1:14" ht="14.25" customHeight="1">
      <c r="A4512" s="114">
        <v>41509</v>
      </c>
      <c r="B4512" s="54" t="s">
        <v>721</v>
      </c>
      <c r="C4512" s="29">
        <f t="shared" si="681"/>
        <v>412.08791208791212</v>
      </c>
      <c r="D4512" s="54" t="s">
        <v>188</v>
      </c>
      <c r="E4512" s="112">
        <v>728</v>
      </c>
      <c r="F4512" s="112">
        <v>735</v>
      </c>
      <c r="G4512" s="112">
        <v>745</v>
      </c>
      <c r="H4512" s="110">
        <v>760</v>
      </c>
      <c r="I4512" s="109">
        <f t="shared" si="682"/>
        <v>2884.6153846153848</v>
      </c>
      <c r="J4512" s="109">
        <f t="shared" si="683"/>
        <v>4120.8791208791208</v>
      </c>
      <c r="K4512" s="109">
        <f t="shared" si="684"/>
        <v>6181.3186813186821</v>
      </c>
      <c r="L4512" s="43">
        <f t="shared" si="685"/>
        <v>13186.813186813188</v>
      </c>
      <c r="M4512" s="25"/>
      <c r="N4512" s="25"/>
    </row>
    <row r="4513" spans="1:14" ht="14.25" customHeight="1">
      <c r="A4513" s="114">
        <v>41509</v>
      </c>
      <c r="B4513" s="54" t="s">
        <v>397</v>
      </c>
      <c r="C4513" s="29">
        <f t="shared" si="681"/>
        <v>1442.3076923076924</v>
      </c>
      <c r="D4513" s="54" t="s">
        <v>188</v>
      </c>
      <c r="E4513" s="112">
        <v>208</v>
      </c>
      <c r="F4513" s="112">
        <v>210</v>
      </c>
      <c r="G4513" s="112">
        <v>212</v>
      </c>
      <c r="H4513" s="110"/>
      <c r="I4513" s="109">
        <f t="shared" si="682"/>
        <v>2884.6153846153848</v>
      </c>
      <c r="J4513" s="109">
        <f t="shared" si="683"/>
        <v>2884.6153846153848</v>
      </c>
      <c r="K4513" s="109">
        <f t="shared" si="684"/>
        <v>0</v>
      </c>
      <c r="L4513" s="43">
        <f t="shared" si="685"/>
        <v>5769.2307692307695</v>
      </c>
      <c r="M4513" s="25"/>
      <c r="N4513" s="25"/>
    </row>
    <row r="4514" spans="1:14" ht="14.25" customHeight="1">
      <c r="A4514" s="114">
        <v>41509</v>
      </c>
      <c r="B4514" s="54" t="s">
        <v>690</v>
      </c>
      <c r="C4514" s="29">
        <f t="shared" si="681"/>
        <v>2120.1413427561838</v>
      </c>
      <c r="D4514" s="54" t="s">
        <v>188</v>
      </c>
      <c r="E4514" s="112">
        <v>141.5</v>
      </c>
      <c r="F4514" s="112">
        <v>142.5</v>
      </c>
      <c r="G4514" s="112">
        <v>143.9</v>
      </c>
      <c r="H4514" s="110"/>
      <c r="I4514" s="109">
        <f t="shared" si="682"/>
        <v>2120.1413427561838</v>
      </c>
      <c r="J4514" s="109">
        <f t="shared" si="683"/>
        <v>2968.1978798586692</v>
      </c>
      <c r="K4514" s="109">
        <f t="shared" si="684"/>
        <v>0</v>
      </c>
      <c r="L4514" s="43">
        <f t="shared" si="685"/>
        <v>5088.3392226148535</v>
      </c>
      <c r="M4514" s="25"/>
      <c r="N4514" s="25"/>
    </row>
    <row r="4515" spans="1:14" ht="14.25" customHeight="1">
      <c r="A4515" s="114">
        <v>41508</v>
      </c>
      <c r="B4515" s="54" t="s">
        <v>109</v>
      </c>
      <c r="C4515" s="29">
        <f t="shared" si="681"/>
        <v>4724.4094488188975</v>
      </c>
      <c r="D4515" s="54" t="s">
        <v>188</v>
      </c>
      <c r="E4515" s="112">
        <v>63.5</v>
      </c>
      <c r="F4515" s="112">
        <v>64.25</v>
      </c>
      <c r="G4515" s="112">
        <v>65.25</v>
      </c>
      <c r="H4515" s="110">
        <v>67</v>
      </c>
      <c r="I4515" s="109">
        <f t="shared" si="682"/>
        <v>3543.3070866141734</v>
      </c>
      <c r="J4515" s="109">
        <f t="shared" si="683"/>
        <v>4724.4094488188975</v>
      </c>
      <c r="K4515" s="109">
        <f t="shared" si="684"/>
        <v>8267.71653543307</v>
      </c>
      <c r="L4515" s="43">
        <f t="shared" si="685"/>
        <v>16535.433070866144</v>
      </c>
      <c r="M4515" s="25"/>
      <c r="N4515" s="25"/>
    </row>
    <row r="4516" spans="1:14" ht="14.25" customHeight="1">
      <c r="A4516" s="114">
        <v>41508</v>
      </c>
      <c r="B4516" s="54" t="s">
        <v>722</v>
      </c>
      <c r="C4516" s="29">
        <f t="shared" si="681"/>
        <v>2247.1910112359551</v>
      </c>
      <c r="D4516" s="54" t="s">
        <v>188</v>
      </c>
      <c r="E4516" s="112">
        <v>133.5</v>
      </c>
      <c r="F4516" s="112">
        <v>134.5</v>
      </c>
      <c r="G4516" s="112">
        <v>136</v>
      </c>
      <c r="H4516" s="110">
        <v>139</v>
      </c>
      <c r="I4516" s="109">
        <f t="shared" si="682"/>
        <v>2247.1910112359551</v>
      </c>
      <c r="J4516" s="109">
        <f t="shared" si="683"/>
        <v>3370.7865168539329</v>
      </c>
      <c r="K4516" s="109">
        <f t="shared" si="684"/>
        <v>6741.5730337078658</v>
      </c>
      <c r="L4516" s="43">
        <f t="shared" si="685"/>
        <v>12359.550561797754</v>
      </c>
      <c r="M4516" s="25"/>
      <c r="N4516" s="25"/>
    </row>
    <row r="4517" spans="1:14" ht="14.25" customHeight="1">
      <c r="A4517" s="114">
        <v>41508</v>
      </c>
      <c r="B4517" s="54" t="s">
        <v>595</v>
      </c>
      <c r="C4517" s="29">
        <f t="shared" si="681"/>
        <v>2105.2631578947367</v>
      </c>
      <c r="D4517" s="54" t="s">
        <v>188</v>
      </c>
      <c r="E4517" s="112">
        <v>142.5</v>
      </c>
      <c r="F4517" s="112">
        <v>143.5</v>
      </c>
      <c r="G4517" s="112">
        <v>145</v>
      </c>
      <c r="H4517" s="110">
        <v>148</v>
      </c>
      <c r="I4517" s="109">
        <f t="shared" si="682"/>
        <v>2105.2631578947367</v>
      </c>
      <c r="J4517" s="109">
        <f t="shared" si="683"/>
        <v>3157.894736842105</v>
      </c>
      <c r="K4517" s="109">
        <f t="shared" si="684"/>
        <v>6315.78947368421</v>
      </c>
      <c r="L4517" s="43">
        <f t="shared" si="685"/>
        <v>11578.947368421052</v>
      </c>
      <c r="M4517" s="25"/>
      <c r="N4517" s="25"/>
    </row>
    <row r="4518" spans="1:14" ht="14.25" customHeight="1">
      <c r="A4518" s="114">
        <v>41508</v>
      </c>
      <c r="B4518" s="54" t="s">
        <v>723</v>
      </c>
      <c r="C4518" s="29">
        <f t="shared" si="681"/>
        <v>1295.8963282937366</v>
      </c>
      <c r="D4518" s="54" t="s">
        <v>188</v>
      </c>
      <c r="E4518" s="112">
        <v>231.5</v>
      </c>
      <c r="F4518" s="112">
        <v>233.5</v>
      </c>
      <c r="G4518" s="112"/>
      <c r="H4518" s="110"/>
      <c r="I4518" s="109">
        <f t="shared" si="682"/>
        <v>2591.7926565874732</v>
      </c>
      <c r="J4518" s="109">
        <f t="shared" si="683"/>
        <v>0</v>
      </c>
      <c r="K4518" s="109">
        <f t="shared" si="684"/>
        <v>0</v>
      </c>
      <c r="L4518" s="43">
        <f t="shared" si="685"/>
        <v>2591.7926565874732</v>
      </c>
      <c r="M4518" s="25"/>
      <c r="N4518" s="25"/>
    </row>
    <row r="4519" spans="1:14" ht="14.25" customHeight="1">
      <c r="A4519" s="114">
        <v>41508</v>
      </c>
      <c r="B4519" s="54" t="s">
        <v>702</v>
      </c>
      <c r="C4519" s="29">
        <f t="shared" si="681"/>
        <v>1333.3333333333333</v>
      </c>
      <c r="D4519" s="102" t="s">
        <v>203</v>
      </c>
      <c r="E4519" s="43">
        <v>225</v>
      </c>
      <c r="F4519" s="43">
        <v>229</v>
      </c>
      <c r="G4519" s="43"/>
      <c r="H4519" s="110"/>
      <c r="I4519" s="109">
        <f t="shared" si="682"/>
        <v>-5333.333333333333</v>
      </c>
      <c r="J4519" s="109">
        <f t="shared" si="683"/>
        <v>0</v>
      </c>
      <c r="K4519" s="109">
        <f t="shared" si="684"/>
        <v>0</v>
      </c>
      <c r="L4519" s="43">
        <f t="shared" si="685"/>
        <v>-5333.333333333333</v>
      </c>
      <c r="M4519" s="25"/>
      <c r="N4519" s="25"/>
    </row>
    <row r="4520" spans="1:14" ht="14.25" customHeight="1">
      <c r="A4520" s="114">
        <v>41507</v>
      </c>
      <c r="B4520" s="102" t="s">
        <v>558</v>
      </c>
      <c r="C4520" s="29">
        <f t="shared" si="681"/>
        <v>337.83783783783781</v>
      </c>
      <c r="D4520" s="102" t="s">
        <v>203</v>
      </c>
      <c r="E4520" s="43">
        <v>888</v>
      </c>
      <c r="F4520" s="43">
        <v>883</v>
      </c>
      <c r="G4520" s="43"/>
      <c r="H4520" s="110"/>
      <c r="I4520" s="109">
        <f t="shared" si="682"/>
        <v>1689.1891891891892</v>
      </c>
      <c r="J4520" s="109">
        <f t="shared" si="683"/>
        <v>0</v>
      </c>
      <c r="K4520" s="109">
        <f t="shared" si="684"/>
        <v>0</v>
      </c>
      <c r="L4520" s="43">
        <f t="shared" si="685"/>
        <v>1689.1891891891892</v>
      </c>
      <c r="M4520" s="25"/>
      <c r="N4520" s="25"/>
    </row>
    <row r="4521" spans="1:14" ht="14.25" customHeight="1">
      <c r="A4521" s="114">
        <v>41506</v>
      </c>
      <c r="B4521" s="54" t="s">
        <v>546</v>
      </c>
      <c r="C4521" s="29">
        <f t="shared" si="681"/>
        <v>351.69988276670574</v>
      </c>
      <c r="D4521" s="54" t="s">
        <v>203</v>
      </c>
      <c r="E4521" s="112">
        <v>853</v>
      </c>
      <c r="F4521" s="112">
        <v>845</v>
      </c>
      <c r="G4521" s="112">
        <v>835</v>
      </c>
      <c r="H4521" s="112">
        <v>815</v>
      </c>
      <c r="I4521" s="109">
        <f t="shared" si="682"/>
        <v>2813.5990621336459</v>
      </c>
      <c r="J4521" s="109">
        <f t="shared" si="683"/>
        <v>3516.9988276670574</v>
      </c>
      <c r="K4521" s="109">
        <f t="shared" si="684"/>
        <v>7033.9976553341148</v>
      </c>
      <c r="L4521" s="43">
        <f t="shared" si="685"/>
        <v>13364.595545134818</v>
      </c>
      <c r="M4521" s="25"/>
      <c r="N4521" s="25"/>
    </row>
    <row r="4522" spans="1:14" ht="14.25" customHeight="1">
      <c r="A4522" s="114">
        <v>41506</v>
      </c>
      <c r="B4522" s="54" t="s">
        <v>724</v>
      </c>
      <c r="C4522" s="29">
        <f t="shared" si="681"/>
        <v>946.37223974763413</v>
      </c>
      <c r="D4522" s="54" t="s">
        <v>188</v>
      </c>
      <c r="E4522" s="112">
        <v>317</v>
      </c>
      <c r="F4522" s="112">
        <v>320</v>
      </c>
      <c r="G4522" s="112">
        <v>323</v>
      </c>
      <c r="H4522" s="110">
        <v>330</v>
      </c>
      <c r="I4522" s="109">
        <f t="shared" si="682"/>
        <v>2839.1167192429025</v>
      </c>
      <c r="J4522" s="109">
        <f t="shared" si="683"/>
        <v>2839.1167192429025</v>
      </c>
      <c r="K4522" s="109">
        <f t="shared" si="684"/>
        <v>6624.605678233439</v>
      </c>
      <c r="L4522" s="43">
        <f t="shared" si="685"/>
        <v>12302.839116719244</v>
      </c>
      <c r="M4522" s="25"/>
      <c r="N4522" s="25"/>
    </row>
    <row r="4523" spans="1:14" ht="14.25" customHeight="1">
      <c r="A4523" s="114">
        <v>41506</v>
      </c>
      <c r="B4523" s="54" t="s">
        <v>474</v>
      </c>
      <c r="C4523" s="29">
        <f t="shared" si="681"/>
        <v>3680.9815950920247</v>
      </c>
      <c r="D4523" s="54" t="s">
        <v>188</v>
      </c>
      <c r="E4523" s="112">
        <v>81.5</v>
      </c>
      <c r="F4523" s="112">
        <v>82.5</v>
      </c>
      <c r="G4523" s="112"/>
      <c r="H4523" s="110"/>
      <c r="I4523" s="109">
        <f t="shared" si="682"/>
        <v>3680.9815950920247</v>
      </c>
      <c r="J4523" s="109">
        <f t="shared" si="683"/>
        <v>0</v>
      </c>
      <c r="K4523" s="109">
        <f t="shared" si="684"/>
        <v>0</v>
      </c>
      <c r="L4523" s="43">
        <f t="shared" si="685"/>
        <v>3680.9815950920247</v>
      </c>
      <c r="M4523" s="25"/>
      <c r="N4523" s="25"/>
    </row>
    <row r="4524" spans="1:14" ht="14.25" customHeight="1">
      <c r="A4524" s="114">
        <v>41506</v>
      </c>
      <c r="B4524" s="102" t="s">
        <v>725</v>
      </c>
      <c r="C4524" s="29">
        <f t="shared" si="681"/>
        <v>2040.8163265306123</v>
      </c>
      <c r="D4524" s="102" t="s">
        <v>203</v>
      </c>
      <c r="E4524" s="43">
        <v>147</v>
      </c>
      <c r="F4524" s="43">
        <v>146</v>
      </c>
      <c r="G4524" s="43"/>
      <c r="H4524" s="110"/>
      <c r="I4524" s="109">
        <f t="shared" si="682"/>
        <v>2040.8163265306123</v>
      </c>
      <c r="J4524" s="109">
        <f t="shared" si="683"/>
        <v>0</v>
      </c>
      <c r="K4524" s="109">
        <f t="shared" si="684"/>
        <v>0</v>
      </c>
      <c r="L4524" s="43">
        <f t="shared" si="685"/>
        <v>2040.8163265306123</v>
      </c>
      <c r="M4524" s="25"/>
      <c r="N4524" s="25"/>
    </row>
    <row r="4525" spans="1:14" ht="14.25" customHeight="1">
      <c r="A4525" s="114">
        <v>41505</v>
      </c>
      <c r="B4525" s="54" t="s">
        <v>726</v>
      </c>
      <c r="C4525" s="29">
        <f t="shared" si="681"/>
        <v>1209.6774193548388</v>
      </c>
      <c r="D4525" s="54" t="s">
        <v>203</v>
      </c>
      <c r="E4525" s="112">
        <v>248</v>
      </c>
      <c r="F4525" s="112">
        <v>246</v>
      </c>
      <c r="G4525" s="112">
        <v>243</v>
      </c>
      <c r="H4525" s="112">
        <v>239</v>
      </c>
      <c r="I4525" s="109">
        <f t="shared" si="682"/>
        <v>2419.3548387096776</v>
      </c>
      <c r="J4525" s="109">
        <f t="shared" si="683"/>
        <v>3629.0322580645161</v>
      </c>
      <c r="K4525" s="109">
        <f t="shared" si="684"/>
        <v>4838.7096774193551</v>
      </c>
      <c r="L4525" s="43">
        <f t="shared" si="685"/>
        <v>10887.096774193549</v>
      </c>
      <c r="M4525" s="25"/>
      <c r="N4525" s="25"/>
    </row>
    <row r="4526" spans="1:14" ht="14.25" customHeight="1">
      <c r="A4526" s="114">
        <v>41505</v>
      </c>
      <c r="B4526" s="54" t="s">
        <v>595</v>
      </c>
      <c r="C4526" s="29">
        <f t="shared" si="681"/>
        <v>2173.913043478261</v>
      </c>
      <c r="D4526" s="54" t="s">
        <v>203</v>
      </c>
      <c r="E4526" s="112">
        <v>138</v>
      </c>
      <c r="F4526" s="112">
        <v>137</v>
      </c>
      <c r="G4526" s="112">
        <v>135.5</v>
      </c>
      <c r="H4526" s="112">
        <v>134.1</v>
      </c>
      <c r="I4526" s="109">
        <f t="shared" si="682"/>
        <v>2173.913043478261</v>
      </c>
      <c r="J4526" s="109">
        <f t="shared" si="683"/>
        <v>3260.8695652173915</v>
      </c>
      <c r="K4526" s="109">
        <f t="shared" si="684"/>
        <v>3043.4782608695778</v>
      </c>
      <c r="L4526" s="43">
        <f t="shared" si="685"/>
        <v>8478.2608695652307</v>
      </c>
      <c r="M4526" s="25"/>
      <c r="N4526" s="25"/>
    </row>
    <row r="4527" spans="1:14" ht="14.25" customHeight="1">
      <c r="A4527" s="114">
        <v>41505</v>
      </c>
      <c r="B4527" s="54" t="s">
        <v>699</v>
      </c>
      <c r="C4527" s="29">
        <f t="shared" si="681"/>
        <v>1260.5042016806722</v>
      </c>
      <c r="D4527" s="102" t="s">
        <v>203</v>
      </c>
      <c r="E4527" s="43">
        <v>238</v>
      </c>
      <c r="F4527" s="43">
        <v>236</v>
      </c>
      <c r="G4527" s="43">
        <v>233</v>
      </c>
      <c r="H4527" s="110"/>
      <c r="I4527" s="109">
        <f t="shared" si="682"/>
        <v>2521.0084033613443</v>
      </c>
      <c r="J4527" s="109">
        <f t="shared" si="683"/>
        <v>3781.5126050420167</v>
      </c>
      <c r="K4527" s="109">
        <f t="shared" si="684"/>
        <v>0</v>
      </c>
      <c r="L4527" s="43">
        <f t="shared" si="685"/>
        <v>6302.5210084033606</v>
      </c>
      <c r="M4527" s="25"/>
      <c r="N4527" s="25"/>
    </row>
    <row r="4528" spans="1:14" ht="14.25" customHeight="1">
      <c r="A4528" s="114">
        <v>41505</v>
      </c>
      <c r="B4528" s="54" t="s">
        <v>690</v>
      </c>
      <c r="C4528" s="29">
        <f t="shared" si="681"/>
        <v>2158.2733812949641</v>
      </c>
      <c r="D4528" s="102" t="s">
        <v>203</v>
      </c>
      <c r="E4528" s="43">
        <v>139</v>
      </c>
      <c r="F4528" s="43">
        <v>138</v>
      </c>
      <c r="G4528" s="43">
        <v>136.94999999999999</v>
      </c>
      <c r="H4528" s="110"/>
      <c r="I4528" s="109">
        <f t="shared" si="682"/>
        <v>2158.2733812949641</v>
      </c>
      <c r="J4528" s="109">
        <f t="shared" si="683"/>
        <v>2266.187050359737</v>
      </c>
      <c r="K4528" s="109">
        <f t="shared" si="684"/>
        <v>0</v>
      </c>
      <c r="L4528" s="43">
        <f t="shared" si="685"/>
        <v>4424.4604316547011</v>
      </c>
      <c r="M4528" s="25"/>
      <c r="N4528" s="25"/>
    </row>
    <row r="4529" spans="1:14" ht="14.25" customHeight="1">
      <c r="A4529" s="114">
        <v>41505</v>
      </c>
      <c r="B4529" s="102" t="s">
        <v>84</v>
      </c>
      <c r="C4529" s="29">
        <f t="shared" si="681"/>
        <v>958.46645367412145</v>
      </c>
      <c r="D4529" s="102" t="s">
        <v>203</v>
      </c>
      <c r="E4529" s="43">
        <v>313</v>
      </c>
      <c r="F4529" s="43">
        <v>310</v>
      </c>
      <c r="G4529" s="43"/>
      <c r="H4529" s="110"/>
      <c r="I4529" s="109">
        <f t="shared" si="682"/>
        <v>2875.3993610223642</v>
      </c>
      <c r="J4529" s="109">
        <f t="shared" si="683"/>
        <v>0</v>
      </c>
      <c r="K4529" s="109">
        <f t="shared" si="684"/>
        <v>0</v>
      </c>
      <c r="L4529" s="43">
        <f t="shared" si="685"/>
        <v>2875.3993610223642</v>
      </c>
      <c r="M4529" s="25"/>
      <c r="N4529" s="25"/>
    </row>
    <row r="4530" spans="1:14" ht="14.25" customHeight="1">
      <c r="A4530" s="114">
        <v>41505</v>
      </c>
      <c r="B4530" s="102" t="s">
        <v>727</v>
      </c>
      <c r="C4530" s="29">
        <f t="shared" si="681"/>
        <v>2247.1910112359551</v>
      </c>
      <c r="D4530" s="102" t="s">
        <v>203</v>
      </c>
      <c r="E4530" s="43">
        <v>133.5</v>
      </c>
      <c r="F4530" s="43">
        <v>132.5</v>
      </c>
      <c r="G4530" s="43"/>
      <c r="H4530" s="110"/>
      <c r="I4530" s="109">
        <f t="shared" si="682"/>
        <v>2247.1910112359551</v>
      </c>
      <c r="J4530" s="109">
        <f t="shared" si="683"/>
        <v>0</v>
      </c>
      <c r="K4530" s="109">
        <f t="shared" si="684"/>
        <v>0</v>
      </c>
      <c r="L4530" s="43">
        <f t="shared" si="685"/>
        <v>2247.1910112359551</v>
      </c>
      <c r="M4530" s="25"/>
      <c r="N4530" s="25"/>
    </row>
    <row r="4531" spans="1:14" ht="14.25" customHeight="1">
      <c r="A4531" s="114">
        <v>41502</v>
      </c>
      <c r="B4531" s="54" t="s">
        <v>135</v>
      </c>
      <c r="C4531" s="29">
        <f t="shared" si="681"/>
        <v>2205.8823529411766</v>
      </c>
      <c r="D4531" s="54" t="s">
        <v>203</v>
      </c>
      <c r="E4531" s="112">
        <v>136</v>
      </c>
      <c r="F4531" s="112">
        <v>135</v>
      </c>
      <c r="G4531" s="112">
        <v>133.5</v>
      </c>
      <c r="H4531" s="112">
        <v>131</v>
      </c>
      <c r="I4531" s="109">
        <f t="shared" si="682"/>
        <v>2205.8823529411766</v>
      </c>
      <c r="J4531" s="109">
        <f t="shared" si="683"/>
        <v>3308.8235294117649</v>
      </c>
      <c r="K4531" s="109">
        <f t="shared" si="684"/>
        <v>5514.7058823529414</v>
      </c>
      <c r="L4531" s="43">
        <f t="shared" si="685"/>
        <v>11029.411764705883</v>
      </c>
      <c r="M4531" s="25"/>
      <c r="N4531" s="25"/>
    </row>
    <row r="4532" spans="1:14" ht="14.25" customHeight="1">
      <c r="A4532" s="114">
        <v>41502</v>
      </c>
      <c r="B4532" s="54" t="s">
        <v>723</v>
      </c>
      <c r="C4532" s="29">
        <f t="shared" si="681"/>
        <v>1127.8195488721803</v>
      </c>
      <c r="D4532" s="54" t="s">
        <v>188</v>
      </c>
      <c r="E4532" s="112">
        <v>266</v>
      </c>
      <c r="F4532" s="112">
        <v>268</v>
      </c>
      <c r="G4532" s="112"/>
      <c r="H4532" s="110"/>
      <c r="I4532" s="109">
        <f t="shared" si="682"/>
        <v>2255.6390977443607</v>
      </c>
      <c r="J4532" s="109">
        <f t="shared" si="683"/>
        <v>0</v>
      </c>
      <c r="K4532" s="109">
        <f t="shared" si="684"/>
        <v>0</v>
      </c>
      <c r="L4532" s="43">
        <f t="shared" si="685"/>
        <v>2255.6390977443607</v>
      </c>
      <c r="M4532" s="25"/>
      <c r="N4532" s="25"/>
    </row>
    <row r="4533" spans="1:14" ht="14.25" customHeight="1">
      <c r="A4533" s="114">
        <v>41502</v>
      </c>
      <c r="B4533" s="54" t="s">
        <v>727</v>
      </c>
      <c r="C4533" s="29">
        <f t="shared" si="681"/>
        <v>2142.8571428571427</v>
      </c>
      <c r="D4533" s="54" t="s">
        <v>188</v>
      </c>
      <c r="E4533" s="112">
        <v>140</v>
      </c>
      <c r="F4533" s="112">
        <v>141</v>
      </c>
      <c r="G4533" s="112"/>
      <c r="H4533" s="110"/>
      <c r="I4533" s="109">
        <f t="shared" si="682"/>
        <v>2142.8571428571427</v>
      </c>
      <c r="J4533" s="109">
        <f t="shared" si="683"/>
        <v>0</v>
      </c>
      <c r="K4533" s="109">
        <f t="shared" si="684"/>
        <v>0</v>
      </c>
      <c r="L4533" s="43">
        <f t="shared" si="685"/>
        <v>2142.8571428571427</v>
      </c>
      <c r="M4533" s="25"/>
      <c r="N4533" s="25"/>
    </row>
    <row r="4534" spans="1:14" ht="14.25" customHeight="1">
      <c r="A4534" s="114">
        <v>41502</v>
      </c>
      <c r="B4534" s="54" t="s">
        <v>181</v>
      </c>
      <c r="C4534" s="29">
        <f t="shared" si="681"/>
        <v>3157.8947368421054</v>
      </c>
      <c r="D4534" s="102" t="s">
        <v>188</v>
      </c>
      <c r="E4534" s="43">
        <v>95</v>
      </c>
      <c r="F4534" s="43">
        <v>93.5</v>
      </c>
      <c r="G4534" s="43"/>
      <c r="H4534" s="110"/>
      <c r="I4534" s="109">
        <f t="shared" si="682"/>
        <v>-4736.8421052631584</v>
      </c>
      <c r="J4534" s="109">
        <f t="shared" si="683"/>
        <v>0</v>
      </c>
      <c r="K4534" s="109">
        <f t="shared" si="684"/>
        <v>0</v>
      </c>
      <c r="L4534" s="43">
        <f t="shared" si="685"/>
        <v>-4736.8421052631584</v>
      </c>
      <c r="M4534" s="25"/>
      <c r="N4534" s="25"/>
    </row>
    <row r="4535" spans="1:14" ht="14.25" customHeight="1">
      <c r="A4535" s="114">
        <v>41500</v>
      </c>
      <c r="B4535" s="54" t="s">
        <v>728</v>
      </c>
      <c r="C4535" s="29">
        <f t="shared" si="681"/>
        <v>368.09815950920245</v>
      </c>
      <c r="D4535" s="54" t="s">
        <v>188</v>
      </c>
      <c r="E4535" s="112">
        <v>815</v>
      </c>
      <c r="F4535" s="112">
        <v>825</v>
      </c>
      <c r="G4535" s="112">
        <v>835</v>
      </c>
      <c r="H4535" s="110">
        <v>850</v>
      </c>
      <c r="I4535" s="109">
        <f t="shared" si="682"/>
        <v>3680.9815950920247</v>
      </c>
      <c r="J4535" s="109">
        <f t="shared" si="683"/>
        <v>3680.9815950920247</v>
      </c>
      <c r="K4535" s="109">
        <f t="shared" si="684"/>
        <v>5521.4723926380366</v>
      </c>
      <c r="L4535" s="43">
        <f t="shared" si="685"/>
        <v>12883.435582822087</v>
      </c>
      <c r="M4535" s="25"/>
      <c r="N4535" s="25"/>
    </row>
    <row r="4536" spans="1:14" ht="14.25" customHeight="1">
      <c r="A4536" s="114">
        <v>41500</v>
      </c>
      <c r="B4536" s="54" t="s">
        <v>94</v>
      </c>
      <c r="C4536" s="29">
        <f t="shared" si="681"/>
        <v>1138.5199240986717</v>
      </c>
      <c r="D4536" s="54" t="s">
        <v>188</v>
      </c>
      <c r="E4536" s="112">
        <v>263.5</v>
      </c>
      <c r="F4536" s="112">
        <v>265.5</v>
      </c>
      <c r="G4536" s="112">
        <v>268.5</v>
      </c>
      <c r="H4536" s="110">
        <v>273</v>
      </c>
      <c r="I4536" s="109">
        <f t="shared" si="682"/>
        <v>2277.0398481973434</v>
      </c>
      <c r="J4536" s="109">
        <f t="shared" si="683"/>
        <v>3415.5597722960151</v>
      </c>
      <c r="K4536" s="109">
        <f t="shared" si="684"/>
        <v>5123.3396584440225</v>
      </c>
      <c r="L4536" s="43">
        <f t="shared" si="685"/>
        <v>10815.939278937381</v>
      </c>
      <c r="M4536" s="25"/>
      <c r="N4536" s="25"/>
    </row>
    <row r="4537" spans="1:14" ht="14.25" customHeight="1">
      <c r="A4537" s="114">
        <v>41500</v>
      </c>
      <c r="B4537" s="54" t="s">
        <v>24</v>
      </c>
      <c r="C4537" s="29">
        <f t="shared" si="681"/>
        <v>2298.8505747126437</v>
      </c>
      <c r="D4537" s="54" t="s">
        <v>188</v>
      </c>
      <c r="E4537" s="112">
        <v>130.5</v>
      </c>
      <c r="F4537" s="112">
        <v>131.5</v>
      </c>
      <c r="G4537" s="112">
        <v>132.6</v>
      </c>
      <c r="H4537" s="110"/>
      <c r="I4537" s="109">
        <f t="shared" si="682"/>
        <v>2298.8505747126437</v>
      </c>
      <c r="J4537" s="109">
        <f t="shared" si="683"/>
        <v>2528.7356321838952</v>
      </c>
      <c r="K4537" s="109">
        <f t="shared" si="684"/>
        <v>0</v>
      </c>
      <c r="L4537" s="43">
        <f t="shared" si="685"/>
        <v>4827.5862068965389</v>
      </c>
      <c r="M4537" s="25"/>
      <c r="N4537" s="25"/>
    </row>
    <row r="4538" spans="1:14" ht="14.25" customHeight="1">
      <c r="A4538" s="114">
        <v>41499</v>
      </c>
      <c r="B4538" s="54" t="s">
        <v>582</v>
      </c>
      <c r="C4538" s="29">
        <f t="shared" si="681"/>
        <v>3208.5561497326203</v>
      </c>
      <c r="D4538" s="54" t="s">
        <v>188</v>
      </c>
      <c r="E4538" s="112">
        <v>93.5</v>
      </c>
      <c r="F4538" s="112">
        <v>94.5</v>
      </c>
      <c r="G4538" s="112">
        <v>95.5</v>
      </c>
      <c r="H4538" s="110">
        <v>96.9</v>
      </c>
      <c r="I4538" s="109">
        <f t="shared" si="682"/>
        <v>3208.5561497326203</v>
      </c>
      <c r="J4538" s="109">
        <f t="shared" si="683"/>
        <v>3208.5561497326203</v>
      </c>
      <c r="K4538" s="109">
        <f t="shared" si="684"/>
        <v>4491.9786096256867</v>
      </c>
      <c r="L4538" s="43">
        <f t="shared" si="685"/>
        <v>10909.090909090926</v>
      </c>
      <c r="M4538" s="25"/>
      <c r="N4538" s="25"/>
    </row>
    <row r="4539" spans="1:14" ht="14.25" customHeight="1">
      <c r="A4539" s="114">
        <v>41499</v>
      </c>
      <c r="B4539" s="54" t="s">
        <v>91</v>
      </c>
      <c r="C4539" s="29">
        <f t="shared" si="681"/>
        <v>3030.3030303030305</v>
      </c>
      <c r="D4539" s="54" t="s">
        <v>188</v>
      </c>
      <c r="E4539" s="112">
        <v>99</v>
      </c>
      <c r="F4539" s="112">
        <v>100</v>
      </c>
      <c r="G4539" s="112">
        <v>101</v>
      </c>
      <c r="H4539" s="110"/>
      <c r="I4539" s="109">
        <f t="shared" si="682"/>
        <v>3030.3030303030305</v>
      </c>
      <c r="J4539" s="109">
        <f t="shared" si="683"/>
        <v>3030.3030303030305</v>
      </c>
      <c r="K4539" s="109">
        <f t="shared" si="684"/>
        <v>0</v>
      </c>
      <c r="L4539" s="43">
        <f t="shared" si="685"/>
        <v>6060.606060606061</v>
      </c>
      <c r="M4539" s="25"/>
      <c r="N4539" s="25"/>
    </row>
    <row r="4540" spans="1:14" ht="14.25" customHeight="1">
      <c r="A4540" s="114">
        <v>41499</v>
      </c>
      <c r="B4540" s="54" t="s">
        <v>24</v>
      </c>
      <c r="C4540" s="29">
        <f t="shared" si="681"/>
        <v>2343.75</v>
      </c>
      <c r="D4540" s="54" t="s">
        <v>188</v>
      </c>
      <c r="E4540" s="112">
        <v>128</v>
      </c>
      <c r="F4540" s="112">
        <v>129</v>
      </c>
      <c r="G4540" s="112">
        <v>129.80000000000001</v>
      </c>
      <c r="H4540" s="110"/>
      <c r="I4540" s="109">
        <f t="shared" si="682"/>
        <v>2343.75</v>
      </c>
      <c r="J4540" s="109">
        <f t="shared" si="683"/>
        <v>1875.0000000000266</v>
      </c>
      <c r="K4540" s="109">
        <f t="shared" si="684"/>
        <v>0</v>
      </c>
      <c r="L4540" s="43">
        <f t="shared" si="685"/>
        <v>4218.7500000000264</v>
      </c>
      <c r="M4540" s="25"/>
      <c r="N4540" s="25"/>
    </row>
    <row r="4541" spans="1:14" ht="14.25" customHeight="1">
      <c r="A4541" s="114">
        <v>41498</v>
      </c>
      <c r="B4541" s="54" t="s">
        <v>108</v>
      </c>
      <c r="C4541" s="29">
        <f t="shared" si="681"/>
        <v>5000</v>
      </c>
      <c r="D4541" s="54" t="s">
        <v>188</v>
      </c>
      <c r="E4541" s="112">
        <v>60</v>
      </c>
      <c r="F4541" s="112">
        <v>60.5</v>
      </c>
      <c r="G4541" s="112">
        <v>61.5</v>
      </c>
      <c r="H4541" s="110"/>
      <c r="I4541" s="109">
        <f t="shared" si="682"/>
        <v>2500</v>
      </c>
      <c r="J4541" s="109">
        <f t="shared" si="683"/>
        <v>5000</v>
      </c>
      <c r="K4541" s="109">
        <f t="shared" si="684"/>
        <v>0</v>
      </c>
      <c r="L4541" s="43">
        <f t="shared" si="685"/>
        <v>7500</v>
      </c>
      <c r="M4541" s="25"/>
      <c r="N4541" s="25"/>
    </row>
    <row r="4542" spans="1:14" ht="14.25" customHeight="1">
      <c r="A4542" s="114">
        <v>41498</v>
      </c>
      <c r="B4542" s="54" t="s">
        <v>724</v>
      </c>
      <c r="C4542" s="29">
        <f t="shared" si="681"/>
        <v>1171.875</v>
      </c>
      <c r="D4542" s="54" t="s">
        <v>188</v>
      </c>
      <c r="E4542" s="112">
        <v>256</v>
      </c>
      <c r="F4542" s="112">
        <v>258</v>
      </c>
      <c r="G4542" s="112">
        <v>261</v>
      </c>
      <c r="H4542" s="110"/>
      <c r="I4542" s="109">
        <f t="shared" si="682"/>
        <v>2343.75</v>
      </c>
      <c r="J4542" s="109">
        <f t="shared" si="683"/>
        <v>3515.625</v>
      </c>
      <c r="K4542" s="109">
        <f t="shared" si="684"/>
        <v>0</v>
      </c>
      <c r="L4542" s="43">
        <f t="shared" si="685"/>
        <v>5859.375</v>
      </c>
      <c r="M4542" s="25"/>
      <c r="N4542" s="25"/>
    </row>
    <row r="4543" spans="1:14" ht="14.25" customHeight="1">
      <c r="A4543" s="114">
        <v>41498</v>
      </c>
      <c r="B4543" s="54" t="s">
        <v>94</v>
      </c>
      <c r="C4543" s="29">
        <f t="shared" si="681"/>
        <v>1162.7906976744187</v>
      </c>
      <c r="D4543" s="54" t="s">
        <v>188</v>
      </c>
      <c r="E4543" s="112">
        <v>258</v>
      </c>
      <c r="F4543" s="112">
        <v>260</v>
      </c>
      <c r="G4543" s="112">
        <v>263</v>
      </c>
      <c r="H4543" s="110"/>
      <c r="I4543" s="109">
        <f t="shared" si="682"/>
        <v>2325.5813953488373</v>
      </c>
      <c r="J4543" s="109">
        <f t="shared" si="683"/>
        <v>3488.3720930232557</v>
      </c>
      <c r="K4543" s="109">
        <f t="shared" si="684"/>
        <v>0</v>
      </c>
      <c r="L4543" s="43">
        <f t="shared" si="685"/>
        <v>5813.9534883720935</v>
      </c>
      <c r="M4543" s="25"/>
      <c r="N4543" s="25"/>
    </row>
    <row r="4544" spans="1:14" ht="14.25" customHeight="1">
      <c r="A4544" s="114">
        <v>41498</v>
      </c>
      <c r="B4544" s="54" t="s">
        <v>135</v>
      </c>
      <c r="C4544" s="29">
        <f t="shared" si="681"/>
        <v>2105.2631578947367</v>
      </c>
      <c r="D4544" s="54" t="s">
        <v>188</v>
      </c>
      <c r="E4544" s="112">
        <v>142.5</v>
      </c>
      <c r="F4544" s="112">
        <v>143.44999999999999</v>
      </c>
      <c r="G4544" s="112"/>
      <c r="H4544" s="110"/>
      <c r="I4544" s="109">
        <f t="shared" si="682"/>
        <v>1999.9999999999759</v>
      </c>
      <c r="J4544" s="109">
        <f t="shared" si="683"/>
        <v>0</v>
      </c>
      <c r="K4544" s="109">
        <f t="shared" si="684"/>
        <v>0</v>
      </c>
      <c r="L4544" s="43">
        <f t="shared" si="685"/>
        <v>1999.9999999999759</v>
      </c>
      <c r="M4544" s="25"/>
      <c r="N4544" s="25"/>
    </row>
    <row r="4545" spans="1:14" ht="14.25" customHeight="1">
      <c r="A4545" s="114">
        <v>41494</v>
      </c>
      <c r="B4545" s="54" t="s">
        <v>722</v>
      </c>
      <c r="C4545" s="29">
        <f t="shared" si="681"/>
        <v>2777.7777777777778</v>
      </c>
      <c r="D4545" s="54" t="s">
        <v>188</v>
      </c>
      <c r="E4545" s="112">
        <v>108</v>
      </c>
      <c r="F4545" s="112">
        <v>109</v>
      </c>
      <c r="G4545" s="112">
        <v>110</v>
      </c>
      <c r="H4545" s="110">
        <v>112</v>
      </c>
      <c r="I4545" s="109">
        <f t="shared" si="682"/>
        <v>2777.7777777777778</v>
      </c>
      <c r="J4545" s="109">
        <f t="shared" si="683"/>
        <v>2777.7777777777778</v>
      </c>
      <c r="K4545" s="109">
        <f t="shared" si="684"/>
        <v>5555.5555555555557</v>
      </c>
      <c r="L4545" s="43">
        <f t="shared" si="685"/>
        <v>11111.111111111111</v>
      </c>
      <c r="M4545" s="25"/>
      <c r="N4545" s="25"/>
    </row>
    <row r="4546" spans="1:14" ht="14.25" customHeight="1">
      <c r="A4546" s="114">
        <v>41494</v>
      </c>
      <c r="B4546" s="54" t="s">
        <v>135</v>
      </c>
      <c r="C4546" s="29">
        <f t="shared" si="681"/>
        <v>2197.802197802198</v>
      </c>
      <c r="D4546" s="54" t="s">
        <v>188</v>
      </c>
      <c r="E4546" s="112">
        <v>136.5</v>
      </c>
      <c r="F4546" s="112">
        <v>137.5</v>
      </c>
      <c r="G4546" s="112">
        <v>139</v>
      </c>
      <c r="H4546" s="110">
        <v>141</v>
      </c>
      <c r="I4546" s="109">
        <f t="shared" si="682"/>
        <v>2197.802197802198</v>
      </c>
      <c r="J4546" s="109">
        <f t="shared" si="683"/>
        <v>3296.7032967032969</v>
      </c>
      <c r="K4546" s="109">
        <f t="shared" si="684"/>
        <v>4395.6043956043959</v>
      </c>
      <c r="L4546" s="43">
        <f t="shared" si="685"/>
        <v>9890.1098901098903</v>
      </c>
      <c r="M4546" s="25"/>
      <c r="N4546" s="25"/>
    </row>
    <row r="4547" spans="1:14" ht="14.25" customHeight="1">
      <c r="A4547" s="114">
        <v>41494</v>
      </c>
      <c r="B4547" s="54" t="s">
        <v>724</v>
      </c>
      <c r="C4547" s="29">
        <f t="shared" si="681"/>
        <v>1333.3333333333333</v>
      </c>
      <c r="D4547" s="54" t="s">
        <v>188</v>
      </c>
      <c r="E4547" s="112">
        <v>225</v>
      </c>
      <c r="F4547" s="112">
        <v>226.5</v>
      </c>
      <c r="G4547" s="112">
        <v>228.5</v>
      </c>
      <c r="H4547" s="110">
        <v>232</v>
      </c>
      <c r="I4547" s="109">
        <f t="shared" si="682"/>
        <v>2000</v>
      </c>
      <c r="J4547" s="109">
        <f t="shared" si="683"/>
        <v>2666.6666666666665</v>
      </c>
      <c r="K4547" s="109">
        <f t="shared" si="684"/>
        <v>4666.6666666666661</v>
      </c>
      <c r="L4547" s="43">
        <f t="shared" si="685"/>
        <v>9333.3333333333321</v>
      </c>
      <c r="M4547" s="25"/>
      <c r="N4547" s="25"/>
    </row>
    <row r="4548" spans="1:14" ht="14.25" customHeight="1">
      <c r="A4548" s="114">
        <v>41493</v>
      </c>
      <c r="B4548" s="54" t="s">
        <v>465</v>
      </c>
      <c r="C4548" s="29">
        <f t="shared" si="681"/>
        <v>2479.3388429752067</v>
      </c>
      <c r="D4548" s="54" t="s">
        <v>188</v>
      </c>
      <c r="E4548" s="112">
        <v>121</v>
      </c>
      <c r="F4548" s="112">
        <v>122</v>
      </c>
      <c r="G4548" s="112">
        <v>123.5</v>
      </c>
      <c r="H4548" s="110">
        <v>126</v>
      </c>
      <c r="I4548" s="109">
        <f t="shared" si="682"/>
        <v>2479.3388429752067</v>
      </c>
      <c r="J4548" s="109">
        <f t="shared" si="683"/>
        <v>3719.0082644628101</v>
      </c>
      <c r="K4548" s="109">
        <f t="shared" si="684"/>
        <v>6198.3471074380168</v>
      </c>
      <c r="L4548" s="43">
        <f t="shared" si="685"/>
        <v>12396.694214876034</v>
      </c>
      <c r="M4548" s="25"/>
      <c r="N4548" s="25"/>
    </row>
    <row r="4549" spans="1:14" ht="14.25" customHeight="1">
      <c r="A4549" s="114">
        <v>41493</v>
      </c>
      <c r="B4549" s="54" t="s">
        <v>628</v>
      </c>
      <c r="C4549" s="29">
        <f t="shared" si="681"/>
        <v>396.82539682539681</v>
      </c>
      <c r="D4549" s="54" t="s">
        <v>188</v>
      </c>
      <c r="E4549" s="112">
        <v>756</v>
      </c>
      <c r="F4549" s="112">
        <v>762</v>
      </c>
      <c r="G4549" s="112">
        <v>770</v>
      </c>
      <c r="H4549" s="110">
        <v>785</v>
      </c>
      <c r="I4549" s="109">
        <f t="shared" si="682"/>
        <v>2380.9523809523807</v>
      </c>
      <c r="J4549" s="109">
        <f t="shared" si="683"/>
        <v>3174.6031746031745</v>
      </c>
      <c r="K4549" s="109">
        <f t="shared" si="684"/>
        <v>5952.3809523809523</v>
      </c>
      <c r="L4549" s="43">
        <f t="shared" si="685"/>
        <v>11507.936507936507</v>
      </c>
      <c r="M4549" s="25"/>
      <c r="N4549" s="25"/>
    </row>
    <row r="4550" spans="1:14" ht="14.25" customHeight="1">
      <c r="A4550" s="114">
        <v>41493</v>
      </c>
      <c r="B4550" s="54" t="s">
        <v>722</v>
      </c>
      <c r="C4550" s="29">
        <f t="shared" si="681"/>
        <v>3380.2816901408451</v>
      </c>
      <c r="D4550" s="54" t="s">
        <v>188</v>
      </c>
      <c r="E4550" s="112">
        <v>88.75</v>
      </c>
      <c r="F4550" s="112">
        <v>89.5</v>
      </c>
      <c r="G4550" s="112">
        <v>90.5</v>
      </c>
      <c r="H4550" s="110"/>
      <c r="I4550" s="109">
        <f t="shared" si="682"/>
        <v>2535.211267605634</v>
      </c>
      <c r="J4550" s="109">
        <f t="shared" si="683"/>
        <v>3380.2816901408451</v>
      </c>
      <c r="K4550" s="109">
        <f t="shared" si="684"/>
        <v>0</v>
      </c>
      <c r="L4550" s="43">
        <f t="shared" si="685"/>
        <v>5915.4929577464791</v>
      </c>
      <c r="M4550" s="25"/>
      <c r="N4550" s="25"/>
    </row>
    <row r="4551" spans="1:14" ht="14.25" customHeight="1">
      <c r="A4551" s="114">
        <v>41493</v>
      </c>
      <c r="B4551" s="54" t="s">
        <v>729</v>
      </c>
      <c r="C4551" s="29">
        <f t="shared" si="681"/>
        <v>4347.826086956522</v>
      </c>
      <c r="D4551" s="54" t="s">
        <v>188</v>
      </c>
      <c r="E4551" s="112">
        <v>69</v>
      </c>
      <c r="F4551" s="112">
        <v>69.5</v>
      </c>
      <c r="G4551" s="112"/>
      <c r="H4551" s="110"/>
      <c r="I4551" s="109">
        <f t="shared" si="682"/>
        <v>2173.913043478261</v>
      </c>
      <c r="J4551" s="109">
        <f t="shared" si="683"/>
        <v>0</v>
      </c>
      <c r="K4551" s="109">
        <f t="shared" si="684"/>
        <v>0</v>
      </c>
      <c r="L4551" s="43">
        <f t="shared" si="685"/>
        <v>2173.913043478261</v>
      </c>
      <c r="M4551" s="25"/>
      <c r="N4551" s="25"/>
    </row>
    <row r="4552" spans="1:14" ht="14.25" customHeight="1">
      <c r="A4552" s="114">
        <v>41493</v>
      </c>
      <c r="B4552" s="54" t="s">
        <v>308</v>
      </c>
      <c r="C4552" s="29">
        <f t="shared" si="681"/>
        <v>2429.1497975708503</v>
      </c>
      <c r="D4552" s="102" t="s">
        <v>188</v>
      </c>
      <c r="E4552" s="43">
        <v>123.5</v>
      </c>
      <c r="F4552" s="43">
        <v>121.5</v>
      </c>
      <c r="G4552" s="43"/>
      <c r="H4552" s="110"/>
      <c r="I4552" s="109">
        <f t="shared" si="682"/>
        <v>-4858.2995951417006</v>
      </c>
      <c r="J4552" s="109">
        <f t="shared" si="683"/>
        <v>0</v>
      </c>
      <c r="K4552" s="109">
        <f t="shared" si="684"/>
        <v>0</v>
      </c>
      <c r="L4552" s="43">
        <f t="shared" si="685"/>
        <v>-4858.2995951417006</v>
      </c>
      <c r="M4552" s="25"/>
      <c r="N4552" s="25"/>
    </row>
    <row r="4553" spans="1:14" ht="14.25" customHeight="1">
      <c r="A4553" s="114">
        <v>41492</v>
      </c>
      <c r="B4553" s="54" t="s">
        <v>723</v>
      </c>
      <c r="C4553" s="29">
        <f t="shared" si="681"/>
        <v>1260.5042016806722</v>
      </c>
      <c r="D4553" s="54" t="s">
        <v>203</v>
      </c>
      <c r="E4553" s="112">
        <v>238</v>
      </c>
      <c r="F4553" s="112">
        <v>236</v>
      </c>
      <c r="G4553" s="112">
        <v>233</v>
      </c>
      <c r="H4553" s="112">
        <v>229</v>
      </c>
      <c r="I4553" s="109">
        <f t="shared" si="682"/>
        <v>2521.0084033613443</v>
      </c>
      <c r="J4553" s="109">
        <f t="shared" si="683"/>
        <v>3781.5126050420167</v>
      </c>
      <c r="K4553" s="109">
        <f t="shared" si="684"/>
        <v>5042.0168067226887</v>
      </c>
      <c r="L4553" s="43">
        <f t="shared" si="685"/>
        <v>11344.537815126048</v>
      </c>
      <c r="M4553" s="25"/>
      <c r="N4553" s="25"/>
    </row>
    <row r="4554" spans="1:14" ht="14.25" customHeight="1">
      <c r="A4554" s="114">
        <v>41492</v>
      </c>
      <c r="B4554" s="54" t="s">
        <v>722</v>
      </c>
      <c r="C4554" s="29">
        <f t="shared" si="681"/>
        <v>3582.0895522388059</v>
      </c>
      <c r="D4554" s="54" t="s">
        <v>188</v>
      </c>
      <c r="E4554" s="112">
        <v>83.75</v>
      </c>
      <c r="F4554" s="112">
        <v>84.5</v>
      </c>
      <c r="G4554" s="112">
        <v>85.5</v>
      </c>
      <c r="H4554" s="110"/>
      <c r="I4554" s="109">
        <f t="shared" si="682"/>
        <v>2686.5671641791046</v>
      </c>
      <c r="J4554" s="109">
        <f t="shared" si="683"/>
        <v>3582.0895522388059</v>
      </c>
      <c r="K4554" s="109">
        <f t="shared" si="684"/>
        <v>0</v>
      </c>
      <c r="L4554" s="43">
        <f t="shared" si="685"/>
        <v>6268.6567164179105</v>
      </c>
      <c r="M4554" s="25"/>
      <c r="N4554" s="25"/>
    </row>
    <row r="4555" spans="1:14" ht="14.25" customHeight="1">
      <c r="A4555" s="114">
        <v>41492</v>
      </c>
      <c r="B4555" s="54" t="s">
        <v>308</v>
      </c>
      <c r="C4555" s="29">
        <f t="shared" si="681"/>
        <v>2500</v>
      </c>
      <c r="D4555" s="54" t="s">
        <v>188</v>
      </c>
      <c r="E4555" s="112">
        <v>120</v>
      </c>
      <c r="F4555" s="112">
        <v>121.25</v>
      </c>
      <c r="G4555" s="112"/>
      <c r="H4555" s="110"/>
      <c r="I4555" s="109">
        <f t="shared" si="682"/>
        <v>3125</v>
      </c>
      <c r="J4555" s="109">
        <f t="shared" si="683"/>
        <v>0</v>
      </c>
      <c r="K4555" s="109">
        <f t="shared" si="684"/>
        <v>0</v>
      </c>
      <c r="L4555" s="43">
        <f t="shared" si="685"/>
        <v>3125</v>
      </c>
      <c r="M4555" s="25"/>
      <c r="N4555" s="25"/>
    </row>
    <row r="4556" spans="1:14" ht="14.25" customHeight="1">
      <c r="A4556" s="114">
        <v>41492</v>
      </c>
      <c r="B4556" s="54" t="s">
        <v>498</v>
      </c>
      <c r="C4556" s="29">
        <f t="shared" ref="C4556:C4619" si="686">300000/E4556</f>
        <v>2631.5789473684213</v>
      </c>
      <c r="D4556" s="54" t="s">
        <v>188</v>
      </c>
      <c r="E4556" s="112">
        <v>114</v>
      </c>
      <c r="F4556" s="112">
        <v>115</v>
      </c>
      <c r="G4556" s="112"/>
      <c r="H4556" s="110"/>
      <c r="I4556" s="109">
        <f t="shared" ref="I4556:I4619" si="687">(IF(D4556="SHORT",E4556-F4556,IF(D4556="LONG",F4556-E4556)))*C4556</f>
        <v>2631.5789473684213</v>
      </c>
      <c r="J4556" s="109">
        <f t="shared" ref="J4556:J4619" si="688">(IF(D4556="SHORT",IF(G4556="",0,F4556-G4556),IF(D4556="LONG",IF(G4556="",0,G4556-F4556))))*C4556</f>
        <v>0</v>
      </c>
      <c r="K4556" s="109">
        <f t="shared" ref="K4556:K4619" si="689">(IF(D4556="SHORT",IF(H4556="",0,G4556-H4556),IF(D4556="LONG",IF(H4556="",0,(H4556-G4556)))))*C4556</f>
        <v>0</v>
      </c>
      <c r="L4556" s="43">
        <f t="shared" ref="L4556:L4619" si="690">SUM(I4556,J4556,K4556)</f>
        <v>2631.5789473684213</v>
      </c>
      <c r="M4556" s="25"/>
      <c r="N4556" s="25"/>
    </row>
    <row r="4557" spans="1:14" ht="14.25" customHeight="1">
      <c r="A4557" s="114">
        <v>41492</v>
      </c>
      <c r="B4557" s="102" t="s">
        <v>239</v>
      </c>
      <c r="C4557" s="29">
        <f t="shared" si="686"/>
        <v>455.9270516717325</v>
      </c>
      <c r="D4557" s="102" t="s">
        <v>203</v>
      </c>
      <c r="E4557" s="43">
        <v>658</v>
      </c>
      <c r="F4557" s="43">
        <v>653</v>
      </c>
      <c r="G4557" s="43"/>
      <c r="H4557" s="110"/>
      <c r="I4557" s="109">
        <f t="shared" si="687"/>
        <v>2279.6352583586627</v>
      </c>
      <c r="J4557" s="109">
        <f t="shared" si="688"/>
        <v>0</v>
      </c>
      <c r="K4557" s="109">
        <f t="shared" si="689"/>
        <v>0</v>
      </c>
      <c r="L4557" s="43">
        <f t="shared" si="690"/>
        <v>2279.6352583586627</v>
      </c>
      <c r="M4557" s="25"/>
      <c r="N4557" s="25"/>
    </row>
    <row r="4558" spans="1:14" ht="14.25" customHeight="1">
      <c r="A4558" s="114">
        <v>41491</v>
      </c>
      <c r="B4558" s="54" t="s">
        <v>101</v>
      </c>
      <c r="C4558" s="29">
        <f t="shared" si="686"/>
        <v>1657.4585635359117</v>
      </c>
      <c r="D4558" s="54" t="s">
        <v>203</v>
      </c>
      <c r="E4558" s="112">
        <v>181</v>
      </c>
      <c r="F4558" s="112">
        <v>179.5</v>
      </c>
      <c r="G4558" s="112">
        <v>177.5</v>
      </c>
      <c r="H4558" s="112">
        <v>174</v>
      </c>
      <c r="I4558" s="109">
        <f t="shared" si="687"/>
        <v>2486.1878453038676</v>
      </c>
      <c r="J4558" s="109">
        <f t="shared" si="688"/>
        <v>3314.9171270718234</v>
      </c>
      <c r="K4558" s="109">
        <f t="shared" si="689"/>
        <v>5801.1049723756914</v>
      </c>
      <c r="L4558" s="43">
        <f t="shared" si="690"/>
        <v>11602.209944751383</v>
      </c>
      <c r="M4558" s="25"/>
      <c r="N4558" s="25"/>
    </row>
    <row r="4559" spans="1:14" ht="14.25" customHeight="1">
      <c r="A4559" s="114">
        <v>41491</v>
      </c>
      <c r="B4559" s="54" t="s">
        <v>730</v>
      </c>
      <c r="C4559" s="29">
        <f t="shared" si="686"/>
        <v>2173.913043478261</v>
      </c>
      <c r="D4559" s="102" t="s">
        <v>203</v>
      </c>
      <c r="E4559" s="43">
        <v>138</v>
      </c>
      <c r="F4559" s="43">
        <v>136.5</v>
      </c>
      <c r="G4559" s="43">
        <v>135</v>
      </c>
      <c r="H4559" s="110"/>
      <c r="I4559" s="109">
        <f t="shared" si="687"/>
        <v>3260.8695652173915</v>
      </c>
      <c r="J4559" s="109">
        <f t="shared" si="688"/>
        <v>3260.8695652173915</v>
      </c>
      <c r="K4559" s="109">
        <f t="shared" si="689"/>
        <v>0</v>
      </c>
      <c r="L4559" s="43">
        <f t="shared" si="690"/>
        <v>6521.739130434783</v>
      </c>
      <c r="M4559" s="25"/>
      <c r="N4559" s="25"/>
    </row>
    <row r="4560" spans="1:14" ht="14.25" customHeight="1">
      <c r="A4560" s="114">
        <v>41491</v>
      </c>
      <c r="B4560" s="54" t="s">
        <v>729</v>
      </c>
      <c r="C4560" s="29">
        <f t="shared" si="686"/>
        <v>4777.0700636942674</v>
      </c>
      <c r="D4560" s="54" t="s">
        <v>188</v>
      </c>
      <c r="E4560" s="112">
        <v>62.8</v>
      </c>
      <c r="F4560" s="112">
        <v>63.4</v>
      </c>
      <c r="G4560" s="112"/>
      <c r="H4560" s="110"/>
      <c r="I4560" s="109">
        <f t="shared" si="687"/>
        <v>2866.2420382165674</v>
      </c>
      <c r="J4560" s="109">
        <f t="shared" si="688"/>
        <v>0</v>
      </c>
      <c r="K4560" s="109">
        <f t="shared" si="689"/>
        <v>0</v>
      </c>
      <c r="L4560" s="43">
        <f t="shared" si="690"/>
        <v>2866.2420382165674</v>
      </c>
      <c r="M4560" s="25"/>
      <c r="N4560" s="25"/>
    </row>
    <row r="4561" spans="1:14" ht="14.25" customHeight="1">
      <c r="A4561" s="114">
        <v>41491</v>
      </c>
      <c r="B4561" s="102" t="s">
        <v>319</v>
      </c>
      <c r="C4561" s="29">
        <f t="shared" si="686"/>
        <v>575.81573896353166</v>
      </c>
      <c r="D4561" s="102" t="s">
        <v>203</v>
      </c>
      <c r="E4561" s="43">
        <v>521</v>
      </c>
      <c r="F4561" s="43">
        <v>517</v>
      </c>
      <c r="G4561" s="43"/>
      <c r="H4561" s="110"/>
      <c r="I4561" s="109">
        <f t="shared" si="687"/>
        <v>2303.2629558541266</v>
      </c>
      <c r="J4561" s="109">
        <f t="shared" si="688"/>
        <v>0</v>
      </c>
      <c r="K4561" s="109">
        <f t="shared" si="689"/>
        <v>0</v>
      </c>
      <c r="L4561" s="43">
        <f t="shared" si="690"/>
        <v>2303.2629558541266</v>
      </c>
      <c r="M4561" s="25"/>
      <c r="N4561" s="25"/>
    </row>
    <row r="4562" spans="1:14" ht="14.25" customHeight="1">
      <c r="A4562" s="114">
        <v>41488</v>
      </c>
      <c r="B4562" s="54" t="s">
        <v>690</v>
      </c>
      <c r="C4562" s="29">
        <f t="shared" si="686"/>
        <v>2040.8163265306123</v>
      </c>
      <c r="D4562" s="54" t="s">
        <v>203</v>
      </c>
      <c r="E4562" s="112">
        <v>147</v>
      </c>
      <c r="F4562" s="112">
        <v>146</v>
      </c>
      <c r="G4562" s="112">
        <v>144.5</v>
      </c>
      <c r="H4562" s="112">
        <v>142.5</v>
      </c>
      <c r="I4562" s="109">
        <f t="shared" si="687"/>
        <v>2040.8163265306123</v>
      </c>
      <c r="J4562" s="109">
        <f t="shared" si="688"/>
        <v>3061.2244897959185</v>
      </c>
      <c r="K4562" s="109">
        <f t="shared" si="689"/>
        <v>4081.6326530612246</v>
      </c>
      <c r="L4562" s="43">
        <f t="shared" si="690"/>
        <v>9183.6734693877552</v>
      </c>
      <c r="M4562" s="25"/>
      <c r="N4562" s="25"/>
    </row>
    <row r="4563" spans="1:14" ht="14.25" customHeight="1">
      <c r="A4563" s="114">
        <v>41488</v>
      </c>
      <c r="B4563" s="54" t="s">
        <v>84</v>
      </c>
      <c r="C4563" s="29">
        <f t="shared" si="686"/>
        <v>900.90090090090087</v>
      </c>
      <c r="D4563" s="102" t="s">
        <v>203</v>
      </c>
      <c r="E4563" s="43">
        <v>333</v>
      </c>
      <c r="F4563" s="43">
        <v>330</v>
      </c>
      <c r="G4563" s="43">
        <v>326</v>
      </c>
      <c r="H4563" s="110"/>
      <c r="I4563" s="109">
        <f t="shared" si="687"/>
        <v>2702.7027027027025</v>
      </c>
      <c r="J4563" s="109">
        <f t="shared" si="688"/>
        <v>3603.6036036036035</v>
      </c>
      <c r="K4563" s="109">
        <f t="shared" si="689"/>
        <v>0</v>
      </c>
      <c r="L4563" s="43">
        <f t="shared" si="690"/>
        <v>6306.3063063063055</v>
      </c>
      <c r="M4563" s="25"/>
      <c r="N4563" s="25"/>
    </row>
    <row r="4564" spans="1:14" ht="14.25" customHeight="1">
      <c r="A4564" s="114">
        <v>41488</v>
      </c>
      <c r="B4564" s="102" t="s">
        <v>308</v>
      </c>
      <c r="C4564" s="29">
        <f t="shared" si="686"/>
        <v>2643.171806167401</v>
      </c>
      <c r="D4564" s="102" t="s">
        <v>203</v>
      </c>
      <c r="E4564" s="43">
        <v>113.5</v>
      </c>
      <c r="F4564" s="43">
        <v>112.5</v>
      </c>
      <c r="G4564" s="43"/>
      <c r="H4564" s="110"/>
      <c r="I4564" s="109">
        <f t="shared" si="687"/>
        <v>2643.171806167401</v>
      </c>
      <c r="J4564" s="109">
        <f t="shared" si="688"/>
        <v>0</v>
      </c>
      <c r="K4564" s="109">
        <f t="shared" si="689"/>
        <v>0</v>
      </c>
      <c r="L4564" s="43">
        <f t="shared" si="690"/>
        <v>2643.171806167401</v>
      </c>
      <c r="M4564" s="25"/>
      <c r="N4564" s="25"/>
    </row>
    <row r="4565" spans="1:14" ht="14.25" customHeight="1">
      <c r="A4565" s="114">
        <v>41487</v>
      </c>
      <c r="B4565" s="54" t="s">
        <v>308</v>
      </c>
      <c r="C4565" s="29">
        <f t="shared" si="686"/>
        <v>2343.75</v>
      </c>
      <c r="D4565" s="54" t="s">
        <v>203</v>
      </c>
      <c r="E4565" s="112">
        <v>128</v>
      </c>
      <c r="F4565" s="112">
        <v>127</v>
      </c>
      <c r="G4565" s="112">
        <v>125.5</v>
      </c>
      <c r="H4565" s="112">
        <v>123</v>
      </c>
      <c r="I4565" s="109">
        <f t="shared" si="687"/>
        <v>2343.75</v>
      </c>
      <c r="J4565" s="109">
        <f t="shared" si="688"/>
        <v>3515.625</v>
      </c>
      <c r="K4565" s="109">
        <f t="shared" si="689"/>
        <v>5859.375</v>
      </c>
      <c r="L4565" s="43">
        <f t="shared" si="690"/>
        <v>11718.75</v>
      </c>
      <c r="M4565" s="25"/>
      <c r="N4565" s="25"/>
    </row>
    <row r="4566" spans="1:14" ht="14.25" customHeight="1">
      <c r="A4566" s="114">
        <v>41487</v>
      </c>
      <c r="B4566" s="54" t="s">
        <v>484</v>
      </c>
      <c r="C4566" s="29">
        <f t="shared" si="686"/>
        <v>2912.6213592233012</v>
      </c>
      <c r="D4566" s="54" t="s">
        <v>188</v>
      </c>
      <c r="E4566" s="112">
        <v>103</v>
      </c>
      <c r="F4566" s="112">
        <v>104</v>
      </c>
      <c r="G4566" s="112">
        <v>105</v>
      </c>
      <c r="H4566" s="110">
        <v>107</v>
      </c>
      <c r="I4566" s="109">
        <f t="shared" si="687"/>
        <v>2912.6213592233012</v>
      </c>
      <c r="J4566" s="109">
        <f t="shared" si="688"/>
        <v>2912.6213592233012</v>
      </c>
      <c r="K4566" s="109">
        <f t="shared" si="689"/>
        <v>5825.2427184466023</v>
      </c>
      <c r="L4566" s="43">
        <f t="shared" si="690"/>
        <v>11650.485436893205</v>
      </c>
      <c r="M4566" s="25"/>
      <c r="N4566" s="25"/>
    </row>
    <row r="4567" spans="1:14" ht="14.25" customHeight="1">
      <c r="A4567" s="114">
        <v>41487</v>
      </c>
      <c r="B4567" s="54" t="s">
        <v>731</v>
      </c>
      <c r="C4567" s="29">
        <f t="shared" si="686"/>
        <v>545.4545454545455</v>
      </c>
      <c r="D4567" s="54" t="s">
        <v>203</v>
      </c>
      <c r="E4567" s="112">
        <v>550</v>
      </c>
      <c r="F4567" s="112">
        <v>545</v>
      </c>
      <c r="G4567" s="112">
        <v>540</v>
      </c>
      <c r="H4567" s="112">
        <v>530</v>
      </c>
      <c r="I4567" s="109">
        <f t="shared" si="687"/>
        <v>2727.2727272727275</v>
      </c>
      <c r="J4567" s="109">
        <f t="shared" si="688"/>
        <v>2727.2727272727275</v>
      </c>
      <c r="K4567" s="109">
        <f t="shared" si="689"/>
        <v>5454.545454545455</v>
      </c>
      <c r="L4567" s="43">
        <f t="shared" si="690"/>
        <v>10909.09090909091</v>
      </c>
      <c r="M4567" s="25"/>
      <c r="N4567" s="25"/>
    </row>
    <row r="4568" spans="1:14" ht="14.25" customHeight="1">
      <c r="A4568" s="114">
        <v>41487</v>
      </c>
      <c r="B4568" s="54" t="s">
        <v>465</v>
      </c>
      <c r="C4568" s="29">
        <f t="shared" si="686"/>
        <v>2608.695652173913</v>
      </c>
      <c r="D4568" s="54" t="s">
        <v>188</v>
      </c>
      <c r="E4568" s="112">
        <v>115</v>
      </c>
      <c r="F4568" s="112">
        <v>116</v>
      </c>
      <c r="G4568" s="112">
        <v>117</v>
      </c>
      <c r="H4568" s="110">
        <v>119</v>
      </c>
      <c r="I4568" s="109">
        <f t="shared" si="687"/>
        <v>2608.695652173913</v>
      </c>
      <c r="J4568" s="109">
        <f t="shared" si="688"/>
        <v>2608.695652173913</v>
      </c>
      <c r="K4568" s="109">
        <f t="shared" si="689"/>
        <v>5217.391304347826</v>
      </c>
      <c r="L4568" s="43">
        <f t="shared" si="690"/>
        <v>10434.782608695652</v>
      </c>
      <c r="M4568" s="25"/>
      <c r="N4568" s="25"/>
    </row>
    <row r="4569" spans="1:14" ht="14.25" customHeight="1">
      <c r="A4569" s="114">
        <v>41487</v>
      </c>
      <c r="B4569" s="54" t="s">
        <v>84</v>
      </c>
      <c r="C4569" s="29">
        <f t="shared" si="686"/>
        <v>862.06896551724139</v>
      </c>
      <c r="D4569" s="102" t="s">
        <v>203</v>
      </c>
      <c r="E4569" s="43">
        <v>348</v>
      </c>
      <c r="F4569" s="43">
        <v>345</v>
      </c>
      <c r="G4569" s="43">
        <v>343</v>
      </c>
      <c r="H4569" s="110"/>
      <c r="I4569" s="109">
        <f t="shared" si="687"/>
        <v>2586.2068965517242</v>
      </c>
      <c r="J4569" s="109">
        <f t="shared" si="688"/>
        <v>1724.1379310344828</v>
      </c>
      <c r="K4569" s="109">
        <f t="shared" si="689"/>
        <v>0</v>
      </c>
      <c r="L4569" s="43">
        <f t="shared" si="690"/>
        <v>4310.3448275862065</v>
      </c>
      <c r="M4569" s="25"/>
      <c r="N4569" s="25"/>
    </row>
    <row r="4570" spans="1:14" ht="14.25" customHeight="1">
      <c r="A4570" s="114">
        <v>41487</v>
      </c>
      <c r="B4570" s="54" t="s">
        <v>426</v>
      </c>
      <c r="C4570" s="29">
        <f t="shared" si="686"/>
        <v>728.15533980582529</v>
      </c>
      <c r="D4570" s="54" t="s">
        <v>188</v>
      </c>
      <c r="E4570" s="112">
        <v>412</v>
      </c>
      <c r="F4570" s="112">
        <v>415</v>
      </c>
      <c r="G4570" s="112"/>
      <c r="H4570" s="110"/>
      <c r="I4570" s="109">
        <f t="shared" si="687"/>
        <v>2184.4660194174758</v>
      </c>
      <c r="J4570" s="109">
        <f t="shared" si="688"/>
        <v>0</v>
      </c>
      <c r="K4570" s="109">
        <f t="shared" si="689"/>
        <v>0</v>
      </c>
      <c r="L4570" s="43">
        <f t="shared" si="690"/>
        <v>2184.4660194174758</v>
      </c>
      <c r="M4570" s="25"/>
      <c r="N4570" s="25"/>
    </row>
    <row r="4571" spans="1:14" ht="14.25" customHeight="1">
      <c r="A4571" s="114">
        <v>41487</v>
      </c>
      <c r="B4571" s="54" t="s">
        <v>308</v>
      </c>
      <c r="C4571" s="29">
        <f t="shared" si="686"/>
        <v>2264.1509433962265</v>
      </c>
      <c r="D4571" s="54" t="s">
        <v>188</v>
      </c>
      <c r="E4571" s="112">
        <v>132.5</v>
      </c>
      <c r="F4571" s="112">
        <v>133.5</v>
      </c>
      <c r="G4571" s="112"/>
      <c r="H4571" s="110"/>
      <c r="I4571" s="109">
        <f t="shared" si="687"/>
        <v>2264.1509433962265</v>
      </c>
      <c r="J4571" s="109">
        <f t="shared" si="688"/>
        <v>0</v>
      </c>
      <c r="K4571" s="109">
        <f t="shared" si="689"/>
        <v>0</v>
      </c>
      <c r="L4571" s="43">
        <f t="shared" si="690"/>
        <v>2264.1509433962265</v>
      </c>
      <c r="M4571" s="25"/>
      <c r="N4571" s="25"/>
    </row>
    <row r="4572" spans="1:14" ht="14.25" customHeight="1">
      <c r="A4572" s="114">
        <v>41487</v>
      </c>
      <c r="B4572" s="102" t="s">
        <v>595</v>
      </c>
      <c r="C4572" s="29">
        <f t="shared" si="686"/>
        <v>2222.2222222222222</v>
      </c>
      <c r="D4572" s="102" t="s">
        <v>203</v>
      </c>
      <c r="E4572" s="43">
        <v>135</v>
      </c>
      <c r="F4572" s="43">
        <v>134</v>
      </c>
      <c r="G4572" s="43"/>
      <c r="H4572" s="110"/>
      <c r="I4572" s="109">
        <f t="shared" si="687"/>
        <v>2222.2222222222222</v>
      </c>
      <c r="J4572" s="109">
        <f t="shared" si="688"/>
        <v>0</v>
      </c>
      <c r="K4572" s="109">
        <f t="shared" si="689"/>
        <v>0</v>
      </c>
      <c r="L4572" s="43">
        <f t="shared" si="690"/>
        <v>2222.2222222222222</v>
      </c>
      <c r="M4572" s="25"/>
      <c r="N4572" s="25"/>
    </row>
    <row r="4573" spans="1:14" ht="14.25" customHeight="1">
      <c r="A4573" s="114">
        <v>41486</v>
      </c>
      <c r="B4573" s="54" t="s">
        <v>308</v>
      </c>
      <c r="C4573" s="29">
        <f t="shared" si="686"/>
        <v>2409.6385542168673</v>
      </c>
      <c r="D4573" s="54" t="s">
        <v>188</v>
      </c>
      <c r="E4573" s="112">
        <v>124.5</v>
      </c>
      <c r="F4573" s="112">
        <v>125.5</v>
      </c>
      <c r="G4573" s="112">
        <v>127</v>
      </c>
      <c r="H4573" s="110">
        <v>129.9</v>
      </c>
      <c r="I4573" s="109">
        <f t="shared" si="687"/>
        <v>2409.6385542168673</v>
      </c>
      <c r="J4573" s="109">
        <f t="shared" si="688"/>
        <v>3614.457831325301</v>
      </c>
      <c r="K4573" s="109">
        <f t="shared" si="689"/>
        <v>6987.9518072289293</v>
      </c>
      <c r="L4573" s="43">
        <f t="shared" si="690"/>
        <v>13012.048192771097</v>
      </c>
      <c r="M4573" s="25"/>
      <c r="N4573" s="25"/>
    </row>
    <row r="4574" spans="1:14" ht="14.25" customHeight="1">
      <c r="A4574" s="114">
        <v>41486</v>
      </c>
      <c r="B4574" s="54" t="s">
        <v>104</v>
      </c>
      <c r="C4574" s="29">
        <f t="shared" si="686"/>
        <v>1522.8426395939086</v>
      </c>
      <c r="D4574" s="54" t="s">
        <v>203</v>
      </c>
      <c r="E4574" s="112">
        <v>197</v>
      </c>
      <c r="F4574" s="112">
        <v>195.5</v>
      </c>
      <c r="G4574" s="112">
        <v>193.5</v>
      </c>
      <c r="H4574" s="112">
        <v>190</v>
      </c>
      <c r="I4574" s="109">
        <f t="shared" si="687"/>
        <v>2284.263959390863</v>
      </c>
      <c r="J4574" s="109">
        <f t="shared" si="688"/>
        <v>3045.6852791878173</v>
      </c>
      <c r="K4574" s="109">
        <f t="shared" si="689"/>
        <v>5329.9492385786798</v>
      </c>
      <c r="L4574" s="43">
        <f t="shared" si="690"/>
        <v>10659.89847715736</v>
      </c>
      <c r="M4574" s="25"/>
      <c r="N4574" s="25"/>
    </row>
    <row r="4575" spans="1:14" ht="14.25" customHeight="1">
      <c r="A4575" s="114">
        <v>41486</v>
      </c>
      <c r="B4575" s="54" t="s">
        <v>84</v>
      </c>
      <c r="C4575" s="29">
        <f t="shared" si="686"/>
        <v>840.33613445378148</v>
      </c>
      <c r="D4575" s="102" t="s">
        <v>203</v>
      </c>
      <c r="E4575" s="43">
        <v>357</v>
      </c>
      <c r="F4575" s="43">
        <v>354</v>
      </c>
      <c r="G4575" s="43">
        <v>351.9</v>
      </c>
      <c r="H4575" s="110"/>
      <c r="I4575" s="109">
        <f t="shared" si="687"/>
        <v>2521.0084033613443</v>
      </c>
      <c r="J4575" s="109">
        <f t="shared" si="688"/>
        <v>1764.7058823529603</v>
      </c>
      <c r="K4575" s="109">
        <f t="shared" si="689"/>
        <v>0</v>
      </c>
      <c r="L4575" s="43">
        <f t="shared" si="690"/>
        <v>4285.7142857143044</v>
      </c>
      <c r="M4575" s="25"/>
      <c r="N4575" s="25"/>
    </row>
    <row r="4576" spans="1:14" ht="14.25" customHeight="1">
      <c r="A4576" s="114">
        <v>41486</v>
      </c>
      <c r="B4576" s="102" t="s">
        <v>367</v>
      </c>
      <c r="C4576" s="29">
        <f t="shared" si="686"/>
        <v>4347.826086956522</v>
      </c>
      <c r="D4576" s="102" t="s">
        <v>203</v>
      </c>
      <c r="E4576" s="43">
        <v>69</v>
      </c>
      <c r="F4576" s="43">
        <v>68.25</v>
      </c>
      <c r="G4576" s="43"/>
      <c r="H4576" s="110"/>
      <c r="I4576" s="109">
        <f t="shared" si="687"/>
        <v>3260.8695652173915</v>
      </c>
      <c r="J4576" s="109">
        <f t="shared" si="688"/>
        <v>0</v>
      </c>
      <c r="K4576" s="109">
        <f t="shared" si="689"/>
        <v>0</v>
      </c>
      <c r="L4576" s="43">
        <f t="shared" si="690"/>
        <v>3260.8695652173915</v>
      </c>
      <c r="M4576" s="25"/>
      <c r="N4576" s="25"/>
    </row>
    <row r="4577" spans="1:14" ht="14.25" customHeight="1">
      <c r="A4577" s="114">
        <v>41486</v>
      </c>
      <c r="B4577" s="102" t="s">
        <v>42</v>
      </c>
      <c r="C4577" s="29">
        <f t="shared" si="686"/>
        <v>5714.2857142857147</v>
      </c>
      <c r="D4577" s="102" t="s">
        <v>203</v>
      </c>
      <c r="E4577" s="43">
        <v>52.5</v>
      </c>
      <c r="F4577" s="43">
        <v>52.05</v>
      </c>
      <c r="G4577" s="43"/>
      <c r="H4577" s="110"/>
      <c r="I4577" s="109">
        <f t="shared" si="687"/>
        <v>2571.4285714285879</v>
      </c>
      <c r="J4577" s="109">
        <f t="shared" si="688"/>
        <v>0</v>
      </c>
      <c r="K4577" s="109">
        <f t="shared" si="689"/>
        <v>0</v>
      </c>
      <c r="L4577" s="43">
        <f t="shared" si="690"/>
        <v>2571.4285714285879</v>
      </c>
      <c r="M4577" s="25"/>
      <c r="N4577" s="25"/>
    </row>
    <row r="4578" spans="1:14" ht="14.25" customHeight="1">
      <c r="A4578" s="114">
        <v>41485</v>
      </c>
      <c r="B4578" s="54" t="s">
        <v>732</v>
      </c>
      <c r="C4578" s="29">
        <f t="shared" si="686"/>
        <v>3773.5849056603774</v>
      </c>
      <c r="D4578" s="54" t="s">
        <v>203</v>
      </c>
      <c r="E4578" s="112">
        <v>79.5</v>
      </c>
      <c r="F4578" s="112">
        <v>78.75</v>
      </c>
      <c r="G4578" s="112">
        <v>77.5</v>
      </c>
      <c r="H4578" s="112">
        <v>76</v>
      </c>
      <c r="I4578" s="109">
        <f t="shared" si="687"/>
        <v>2830.1886792452833</v>
      </c>
      <c r="J4578" s="109">
        <f t="shared" si="688"/>
        <v>4716.9811320754716</v>
      </c>
      <c r="K4578" s="109">
        <f t="shared" si="689"/>
        <v>5660.3773584905666</v>
      </c>
      <c r="L4578" s="43">
        <f t="shared" si="690"/>
        <v>13207.547169811322</v>
      </c>
      <c r="M4578" s="25"/>
      <c r="N4578" s="25"/>
    </row>
    <row r="4579" spans="1:14" ht="14.25" customHeight="1">
      <c r="A4579" s="114">
        <v>41485</v>
      </c>
      <c r="B4579" s="54" t="s">
        <v>732</v>
      </c>
      <c r="C4579" s="29">
        <f t="shared" si="686"/>
        <v>3603.6036036036035</v>
      </c>
      <c r="D4579" s="54" t="s">
        <v>203</v>
      </c>
      <c r="E4579" s="112">
        <v>83.25</v>
      </c>
      <c r="F4579" s="112">
        <v>82.5</v>
      </c>
      <c r="G4579" s="112">
        <v>81.5</v>
      </c>
      <c r="H4579" s="112">
        <v>80</v>
      </c>
      <c r="I4579" s="109">
        <f t="shared" si="687"/>
        <v>2702.7027027027025</v>
      </c>
      <c r="J4579" s="109">
        <f t="shared" si="688"/>
        <v>3603.6036036036035</v>
      </c>
      <c r="K4579" s="109">
        <f t="shared" si="689"/>
        <v>5405.405405405405</v>
      </c>
      <c r="L4579" s="43">
        <f t="shared" si="690"/>
        <v>11711.71171171171</v>
      </c>
      <c r="M4579" s="25"/>
      <c r="N4579" s="25"/>
    </row>
    <row r="4580" spans="1:14" ht="14.25" customHeight="1">
      <c r="A4580" s="114">
        <v>41485</v>
      </c>
      <c r="B4580" s="54" t="s">
        <v>84</v>
      </c>
      <c r="C4580" s="29">
        <f t="shared" si="686"/>
        <v>721.15384615384619</v>
      </c>
      <c r="D4580" s="54" t="s">
        <v>203</v>
      </c>
      <c r="E4580" s="112">
        <v>416</v>
      </c>
      <c r="F4580" s="112">
        <v>413</v>
      </c>
      <c r="G4580" s="112">
        <v>408</v>
      </c>
      <c r="H4580" s="112">
        <v>400</v>
      </c>
      <c r="I4580" s="109">
        <f t="shared" si="687"/>
        <v>2163.4615384615386</v>
      </c>
      <c r="J4580" s="109">
        <f t="shared" si="688"/>
        <v>3605.7692307692309</v>
      </c>
      <c r="K4580" s="109">
        <f t="shared" si="689"/>
        <v>5769.2307692307695</v>
      </c>
      <c r="L4580" s="43">
        <f t="shared" si="690"/>
        <v>11538.461538461539</v>
      </c>
      <c r="M4580" s="25"/>
      <c r="N4580" s="25"/>
    </row>
    <row r="4581" spans="1:14" ht="14.25" customHeight="1">
      <c r="A4581" s="114">
        <v>41485</v>
      </c>
      <c r="B4581" s="54" t="s">
        <v>733</v>
      </c>
      <c r="C4581" s="29">
        <f t="shared" si="686"/>
        <v>449.10179640718565</v>
      </c>
      <c r="D4581" s="54" t="s">
        <v>188</v>
      </c>
      <c r="E4581" s="112">
        <v>668</v>
      </c>
      <c r="F4581" s="112">
        <v>674</v>
      </c>
      <c r="G4581" s="112">
        <v>679</v>
      </c>
      <c r="H4581" s="110"/>
      <c r="I4581" s="109">
        <f t="shared" si="687"/>
        <v>2694.6107784431138</v>
      </c>
      <c r="J4581" s="109">
        <f t="shared" si="688"/>
        <v>2245.5089820359281</v>
      </c>
      <c r="K4581" s="109">
        <f t="shared" si="689"/>
        <v>0</v>
      </c>
      <c r="L4581" s="43">
        <f t="shared" si="690"/>
        <v>4940.1197604790414</v>
      </c>
      <c r="M4581" s="25"/>
      <c r="N4581" s="25"/>
    </row>
    <row r="4582" spans="1:14" ht="14.25" customHeight="1">
      <c r="A4582" s="114">
        <v>41485</v>
      </c>
      <c r="B4582" s="102" t="s">
        <v>104</v>
      </c>
      <c r="C4582" s="29">
        <f t="shared" si="686"/>
        <v>1415.0943396226414</v>
      </c>
      <c r="D4582" s="102" t="s">
        <v>203</v>
      </c>
      <c r="E4582" s="43">
        <v>212</v>
      </c>
      <c r="F4582" s="43">
        <v>210.65</v>
      </c>
      <c r="G4582" s="43"/>
      <c r="H4582" s="110"/>
      <c r="I4582" s="109">
        <f t="shared" si="687"/>
        <v>1910.377358490558</v>
      </c>
      <c r="J4582" s="109">
        <f t="shared" si="688"/>
        <v>0</v>
      </c>
      <c r="K4582" s="109">
        <f t="shared" si="689"/>
        <v>0</v>
      </c>
      <c r="L4582" s="43">
        <f t="shared" si="690"/>
        <v>1910.377358490558</v>
      </c>
      <c r="M4582" s="25"/>
      <c r="N4582" s="25"/>
    </row>
    <row r="4583" spans="1:14" ht="14.25" customHeight="1">
      <c r="A4583" s="114">
        <v>41484</v>
      </c>
      <c r="B4583" s="54" t="s">
        <v>732</v>
      </c>
      <c r="C4583" s="29">
        <f t="shared" si="686"/>
        <v>3314.9171270718234</v>
      </c>
      <c r="D4583" s="54" t="s">
        <v>203</v>
      </c>
      <c r="E4583" s="112">
        <v>90.5</v>
      </c>
      <c r="F4583" s="112">
        <v>89.75</v>
      </c>
      <c r="G4583" s="112">
        <v>88.75</v>
      </c>
      <c r="H4583" s="112">
        <v>88.15</v>
      </c>
      <c r="I4583" s="109">
        <f t="shared" si="687"/>
        <v>2486.1878453038676</v>
      </c>
      <c r="J4583" s="109">
        <f t="shared" si="688"/>
        <v>3314.9171270718234</v>
      </c>
      <c r="K4583" s="109">
        <f t="shared" si="689"/>
        <v>1988.9502762430752</v>
      </c>
      <c r="L4583" s="43">
        <f t="shared" si="690"/>
        <v>7790.0552486187662</v>
      </c>
      <c r="M4583" s="25"/>
      <c r="N4583" s="25"/>
    </row>
    <row r="4584" spans="1:14" ht="14.25" customHeight="1">
      <c r="A4584" s="114">
        <v>41484</v>
      </c>
      <c r="B4584" s="54" t="s">
        <v>549</v>
      </c>
      <c r="C4584" s="29">
        <f t="shared" si="686"/>
        <v>304.56852791878174</v>
      </c>
      <c r="D4584" s="102" t="s">
        <v>203</v>
      </c>
      <c r="E4584" s="43">
        <v>985</v>
      </c>
      <c r="F4584" s="43">
        <v>975</v>
      </c>
      <c r="G4584" s="43">
        <v>965.5</v>
      </c>
      <c r="H4584" s="110"/>
      <c r="I4584" s="109">
        <f t="shared" si="687"/>
        <v>3045.6852791878173</v>
      </c>
      <c r="J4584" s="109">
        <f t="shared" si="688"/>
        <v>2893.4010152284263</v>
      </c>
      <c r="K4584" s="109">
        <f t="shared" si="689"/>
        <v>0</v>
      </c>
      <c r="L4584" s="43">
        <f t="shared" si="690"/>
        <v>5939.0862944162436</v>
      </c>
      <c r="M4584" s="25"/>
      <c r="N4584" s="25"/>
    </row>
    <row r="4585" spans="1:14" ht="14.25" customHeight="1">
      <c r="A4585" s="114">
        <v>41484</v>
      </c>
      <c r="B4585" s="54" t="s">
        <v>308</v>
      </c>
      <c r="C4585" s="29">
        <f t="shared" si="686"/>
        <v>2380.9523809523807</v>
      </c>
      <c r="D4585" s="54" t="s">
        <v>188</v>
      </c>
      <c r="E4585" s="112">
        <v>126</v>
      </c>
      <c r="F4585" s="112">
        <v>127</v>
      </c>
      <c r="G4585" s="112">
        <v>128.5</v>
      </c>
      <c r="H4585" s="110"/>
      <c r="I4585" s="109">
        <f t="shared" si="687"/>
        <v>2380.9523809523807</v>
      </c>
      <c r="J4585" s="109">
        <f t="shared" si="688"/>
        <v>3571.4285714285711</v>
      </c>
      <c r="K4585" s="109">
        <f t="shared" si="689"/>
        <v>0</v>
      </c>
      <c r="L4585" s="43">
        <f t="shared" si="690"/>
        <v>5952.3809523809523</v>
      </c>
      <c r="M4585" s="25"/>
      <c r="N4585" s="25"/>
    </row>
    <row r="4586" spans="1:14" ht="14.25" customHeight="1">
      <c r="A4586" s="114">
        <v>41484</v>
      </c>
      <c r="B4586" s="54" t="s">
        <v>104</v>
      </c>
      <c r="C4586" s="29">
        <f t="shared" si="686"/>
        <v>1357.4660633484164</v>
      </c>
      <c r="D4586" s="102" t="s">
        <v>203</v>
      </c>
      <c r="E4586" s="43">
        <v>221</v>
      </c>
      <c r="F4586" s="43">
        <v>219.5</v>
      </c>
      <c r="G4586" s="43">
        <v>217.5</v>
      </c>
      <c r="H4586" s="110"/>
      <c r="I4586" s="109">
        <f t="shared" si="687"/>
        <v>2036.1990950226245</v>
      </c>
      <c r="J4586" s="109">
        <f t="shared" si="688"/>
        <v>2714.9321266968327</v>
      </c>
      <c r="K4586" s="109">
        <f t="shared" si="689"/>
        <v>0</v>
      </c>
      <c r="L4586" s="43">
        <f t="shared" si="690"/>
        <v>4751.1312217194572</v>
      </c>
      <c r="M4586" s="25"/>
      <c r="N4586" s="25"/>
    </row>
    <row r="4587" spans="1:14" ht="14.25" customHeight="1">
      <c r="A4587" s="114">
        <v>41481</v>
      </c>
      <c r="B4587" s="54" t="s">
        <v>84</v>
      </c>
      <c r="C4587" s="29">
        <f t="shared" si="686"/>
        <v>806.45161290322585</v>
      </c>
      <c r="D4587" s="54" t="s">
        <v>188</v>
      </c>
      <c r="E4587" s="112">
        <v>372</v>
      </c>
      <c r="F4587" s="112">
        <v>375</v>
      </c>
      <c r="G4587" s="112">
        <v>380</v>
      </c>
      <c r="H4587" s="110">
        <v>385</v>
      </c>
      <c r="I4587" s="109">
        <f t="shared" si="687"/>
        <v>2419.3548387096776</v>
      </c>
      <c r="J4587" s="109">
        <f t="shared" si="688"/>
        <v>4032.2580645161293</v>
      </c>
      <c r="K4587" s="109">
        <f t="shared" si="689"/>
        <v>4032.2580645161293</v>
      </c>
      <c r="L4587" s="43">
        <f t="shared" si="690"/>
        <v>10483.870967741936</v>
      </c>
      <c r="M4587" s="25"/>
      <c r="N4587" s="25"/>
    </row>
    <row r="4588" spans="1:14" ht="14.25" customHeight="1">
      <c r="A4588" s="114">
        <v>41481</v>
      </c>
      <c r="B4588" s="54" t="s">
        <v>734</v>
      </c>
      <c r="C4588" s="29">
        <f t="shared" si="686"/>
        <v>5405.405405405405</v>
      </c>
      <c r="D4588" s="102" t="s">
        <v>203</v>
      </c>
      <c r="E4588" s="43">
        <v>55.5</v>
      </c>
      <c r="F4588" s="43">
        <v>55</v>
      </c>
      <c r="G4588" s="43">
        <v>54.25</v>
      </c>
      <c r="H4588" s="110"/>
      <c r="I4588" s="109">
        <f t="shared" si="687"/>
        <v>2702.7027027027025</v>
      </c>
      <c r="J4588" s="109">
        <f t="shared" si="688"/>
        <v>4054.0540540540537</v>
      </c>
      <c r="K4588" s="109">
        <f t="shared" si="689"/>
        <v>0</v>
      </c>
      <c r="L4588" s="43">
        <f t="shared" si="690"/>
        <v>6756.7567567567567</v>
      </c>
      <c r="M4588" s="25"/>
      <c r="N4588" s="25"/>
    </row>
    <row r="4589" spans="1:14" ht="14.25" customHeight="1">
      <c r="A4589" s="114">
        <v>41481</v>
      </c>
      <c r="B4589" s="54" t="s">
        <v>549</v>
      </c>
      <c r="C4589" s="29">
        <f t="shared" si="686"/>
        <v>292.6829268292683</v>
      </c>
      <c r="D4589" s="102" t="s">
        <v>203</v>
      </c>
      <c r="E4589" s="43">
        <v>1025</v>
      </c>
      <c r="F4589" s="43">
        <v>1015</v>
      </c>
      <c r="G4589" s="43">
        <v>1006</v>
      </c>
      <c r="H4589" s="110"/>
      <c r="I4589" s="109">
        <f t="shared" si="687"/>
        <v>2926.8292682926831</v>
      </c>
      <c r="J4589" s="109">
        <f t="shared" si="688"/>
        <v>2634.1463414634145</v>
      </c>
      <c r="K4589" s="109">
        <f t="shared" si="689"/>
        <v>0</v>
      </c>
      <c r="L4589" s="43">
        <f t="shared" si="690"/>
        <v>5560.9756097560976</v>
      </c>
      <c r="M4589" s="25"/>
      <c r="N4589" s="25"/>
    </row>
    <row r="4590" spans="1:14" ht="14.25" customHeight="1">
      <c r="A4590" s="114">
        <v>41481</v>
      </c>
      <c r="B4590" s="54" t="s">
        <v>89</v>
      </c>
      <c r="C4590" s="29">
        <f t="shared" si="686"/>
        <v>1973.6842105263158</v>
      </c>
      <c r="D4590" s="54" t="s">
        <v>188</v>
      </c>
      <c r="E4590" s="112">
        <v>152</v>
      </c>
      <c r="F4590" s="112">
        <v>153</v>
      </c>
      <c r="G4590" s="112">
        <v>154.5</v>
      </c>
      <c r="H4590" s="110"/>
      <c r="I4590" s="109">
        <f t="shared" si="687"/>
        <v>1973.6842105263158</v>
      </c>
      <c r="J4590" s="109">
        <f t="shared" si="688"/>
        <v>2960.5263157894738</v>
      </c>
      <c r="K4590" s="109">
        <f t="shared" si="689"/>
        <v>0</v>
      </c>
      <c r="L4590" s="43">
        <f t="shared" si="690"/>
        <v>4934.21052631579</v>
      </c>
      <c r="M4590" s="25"/>
      <c r="N4590" s="25"/>
    </row>
    <row r="4591" spans="1:14" ht="14.25" customHeight="1">
      <c r="A4591" s="114">
        <v>41481</v>
      </c>
      <c r="B4591" s="54" t="s">
        <v>595</v>
      </c>
      <c r="C4591" s="29">
        <f t="shared" si="686"/>
        <v>1886.7924528301887</v>
      </c>
      <c r="D4591" s="54" t="s">
        <v>188</v>
      </c>
      <c r="E4591" s="112">
        <v>159</v>
      </c>
      <c r="F4591" s="112">
        <v>160</v>
      </c>
      <c r="G4591" s="112"/>
      <c r="H4591" s="110"/>
      <c r="I4591" s="109">
        <f t="shared" si="687"/>
        <v>1886.7924528301887</v>
      </c>
      <c r="J4591" s="109">
        <f t="shared" si="688"/>
        <v>0</v>
      </c>
      <c r="K4591" s="109">
        <f t="shared" si="689"/>
        <v>0</v>
      </c>
      <c r="L4591" s="43">
        <f t="shared" si="690"/>
        <v>1886.7924528301887</v>
      </c>
      <c r="M4591" s="25"/>
      <c r="N4591" s="25"/>
    </row>
    <row r="4592" spans="1:14" ht="14.25" customHeight="1">
      <c r="A4592" s="114">
        <v>41480</v>
      </c>
      <c r="B4592" s="54" t="s">
        <v>735</v>
      </c>
      <c r="C4592" s="29">
        <f t="shared" si="686"/>
        <v>1530.6122448979593</v>
      </c>
      <c r="D4592" s="54" t="s">
        <v>203</v>
      </c>
      <c r="E4592" s="112">
        <v>196</v>
      </c>
      <c r="F4592" s="112">
        <v>194.5</v>
      </c>
      <c r="G4592" s="112">
        <v>192.5</v>
      </c>
      <c r="H4592" s="112">
        <v>189</v>
      </c>
      <c r="I4592" s="109">
        <f t="shared" si="687"/>
        <v>2295.9183673469388</v>
      </c>
      <c r="J4592" s="109">
        <f t="shared" si="688"/>
        <v>3061.2244897959185</v>
      </c>
      <c r="K4592" s="109">
        <f t="shared" si="689"/>
        <v>5357.1428571428578</v>
      </c>
      <c r="L4592" s="43">
        <f t="shared" si="690"/>
        <v>10714.285714285714</v>
      </c>
      <c r="M4592" s="25"/>
      <c r="N4592" s="25"/>
    </row>
    <row r="4593" spans="1:14" ht="14.25" customHeight="1">
      <c r="A4593" s="114">
        <v>41480</v>
      </c>
      <c r="B4593" s="54" t="s">
        <v>733</v>
      </c>
      <c r="C4593" s="29">
        <f t="shared" si="686"/>
        <v>461.53846153846155</v>
      </c>
      <c r="D4593" s="54" t="s">
        <v>188</v>
      </c>
      <c r="E4593" s="112">
        <v>650</v>
      </c>
      <c r="F4593" s="112">
        <v>656</v>
      </c>
      <c r="G4593" s="112">
        <v>664.8</v>
      </c>
      <c r="H4593" s="110"/>
      <c r="I4593" s="109">
        <f t="shared" si="687"/>
        <v>2769.2307692307695</v>
      </c>
      <c r="J4593" s="109">
        <f t="shared" si="688"/>
        <v>4061.5384615384405</v>
      </c>
      <c r="K4593" s="109">
        <f t="shared" si="689"/>
        <v>0</v>
      </c>
      <c r="L4593" s="43">
        <f t="shared" si="690"/>
        <v>6830.7692307692105</v>
      </c>
      <c r="M4593" s="25"/>
      <c r="N4593" s="25"/>
    </row>
    <row r="4594" spans="1:14" ht="14.25" customHeight="1">
      <c r="A4594" s="114">
        <v>41480</v>
      </c>
      <c r="B4594" s="54" t="s">
        <v>595</v>
      </c>
      <c r="C4594" s="29">
        <f t="shared" si="686"/>
        <v>1923.0769230769231</v>
      </c>
      <c r="D4594" s="54" t="s">
        <v>188</v>
      </c>
      <c r="E4594" s="112">
        <v>156</v>
      </c>
      <c r="F4594" s="112">
        <v>157</v>
      </c>
      <c r="G4594" s="112">
        <v>158.5</v>
      </c>
      <c r="H4594" s="110"/>
      <c r="I4594" s="109">
        <f t="shared" si="687"/>
        <v>1923.0769230769231</v>
      </c>
      <c r="J4594" s="109">
        <f t="shared" si="688"/>
        <v>2884.6153846153848</v>
      </c>
      <c r="K4594" s="109">
        <f t="shared" si="689"/>
        <v>0</v>
      </c>
      <c r="L4594" s="43">
        <f t="shared" si="690"/>
        <v>4807.6923076923076</v>
      </c>
      <c r="M4594" s="25"/>
      <c r="N4594" s="25"/>
    </row>
    <row r="4595" spans="1:14" ht="14.25" customHeight="1">
      <c r="A4595" s="114">
        <v>41479</v>
      </c>
      <c r="B4595" s="54" t="s">
        <v>725</v>
      </c>
      <c r="C4595" s="29">
        <f t="shared" si="686"/>
        <v>1376.1467889908256</v>
      </c>
      <c r="D4595" s="54" t="s">
        <v>188</v>
      </c>
      <c r="E4595" s="112">
        <v>218</v>
      </c>
      <c r="F4595" s="112">
        <v>219.5</v>
      </c>
      <c r="G4595" s="112">
        <v>221.5</v>
      </c>
      <c r="H4595" s="110">
        <v>224</v>
      </c>
      <c r="I4595" s="109">
        <f t="shared" si="687"/>
        <v>2064.2201834862385</v>
      </c>
      <c r="J4595" s="109">
        <f t="shared" si="688"/>
        <v>2752.2935779816512</v>
      </c>
      <c r="K4595" s="109">
        <f t="shared" si="689"/>
        <v>3440.3669724770639</v>
      </c>
      <c r="L4595" s="43">
        <f t="shared" si="690"/>
        <v>8256.880733944954</v>
      </c>
      <c r="M4595" s="25"/>
      <c r="N4595" s="25"/>
    </row>
    <row r="4596" spans="1:14" ht="14.25" customHeight="1">
      <c r="A4596" s="114">
        <v>41479</v>
      </c>
      <c r="B4596" s="54" t="s">
        <v>669</v>
      </c>
      <c r="C4596" s="29">
        <f t="shared" si="686"/>
        <v>2343.75</v>
      </c>
      <c r="D4596" s="102" t="s">
        <v>203</v>
      </c>
      <c r="E4596" s="43">
        <v>128</v>
      </c>
      <c r="F4596" s="43">
        <v>127</v>
      </c>
      <c r="G4596" s="43">
        <v>125.5</v>
      </c>
      <c r="H4596" s="110"/>
      <c r="I4596" s="109">
        <f t="shared" si="687"/>
        <v>2343.75</v>
      </c>
      <c r="J4596" s="109">
        <f t="shared" si="688"/>
        <v>3515.625</v>
      </c>
      <c r="K4596" s="109">
        <f t="shared" si="689"/>
        <v>0</v>
      </c>
      <c r="L4596" s="43">
        <f t="shared" si="690"/>
        <v>5859.375</v>
      </c>
      <c r="M4596" s="25"/>
      <c r="N4596" s="25"/>
    </row>
    <row r="4597" spans="1:14" ht="14.25" customHeight="1">
      <c r="A4597" s="114">
        <v>41479</v>
      </c>
      <c r="B4597" s="54" t="s">
        <v>91</v>
      </c>
      <c r="C4597" s="29">
        <f t="shared" si="686"/>
        <v>3225.8064516129034</v>
      </c>
      <c r="D4597" s="54" t="s">
        <v>188</v>
      </c>
      <c r="E4597" s="112">
        <v>93</v>
      </c>
      <c r="F4597" s="112">
        <v>93.7</v>
      </c>
      <c r="G4597" s="112"/>
      <c r="H4597" s="110"/>
      <c r="I4597" s="109">
        <f t="shared" si="687"/>
        <v>2258.0645161290417</v>
      </c>
      <c r="J4597" s="109">
        <f t="shared" si="688"/>
        <v>0</v>
      </c>
      <c r="K4597" s="109">
        <f t="shared" si="689"/>
        <v>0</v>
      </c>
      <c r="L4597" s="43">
        <f t="shared" si="690"/>
        <v>2258.0645161290417</v>
      </c>
      <c r="M4597" s="25"/>
      <c r="N4597" s="25"/>
    </row>
    <row r="4598" spans="1:14" ht="14.25" customHeight="1">
      <c r="A4598" s="114">
        <v>41478</v>
      </c>
      <c r="B4598" s="54" t="s">
        <v>725</v>
      </c>
      <c r="C4598" s="29">
        <f t="shared" si="686"/>
        <v>1421.8009478672986</v>
      </c>
      <c r="D4598" s="54" t="s">
        <v>188</v>
      </c>
      <c r="E4598" s="112">
        <v>211</v>
      </c>
      <c r="F4598" s="112">
        <v>212.5</v>
      </c>
      <c r="G4598" s="112">
        <v>214.5</v>
      </c>
      <c r="H4598" s="110">
        <v>217.85</v>
      </c>
      <c r="I4598" s="109">
        <f t="shared" si="687"/>
        <v>2132.7014218009481</v>
      </c>
      <c r="J4598" s="109">
        <f t="shared" si="688"/>
        <v>2843.6018957345973</v>
      </c>
      <c r="K4598" s="109">
        <f t="shared" si="689"/>
        <v>4763.0331753554428</v>
      </c>
      <c r="L4598" s="43">
        <f t="shared" si="690"/>
        <v>9739.3364928909868</v>
      </c>
      <c r="M4598" s="25"/>
      <c r="N4598" s="25"/>
    </row>
    <row r="4599" spans="1:14" ht="14.25" customHeight="1">
      <c r="A4599" s="114">
        <v>41478</v>
      </c>
      <c r="B4599" s="54" t="s">
        <v>367</v>
      </c>
      <c r="C4599" s="29">
        <f t="shared" si="686"/>
        <v>2702.7027027027025</v>
      </c>
      <c r="D4599" s="54" t="s">
        <v>188</v>
      </c>
      <c r="E4599" s="112">
        <v>111</v>
      </c>
      <c r="F4599" s="112">
        <v>111.7</v>
      </c>
      <c r="G4599" s="112"/>
      <c r="H4599" s="110"/>
      <c r="I4599" s="109">
        <f t="shared" si="687"/>
        <v>1891.8918918918994</v>
      </c>
      <c r="J4599" s="109">
        <f t="shared" si="688"/>
        <v>0</v>
      </c>
      <c r="K4599" s="109">
        <f t="shared" si="689"/>
        <v>0</v>
      </c>
      <c r="L4599" s="43">
        <f t="shared" si="690"/>
        <v>1891.8918918918994</v>
      </c>
      <c r="M4599" s="25"/>
      <c r="N4599" s="25"/>
    </row>
    <row r="4600" spans="1:14" ht="14.25" customHeight="1">
      <c r="A4600" s="114">
        <v>41478</v>
      </c>
      <c r="B4600" s="54" t="s">
        <v>736</v>
      </c>
      <c r="C4600" s="29">
        <f t="shared" si="686"/>
        <v>566.03773584905662</v>
      </c>
      <c r="D4600" s="102" t="s">
        <v>188</v>
      </c>
      <c r="E4600" s="43">
        <v>530</v>
      </c>
      <c r="F4600" s="43">
        <v>520</v>
      </c>
      <c r="G4600" s="43"/>
      <c r="H4600" s="110"/>
      <c r="I4600" s="109">
        <f t="shared" si="687"/>
        <v>-5660.3773584905666</v>
      </c>
      <c r="J4600" s="109">
        <f t="shared" si="688"/>
        <v>0</v>
      </c>
      <c r="K4600" s="109">
        <f t="shared" si="689"/>
        <v>0</v>
      </c>
      <c r="L4600" s="43">
        <f t="shared" si="690"/>
        <v>-5660.3773584905666</v>
      </c>
      <c r="M4600" s="25"/>
      <c r="N4600" s="25"/>
    </row>
    <row r="4601" spans="1:14" ht="14.25" customHeight="1">
      <c r="A4601" s="114">
        <v>41477</v>
      </c>
      <c r="B4601" s="54" t="s">
        <v>397</v>
      </c>
      <c r="C4601" s="29">
        <f t="shared" si="686"/>
        <v>1345.2914798206277</v>
      </c>
      <c r="D4601" s="54" t="s">
        <v>188</v>
      </c>
      <c r="E4601" s="112">
        <v>223</v>
      </c>
      <c r="F4601" s="112">
        <v>224.5</v>
      </c>
      <c r="G4601" s="112">
        <v>226.5</v>
      </c>
      <c r="H4601" s="110">
        <v>228.7</v>
      </c>
      <c r="I4601" s="109">
        <f t="shared" si="687"/>
        <v>2017.9372197309417</v>
      </c>
      <c r="J4601" s="109">
        <f t="shared" si="688"/>
        <v>2690.5829596412555</v>
      </c>
      <c r="K4601" s="109">
        <f t="shared" si="689"/>
        <v>2959.6412556053656</v>
      </c>
      <c r="L4601" s="43">
        <f t="shared" si="690"/>
        <v>7668.1614349775627</v>
      </c>
      <c r="M4601" s="25"/>
      <c r="N4601" s="25"/>
    </row>
    <row r="4602" spans="1:14" ht="14.25" customHeight="1">
      <c r="A4602" s="114">
        <v>41477</v>
      </c>
      <c r="B4602" s="54" t="s">
        <v>737</v>
      </c>
      <c r="C4602" s="29">
        <f t="shared" si="686"/>
        <v>2678.5714285714284</v>
      </c>
      <c r="D4602" s="54" t="s">
        <v>188</v>
      </c>
      <c r="E4602" s="112">
        <v>112</v>
      </c>
      <c r="F4602" s="112">
        <v>113</v>
      </c>
      <c r="G4602" s="112">
        <v>114</v>
      </c>
      <c r="H4602" s="110"/>
      <c r="I4602" s="109">
        <f t="shared" si="687"/>
        <v>2678.5714285714284</v>
      </c>
      <c r="J4602" s="109">
        <f t="shared" si="688"/>
        <v>2678.5714285714284</v>
      </c>
      <c r="K4602" s="109">
        <f t="shared" si="689"/>
        <v>0</v>
      </c>
      <c r="L4602" s="43">
        <f t="shared" si="690"/>
        <v>5357.1428571428569</v>
      </c>
      <c r="M4602" s="25"/>
      <c r="N4602" s="25"/>
    </row>
    <row r="4603" spans="1:14" ht="14.25" customHeight="1">
      <c r="A4603" s="114">
        <v>41477</v>
      </c>
      <c r="B4603" s="54" t="s">
        <v>366</v>
      </c>
      <c r="C4603" s="29">
        <f t="shared" si="686"/>
        <v>21.008403361344538</v>
      </c>
      <c r="D4603" s="54" t="s">
        <v>188</v>
      </c>
      <c r="E4603" s="112">
        <v>14280</v>
      </c>
      <c r="F4603" s="112">
        <v>14380</v>
      </c>
      <c r="G4603" s="112">
        <v>14450</v>
      </c>
      <c r="H4603" s="110"/>
      <c r="I4603" s="109">
        <f t="shared" si="687"/>
        <v>2100.840336134454</v>
      </c>
      <c r="J4603" s="109">
        <f t="shared" si="688"/>
        <v>1470.5882352941176</v>
      </c>
      <c r="K4603" s="109">
        <f t="shared" si="689"/>
        <v>0</v>
      </c>
      <c r="L4603" s="43">
        <f t="shared" si="690"/>
        <v>3571.4285714285716</v>
      </c>
      <c r="M4603" s="25"/>
      <c r="N4603" s="25"/>
    </row>
    <row r="4604" spans="1:14" ht="14.25" customHeight="1">
      <c r="A4604" s="114">
        <v>41474</v>
      </c>
      <c r="B4604" s="54" t="s">
        <v>738</v>
      </c>
      <c r="C4604" s="29">
        <f t="shared" si="686"/>
        <v>1127.8195488721803</v>
      </c>
      <c r="D4604" s="54" t="s">
        <v>188</v>
      </c>
      <c r="E4604" s="112">
        <v>266</v>
      </c>
      <c r="F4604" s="112">
        <v>268</v>
      </c>
      <c r="G4604" s="112">
        <v>270</v>
      </c>
      <c r="H4604" s="110">
        <v>273</v>
      </c>
      <c r="I4604" s="109">
        <f t="shared" si="687"/>
        <v>2255.6390977443607</v>
      </c>
      <c r="J4604" s="109">
        <f t="shared" si="688"/>
        <v>2255.6390977443607</v>
      </c>
      <c r="K4604" s="109">
        <f t="shared" si="689"/>
        <v>3383.458646616541</v>
      </c>
      <c r="L4604" s="43">
        <f t="shared" si="690"/>
        <v>7894.7368421052624</v>
      </c>
      <c r="M4604" s="25"/>
      <c r="N4604" s="25"/>
    </row>
    <row r="4605" spans="1:14" ht="14.25" customHeight="1">
      <c r="A4605" s="114">
        <v>41474</v>
      </c>
      <c r="B4605" s="54" t="s">
        <v>549</v>
      </c>
      <c r="C4605" s="29">
        <f t="shared" si="686"/>
        <v>258.62068965517244</v>
      </c>
      <c r="D4605" s="54" t="s">
        <v>188</v>
      </c>
      <c r="E4605" s="112">
        <v>1160</v>
      </c>
      <c r="F4605" s="112">
        <v>1170</v>
      </c>
      <c r="G4605" s="112">
        <v>1179</v>
      </c>
      <c r="H4605" s="110"/>
      <c r="I4605" s="109">
        <f t="shared" si="687"/>
        <v>2586.2068965517246</v>
      </c>
      <c r="J4605" s="109">
        <f t="shared" si="688"/>
        <v>2327.5862068965521</v>
      </c>
      <c r="K4605" s="109">
        <f t="shared" si="689"/>
        <v>0</v>
      </c>
      <c r="L4605" s="43">
        <f t="shared" si="690"/>
        <v>4913.7931034482772</v>
      </c>
      <c r="M4605" s="25"/>
      <c r="N4605" s="25"/>
    </row>
    <row r="4606" spans="1:14" ht="14.25" customHeight="1">
      <c r="A4606" s="114">
        <v>41474</v>
      </c>
      <c r="B4606" s="54" t="s">
        <v>308</v>
      </c>
      <c r="C4606" s="29">
        <f t="shared" si="686"/>
        <v>2521.0084033613443</v>
      </c>
      <c r="D4606" s="54" t="s">
        <v>188</v>
      </c>
      <c r="E4606" s="112">
        <v>119</v>
      </c>
      <c r="F4606" s="112">
        <v>120</v>
      </c>
      <c r="G4606" s="112"/>
      <c r="H4606" s="110"/>
      <c r="I4606" s="109">
        <f t="shared" si="687"/>
        <v>2521.0084033613443</v>
      </c>
      <c r="J4606" s="109">
        <f t="shared" si="688"/>
        <v>0</v>
      </c>
      <c r="K4606" s="109">
        <f t="shared" si="689"/>
        <v>0</v>
      </c>
      <c r="L4606" s="43">
        <f t="shared" si="690"/>
        <v>2521.0084033613443</v>
      </c>
      <c r="M4606" s="25"/>
      <c r="N4606" s="25"/>
    </row>
    <row r="4607" spans="1:14" ht="14.25" customHeight="1">
      <c r="A4607" s="114">
        <v>41474</v>
      </c>
      <c r="B4607" s="54" t="s">
        <v>690</v>
      </c>
      <c r="C4607" s="29">
        <f t="shared" si="686"/>
        <v>1796.4071856287426</v>
      </c>
      <c r="D4607" s="102" t="s">
        <v>188</v>
      </c>
      <c r="E4607" s="43">
        <v>167</v>
      </c>
      <c r="F4607" s="43">
        <v>165</v>
      </c>
      <c r="G4607" s="43"/>
      <c r="H4607" s="110"/>
      <c r="I4607" s="109">
        <f t="shared" si="687"/>
        <v>-3592.8143712574852</v>
      </c>
      <c r="J4607" s="109">
        <f t="shared" si="688"/>
        <v>0</v>
      </c>
      <c r="K4607" s="109">
        <f t="shared" si="689"/>
        <v>0</v>
      </c>
      <c r="L4607" s="43">
        <f t="shared" si="690"/>
        <v>-3592.8143712574852</v>
      </c>
      <c r="M4607" s="25"/>
      <c r="N4607" s="25"/>
    </row>
    <row r="4608" spans="1:14" ht="14.25" customHeight="1">
      <c r="A4608" s="114">
        <v>41472</v>
      </c>
      <c r="B4608" s="54" t="s">
        <v>42</v>
      </c>
      <c r="C4608" s="29">
        <f t="shared" si="686"/>
        <v>5128.2051282051279</v>
      </c>
      <c r="D4608" s="54" t="s">
        <v>188</v>
      </c>
      <c r="E4608" s="112">
        <v>58.5</v>
      </c>
      <c r="F4608" s="112">
        <v>59</v>
      </c>
      <c r="G4608" s="112">
        <v>60</v>
      </c>
      <c r="H4608" s="110">
        <v>61.5</v>
      </c>
      <c r="I4608" s="109">
        <f t="shared" si="687"/>
        <v>2564.102564102564</v>
      </c>
      <c r="J4608" s="109">
        <f t="shared" si="688"/>
        <v>5128.2051282051279</v>
      </c>
      <c r="K4608" s="109">
        <f t="shared" si="689"/>
        <v>7692.3076923076915</v>
      </c>
      <c r="L4608" s="43">
        <f t="shared" si="690"/>
        <v>15384.615384615383</v>
      </c>
      <c r="M4608" s="25"/>
      <c r="N4608" s="25"/>
    </row>
    <row r="4609" spans="1:14" ht="14.25" customHeight="1">
      <c r="A4609" s="114">
        <v>41472</v>
      </c>
      <c r="B4609" s="54" t="s">
        <v>595</v>
      </c>
      <c r="C4609" s="29">
        <f t="shared" si="686"/>
        <v>1923.0769230769231</v>
      </c>
      <c r="D4609" s="54" t="s">
        <v>188</v>
      </c>
      <c r="E4609" s="112">
        <v>156</v>
      </c>
      <c r="F4609" s="112">
        <v>157.25</v>
      </c>
      <c r="G4609" s="112">
        <v>159</v>
      </c>
      <c r="H4609" s="110">
        <v>160.75</v>
      </c>
      <c r="I4609" s="109">
        <f t="shared" si="687"/>
        <v>2403.8461538461538</v>
      </c>
      <c r="J4609" s="109">
        <f t="shared" si="688"/>
        <v>3365.3846153846152</v>
      </c>
      <c r="K4609" s="109">
        <f t="shared" si="689"/>
        <v>3365.3846153846152</v>
      </c>
      <c r="L4609" s="43">
        <f t="shared" si="690"/>
        <v>9134.6153846153848</v>
      </c>
      <c r="M4609" s="25"/>
      <c r="N4609" s="25"/>
    </row>
    <row r="4610" spans="1:14" ht="14.25" customHeight="1">
      <c r="A4610" s="114">
        <v>41472</v>
      </c>
      <c r="B4610" s="54" t="s">
        <v>79</v>
      </c>
      <c r="C4610" s="29">
        <f t="shared" si="686"/>
        <v>1330.3769401330378</v>
      </c>
      <c r="D4610" s="54" t="s">
        <v>188</v>
      </c>
      <c r="E4610" s="112">
        <v>225.5</v>
      </c>
      <c r="F4610" s="112">
        <v>227.5</v>
      </c>
      <c r="G4610" s="112">
        <v>230</v>
      </c>
      <c r="H4610" s="110"/>
      <c r="I4610" s="109">
        <f t="shared" si="687"/>
        <v>2660.7538802660756</v>
      </c>
      <c r="J4610" s="109">
        <f t="shared" si="688"/>
        <v>3325.9423503325943</v>
      </c>
      <c r="K4610" s="109">
        <f t="shared" si="689"/>
        <v>0</v>
      </c>
      <c r="L4610" s="43">
        <f t="shared" si="690"/>
        <v>5986.6962305986699</v>
      </c>
      <c r="M4610" s="25"/>
      <c r="N4610" s="25"/>
    </row>
    <row r="4611" spans="1:14" ht="14.25" customHeight="1">
      <c r="A4611" s="114">
        <v>41472</v>
      </c>
      <c r="B4611" s="54" t="s">
        <v>367</v>
      </c>
      <c r="C4611" s="29">
        <f t="shared" si="686"/>
        <v>2777.7777777777778</v>
      </c>
      <c r="D4611" s="54" t="s">
        <v>188</v>
      </c>
      <c r="E4611" s="112">
        <v>108</v>
      </c>
      <c r="F4611" s="112">
        <v>109</v>
      </c>
      <c r="G4611" s="112">
        <v>109.85</v>
      </c>
      <c r="H4611" s="110"/>
      <c r="I4611" s="109">
        <f t="shared" si="687"/>
        <v>2777.7777777777778</v>
      </c>
      <c r="J4611" s="109">
        <f t="shared" si="688"/>
        <v>2361.1111111110954</v>
      </c>
      <c r="K4611" s="109">
        <f t="shared" si="689"/>
        <v>0</v>
      </c>
      <c r="L4611" s="43">
        <f t="shared" si="690"/>
        <v>5138.8888888888732</v>
      </c>
      <c r="M4611" s="25"/>
      <c r="N4611" s="25"/>
    </row>
    <row r="4612" spans="1:14" ht="14.25" customHeight="1">
      <c r="A4612" s="114">
        <v>41471</v>
      </c>
      <c r="B4612" s="54" t="s">
        <v>513</v>
      </c>
      <c r="C4612" s="29">
        <f t="shared" si="686"/>
        <v>890.20771513353111</v>
      </c>
      <c r="D4612" s="102" t="s">
        <v>203</v>
      </c>
      <c r="E4612" s="43">
        <v>337</v>
      </c>
      <c r="F4612" s="43">
        <v>334</v>
      </c>
      <c r="G4612" s="43">
        <v>331</v>
      </c>
      <c r="H4612" s="110"/>
      <c r="I4612" s="109">
        <f t="shared" si="687"/>
        <v>2670.6231454005933</v>
      </c>
      <c r="J4612" s="109">
        <f t="shared" si="688"/>
        <v>2670.6231454005933</v>
      </c>
      <c r="K4612" s="109">
        <f t="shared" si="689"/>
        <v>0</v>
      </c>
      <c r="L4612" s="43">
        <f t="shared" si="690"/>
        <v>5341.2462908011867</v>
      </c>
      <c r="M4612" s="25"/>
      <c r="N4612" s="25"/>
    </row>
    <row r="4613" spans="1:14" ht="14.25" customHeight="1">
      <c r="A4613" s="114">
        <v>41471</v>
      </c>
      <c r="B4613" s="54" t="s">
        <v>620</v>
      </c>
      <c r="C4613" s="29">
        <f t="shared" si="686"/>
        <v>4594.1807044410416</v>
      </c>
      <c r="D4613" s="102" t="s">
        <v>203</v>
      </c>
      <c r="E4613" s="43">
        <v>65.3</v>
      </c>
      <c r="F4613" s="43">
        <v>64.75</v>
      </c>
      <c r="G4613" s="43">
        <v>64.25</v>
      </c>
      <c r="H4613" s="110"/>
      <c r="I4613" s="109">
        <f t="shared" si="687"/>
        <v>2526.7993874425597</v>
      </c>
      <c r="J4613" s="109">
        <f t="shared" si="688"/>
        <v>2297.0903522205208</v>
      </c>
      <c r="K4613" s="109">
        <f t="shared" si="689"/>
        <v>0</v>
      </c>
      <c r="L4613" s="43">
        <f t="shared" si="690"/>
        <v>4823.88973966308</v>
      </c>
      <c r="M4613" s="25"/>
      <c r="N4613" s="25"/>
    </row>
    <row r="4614" spans="1:14" ht="14.25" customHeight="1">
      <c r="A4614" s="114">
        <v>41471</v>
      </c>
      <c r="B4614" s="54" t="s">
        <v>739</v>
      </c>
      <c r="C4614" s="29">
        <f t="shared" si="686"/>
        <v>2542.3728813559323</v>
      </c>
      <c r="D4614" s="54" t="s">
        <v>188</v>
      </c>
      <c r="E4614" s="112">
        <v>118</v>
      </c>
      <c r="F4614" s="112">
        <v>119.35</v>
      </c>
      <c r="G4614" s="112"/>
      <c r="H4614" s="110"/>
      <c r="I4614" s="109">
        <f t="shared" si="687"/>
        <v>3432.2033898304944</v>
      </c>
      <c r="J4614" s="109">
        <f t="shared" si="688"/>
        <v>0</v>
      </c>
      <c r="K4614" s="109">
        <f t="shared" si="689"/>
        <v>0</v>
      </c>
      <c r="L4614" s="43">
        <f t="shared" si="690"/>
        <v>3432.2033898304944</v>
      </c>
      <c r="M4614" s="25"/>
      <c r="N4614" s="25"/>
    </row>
    <row r="4615" spans="1:14" ht="14.25" customHeight="1">
      <c r="A4615" s="114">
        <v>41470</v>
      </c>
      <c r="B4615" s="54" t="s">
        <v>723</v>
      </c>
      <c r="C4615" s="29">
        <f t="shared" si="686"/>
        <v>1090.909090909091</v>
      </c>
      <c r="D4615" s="54" t="s">
        <v>188</v>
      </c>
      <c r="E4615" s="112">
        <v>275</v>
      </c>
      <c r="F4615" s="112">
        <v>277</v>
      </c>
      <c r="G4615" s="112">
        <v>280</v>
      </c>
      <c r="H4615" s="110">
        <v>283.2</v>
      </c>
      <c r="I4615" s="109">
        <f t="shared" si="687"/>
        <v>2181.818181818182</v>
      </c>
      <c r="J4615" s="109">
        <f t="shared" si="688"/>
        <v>3272.727272727273</v>
      </c>
      <c r="K4615" s="109">
        <f t="shared" si="689"/>
        <v>3490.9090909090787</v>
      </c>
      <c r="L4615" s="43">
        <f t="shared" si="690"/>
        <v>8945.4545454545332</v>
      </c>
      <c r="M4615" s="25"/>
      <c r="N4615" s="25"/>
    </row>
    <row r="4616" spans="1:14" ht="14.25" customHeight="1">
      <c r="A4616" s="114">
        <v>41470</v>
      </c>
      <c r="B4616" s="54" t="s">
        <v>699</v>
      </c>
      <c r="C4616" s="29">
        <f t="shared" si="686"/>
        <v>1038.0622837370242</v>
      </c>
      <c r="D4616" s="54" t="s">
        <v>188</v>
      </c>
      <c r="E4616" s="112">
        <v>289</v>
      </c>
      <c r="F4616" s="112">
        <v>291</v>
      </c>
      <c r="G4616" s="112">
        <v>294</v>
      </c>
      <c r="H4616" s="110">
        <v>295.75</v>
      </c>
      <c r="I4616" s="109">
        <f t="shared" si="687"/>
        <v>2076.1245674740485</v>
      </c>
      <c r="J4616" s="109">
        <f t="shared" si="688"/>
        <v>3114.1868512110727</v>
      </c>
      <c r="K4616" s="109">
        <f t="shared" si="689"/>
        <v>1816.6089965397923</v>
      </c>
      <c r="L4616" s="43">
        <f t="shared" si="690"/>
        <v>7006.920415224914</v>
      </c>
      <c r="M4616" s="25"/>
      <c r="N4616" s="25"/>
    </row>
    <row r="4617" spans="1:14" ht="14.25" customHeight="1">
      <c r="A4617" s="114">
        <v>41470</v>
      </c>
      <c r="B4617" s="54" t="s">
        <v>367</v>
      </c>
      <c r="C4617" s="29">
        <f t="shared" si="686"/>
        <v>2843.6018957345973</v>
      </c>
      <c r="D4617" s="54" t="s">
        <v>188</v>
      </c>
      <c r="E4617" s="112">
        <v>105.5</v>
      </c>
      <c r="F4617" s="112">
        <v>106.5</v>
      </c>
      <c r="G4617" s="112">
        <v>107.5</v>
      </c>
      <c r="H4617" s="110"/>
      <c r="I4617" s="109">
        <f t="shared" si="687"/>
        <v>2843.6018957345973</v>
      </c>
      <c r="J4617" s="109">
        <f t="shared" si="688"/>
        <v>2843.6018957345973</v>
      </c>
      <c r="K4617" s="109">
        <f t="shared" si="689"/>
        <v>0</v>
      </c>
      <c r="L4617" s="43">
        <f t="shared" si="690"/>
        <v>5687.2037914691946</v>
      </c>
      <c r="M4617" s="25"/>
      <c r="N4617" s="25"/>
    </row>
    <row r="4618" spans="1:14" ht="14.25" customHeight="1">
      <c r="A4618" s="114">
        <v>41470</v>
      </c>
      <c r="B4618" s="54" t="s">
        <v>740</v>
      </c>
      <c r="C4618" s="29">
        <f t="shared" si="686"/>
        <v>55.248618784530386</v>
      </c>
      <c r="D4618" s="54" t="s">
        <v>188</v>
      </c>
      <c r="E4618" s="112">
        <v>5430</v>
      </c>
      <c r="F4618" s="112">
        <v>5470</v>
      </c>
      <c r="G4618" s="112">
        <v>5530</v>
      </c>
      <c r="H4618" s="110"/>
      <c r="I4618" s="109">
        <f t="shared" si="687"/>
        <v>2209.9447513812156</v>
      </c>
      <c r="J4618" s="109">
        <f t="shared" si="688"/>
        <v>3314.917127071823</v>
      </c>
      <c r="K4618" s="109">
        <f t="shared" si="689"/>
        <v>0</v>
      </c>
      <c r="L4618" s="43">
        <f t="shared" si="690"/>
        <v>5524.861878453039</v>
      </c>
      <c r="M4618" s="25"/>
      <c r="N4618" s="25"/>
    </row>
    <row r="4619" spans="1:14" ht="14.25" customHeight="1">
      <c r="A4619" s="114">
        <v>41470</v>
      </c>
      <c r="B4619" s="54" t="s">
        <v>595</v>
      </c>
      <c r="C4619" s="29">
        <f t="shared" si="686"/>
        <v>1898.7341772151899</v>
      </c>
      <c r="D4619" s="54" t="s">
        <v>188</v>
      </c>
      <c r="E4619" s="112">
        <v>158</v>
      </c>
      <c r="F4619" s="112">
        <v>159.25</v>
      </c>
      <c r="G4619" s="112"/>
      <c r="H4619" s="110"/>
      <c r="I4619" s="109">
        <f t="shared" si="687"/>
        <v>2373.4177215189875</v>
      </c>
      <c r="J4619" s="109">
        <f t="shared" si="688"/>
        <v>0</v>
      </c>
      <c r="K4619" s="109">
        <f t="shared" si="689"/>
        <v>0</v>
      </c>
      <c r="L4619" s="43">
        <f t="shared" si="690"/>
        <v>2373.4177215189875</v>
      </c>
      <c r="M4619" s="25"/>
      <c r="N4619" s="25"/>
    </row>
    <row r="4620" spans="1:14" ht="14.25" customHeight="1">
      <c r="A4620" s="114">
        <v>41470</v>
      </c>
      <c r="B4620" s="54" t="s">
        <v>675</v>
      </c>
      <c r="C4620" s="29">
        <f t="shared" ref="C4620:C4683" si="691">300000/E4620</f>
        <v>3896.1038961038962</v>
      </c>
      <c r="D4620" s="102" t="s">
        <v>188</v>
      </c>
      <c r="E4620" s="43">
        <v>77</v>
      </c>
      <c r="F4620" s="43">
        <v>76</v>
      </c>
      <c r="G4620" s="43"/>
      <c r="H4620" s="110"/>
      <c r="I4620" s="109">
        <f t="shared" ref="I4620:I4683" si="692">(IF(D4620="SHORT",E4620-F4620,IF(D4620="LONG",F4620-E4620)))*C4620</f>
        <v>-3896.1038961038962</v>
      </c>
      <c r="J4620" s="109">
        <f t="shared" ref="J4620:J4683" si="693">(IF(D4620="SHORT",IF(G4620="",0,F4620-G4620),IF(D4620="LONG",IF(G4620="",0,G4620-F4620))))*C4620</f>
        <v>0</v>
      </c>
      <c r="K4620" s="109">
        <f t="shared" ref="K4620:K4683" si="694">(IF(D4620="SHORT",IF(H4620="",0,G4620-H4620),IF(D4620="LONG",IF(H4620="",0,(H4620-G4620)))))*C4620</f>
        <v>0</v>
      </c>
      <c r="L4620" s="43">
        <f t="shared" ref="L4620:L4683" si="695">SUM(I4620,J4620,K4620)</f>
        <v>-3896.1038961038962</v>
      </c>
      <c r="M4620" s="25"/>
      <c r="N4620" s="25"/>
    </row>
    <row r="4621" spans="1:14" ht="14.25" customHeight="1">
      <c r="A4621" s="114">
        <v>41467</v>
      </c>
      <c r="B4621" s="54" t="s">
        <v>675</v>
      </c>
      <c r="C4621" s="29">
        <f t="shared" si="691"/>
        <v>4181.1846689895474</v>
      </c>
      <c r="D4621" s="54" t="s">
        <v>188</v>
      </c>
      <c r="E4621" s="112">
        <v>71.75</v>
      </c>
      <c r="F4621" s="112">
        <v>72.5</v>
      </c>
      <c r="G4621" s="112">
        <v>73.5</v>
      </c>
      <c r="H4621" s="110">
        <v>74.900000000000006</v>
      </c>
      <c r="I4621" s="109">
        <f t="shared" si="692"/>
        <v>3135.8885017421608</v>
      </c>
      <c r="J4621" s="109">
        <f t="shared" si="693"/>
        <v>4181.1846689895474</v>
      </c>
      <c r="K4621" s="109">
        <f t="shared" si="694"/>
        <v>5853.6585365853898</v>
      </c>
      <c r="L4621" s="43">
        <f t="shared" si="695"/>
        <v>13170.731707317098</v>
      </c>
      <c r="M4621" s="25"/>
      <c r="N4621" s="25"/>
    </row>
    <row r="4622" spans="1:14" ht="14.25" customHeight="1">
      <c r="A4622" s="114">
        <v>41466</v>
      </c>
      <c r="B4622" s="54" t="s">
        <v>113</v>
      </c>
      <c r="C4622" s="29">
        <f t="shared" si="691"/>
        <v>4255.3191489361698</v>
      </c>
      <c r="D4622" s="54" t="s">
        <v>188</v>
      </c>
      <c r="E4622" s="112">
        <v>70.5</v>
      </c>
      <c r="F4622" s="112">
        <v>71.25</v>
      </c>
      <c r="G4622" s="112">
        <v>72.25</v>
      </c>
      <c r="H4622" s="110">
        <v>73</v>
      </c>
      <c r="I4622" s="109">
        <f t="shared" si="692"/>
        <v>3191.4893617021271</v>
      </c>
      <c r="J4622" s="109">
        <f t="shared" si="693"/>
        <v>4255.3191489361698</v>
      </c>
      <c r="K4622" s="109">
        <f t="shared" si="694"/>
        <v>3191.4893617021271</v>
      </c>
      <c r="L4622" s="43">
        <f t="shared" si="695"/>
        <v>10638.297872340423</v>
      </c>
      <c r="M4622" s="25"/>
      <c r="N4622" s="25"/>
    </row>
    <row r="4623" spans="1:14" ht="14.25" customHeight="1">
      <c r="A4623" s="114">
        <v>41466</v>
      </c>
      <c r="B4623" s="54" t="s">
        <v>25</v>
      </c>
      <c r="C4623" s="29">
        <f t="shared" si="691"/>
        <v>1898.7341772151899</v>
      </c>
      <c r="D4623" s="54" t="s">
        <v>188</v>
      </c>
      <c r="E4623" s="112">
        <v>158</v>
      </c>
      <c r="F4623" s="112">
        <v>159.25</v>
      </c>
      <c r="G4623" s="112">
        <v>161</v>
      </c>
      <c r="H4623" s="110">
        <v>163.5</v>
      </c>
      <c r="I4623" s="109">
        <f t="shared" si="692"/>
        <v>2373.4177215189875</v>
      </c>
      <c r="J4623" s="109">
        <f t="shared" si="693"/>
        <v>3322.7848101265822</v>
      </c>
      <c r="K4623" s="109">
        <f t="shared" si="694"/>
        <v>4746.835443037975</v>
      </c>
      <c r="L4623" s="43">
        <f t="shared" si="695"/>
        <v>10443.037974683544</v>
      </c>
      <c r="M4623" s="25"/>
      <c r="N4623" s="25"/>
    </row>
    <row r="4624" spans="1:14" ht="14.25" customHeight="1">
      <c r="A4624" s="114">
        <v>41466</v>
      </c>
      <c r="B4624" s="54" t="s">
        <v>551</v>
      </c>
      <c r="C4624" s="29">
        <f t="shared" si="691"/>
        <v>3785.4889589905365</v>
      </c>
      <c r="D4624" s="54" t="s">
        <v>188</v>
      </c>
      <c r="E4624" s="112">
        <v>79.25</v>
      </c>
      <c r="F4624" s="112">
        <v>80</v>
      </c>
      <c r="G4624" s="112">
        <v>81</v>
      </c>
      <c r="H4624" s="110"/>
      <c r="I4624" s="109">
        <f t="shared" si="692"/>
        <v>2839.1167192429025</v>
      </c>
      <c r="J4624" s="109">
        <f t="shared" si="693"/>
        <v>3785.4889589905365</v>
      </c>
      <c r="K4624" s="109">
        <f t="shared" si="694"/>
        <v>0</v>
      </c>
      <c r="L4624" s="43">
        <f t="shared" si="695"/>
        <v>6624.605678233439</v>
      </c>
      <c r="M4624" s="25"/>
      <c r="N4624" s="25"/>
    </row>
    <row r="4625" spans="1:14" ht="14.25" customHeight="1">
      <c r="A4625" s="114">
        <v>41466</v>
      </c>
      <c r="B4625" s="54" t="s">
        <v>741</v>
      </c>
      <c r="C4625" s="29">
        <f t="shared" si="691"/>
        <v>575.81573896353166</v>
      </c>
      <c r="D4625" s="54" t="s">
        <v>188</v>
      </c>
      <c r="E4625" s="112">
        <v>521</v>
      </c>
      <c r="F4625" s="112">
        <v>525.65</v>
      </c>
      <c r="G4625" s="112"/>
      <c r="H4625" s="110"/>
      <c r="I4625" s="109">
        <f t="shared" si="692"/>
        <v>2677.5431861804091</v>
      </c>
      <c r="J4625" s="109">
        <f t="shared" si="693"/>
        <v>0</v>
      </c>
      <c r="K4625" s="109">
        <f t="shared" si="694"/>
        <v>0</v>
      </c>
      <c r="L4625" s="43">
        <f t="shared" si="695"/>
        <v>2677.5431861804091</v>
      </c>
      <c r="M4625" s="25"/>
      <c r="N4625" s="25"/>
    </row>
    <row r="4626" spans="1:14" ht="14.25" customHeight="1">
      <c r="A4626" s="114">
        <v>41465</v>
      </c>
      <c r="B4626" s="54" t="s">
        <v>628</v>
      </c>
      <c r="C4626" s="29">
        <f t="shared" si="691"/>
        <v>402.68456375838929</v>
      </c>
      <c r="D4626" s="54" t="s">
        <v>203</v>
      </c>
      <c r="E4626" s="112">
        <v>745</v>
      </c>
      <c r="F4626" s="112">
        <v>738</v>
      </c>
      <c r="G4626" s="112">
        <v>730</v>
      </c>
      <c r="H4626" s="112">
        <v>715</v>
      </c>
      <c r="I4626" s="109">
        <f t="shared" si="692"/>
        <v>2818.7919463087251</v>
      </c>
      <c r="J4626" s="109">
        <f t="shared" si="693"/>
        <v>3221.4765100671143</v>
      </c>
      <c r="K4626" s="109">
        <f t="shared" si="694"/>
        <v>6040.2684563758394</v>
      </c>
      <c r="L4626" s="43">
        <f t="shared" si="695"/>
        <v>12080.536912751679</v>
      </c>
      <c r="M4626" s="25"/>
      <c r="N4626" s="25"/>
    </row>
    <row r="4627" spans="1:14" ht="14.25" customHeight="1">
      <c r="A4627" s="114">
        <v>41465</v>
      </c>
      <c r="B4627" s="54" t="s">
        <v>37</v>
      </c>
      <c r="C4627" s="29">
        <f t="shared" si="691"/>
        <v>2830.1886792452829</v>
      </c>
      <c r="D4627" s="54" t="s">
        <v>188</v>
      </c>
      <c r="E4627" s="112">
        <v>106</v>
      </c>
      <c r="F4627" s="112">
        <v>107</v>
      </c>
      <c r="G4627" s="112">
        <v>108</v>
      </c>
      <c r="H4627" s="110">
        <v>110</v>
      </c>
      <c r="I4627" s="109">
        <f t="shared" si="692"/>
        <v>2830.1886792452829</v>
      </c>
      <c r="J4627" s="109">
        <f t="shared" si="693"/>
        <v>2830.1886792452829</v>
      </c>
      <c r="K4627" s="109">
        <f t="shared" si="694"/>
        <v>5660.3773584905657</v>
      </c>
      <c r="L4627" s="43">
        <f t="shared" si="695"/>
        <v>11320.754716981131</v>
      </c>
      <c r="M4627" s="25"/>
      <c r="N4627" s="25"/>
    </row>
    <row r="4628" spans="1:14" ht="14.25" customHeight="1">
      <c r="A4628" s="114">
        <v>41465</v>
      </c>
      <c r="B4628" s="54" t="s">
        <v>106</v>
      </c>
      <c r="C4628" s="29">
        <f t="shared" si="691"/>
        <v>279.06976744186045</v>
      </c>
      <c r="D4628" s="54" t="s">
        <v>188</v>
      </c>
      <c r="E4628" s="112">
        <v>1075</v>
      </c>
      <c r="F4628" s="112">
        <v>1085</v>
      </c>
      <c r="G4628" s="112">
        <v>1094.5</v>
      </c>
      <c r="H4628" s="110"/>
      <c r="I4628" s="109">
        <f t="shared" si="692"/>
        <v>2790.6976744186045</v>
      </c>
      <c r="J4628" s="109">
        <f t="shared" si="693"/>
        <v>2651.1627906976742</v>
      </c>
      <c r="K4628" s="109">
        <f t="shared" si="694"/>
        <v>0</v>
      </c>
      <c r="L4628" s="43">
        <f t="shared" si="695"/>
        <v>5441.8604651162786</v>
      </c>
      <c r="M4628" s="25"/>
      <c r="N4628" s="25"/>
    </row>
    <row r="4629" spans="1:14" ht="14.25" customHeight="1">
      <c r="A4629" s="114">
        <v>41465</v>
      </c>
      <c r="B4629" s="54" t="s">
        <v>742</v>
      </c>
      <c r="C4629" s="29">
        <f t="shared" si="691"/>
        <v>1086.9565217391305</v>
      </c>
      <c r="D4629" s="102" t="s">
        <v>203</v>
      </c>
      <c r="E4629" s="43">
        <v>276</v>
      </c>
      <c r="F4629" s="43">
        <v>274</v>
      </c>
      <c r="G4629" s="43">
        <v>271</v>
      </c>
      <c r="H4629" s="110"/>
      <c r="I4629" s="109">
        <f t="shared" si="692"/>
        <v>2173.913043478261</v>
      </c>
      <c r="J4629" s="109">
        <f t="shared" si="693"/>
        <v>3260.8695652173915</v>
      </c>
      <c r="K4629" s="109">
        <f t="shared" si="694"/>
        <v>0</v>
      </c>
      <c r="L4629" s="43">
        <f t="shared" si="695"/>
        <v>5434.782608695652</v>
      </c>
      <c r="M4629" s="25"/>
      <c r="N4629" s="25"/>
    </row>
    <row r="4630" spans="1:14" ht="14.25" customHeight="1">
      <c r="A4630" s="114">
        <v>41464</v>
      </c>
      <c r="B4630" s="54" t="s">
        <v>239</v>
      </c>
      <c r="C4630" s="29">
        <f t="shared" si="691"/>
        <v>418.41004184100416</v>
      </c>
      <c r="D4630" s="54" t="s">
        <v>188</v>
      </c>
      <c r="E4630" s="112">
        <v>717</v>
      </c>
      <c r="F4630" s="112">
        <v>723</v>
      </c>
      <c r="G4630" s="112">
        <v>730</v>
      </c>
      <c r="H4630" s="110">
        <v>745</v>
      </c>
      <c r="I4630" s="109">
        <f t="shared" si="692"/>
        <v>2510.460251046025</v>
      </c>
      <c r="J4630" s="109">
        <f t="shared" si="693"/>
        <v>2928.8702928870289</v>
      </c>
      <c r="K4630" s="109">
        <f t="shared" si="694"/>
        <v>6276.1506276150621</v>
      </c>
      <c r="L4630" s="43">
        <f t="shared" si="695"/>
        <v>11715.481171548116</v>
      </c>
      <c r="M4630" s="25"/>
      <c r="N4630" s="25"/>
    </row>
    <row r="4631" spans="1:14" ht="14.25" customHeight="1">
      <c r="A4631" s="114">
        <v>41464</v>
      </c>
      <c r="B4631" s="54" t="s">
        <v>725</v>
      </c>
      <c r="C4631" s="29">
        <f t="shared" si="691"/>
        <v>1408.4507042253522</v>
      </c>
      <c r="D4631" s="54" t="s">
        <v>188</v>
      </c>
      <c r="E4631" s="112">
        <v>213</v>
      </c>
      <c r="F4631" s="112">
        <v>214.5</v>
      </c>
      <c r="G4631" s="112">
        <v>216.5</v>
      </c>
      <c r="H4631" s="110">
        <v>219.95</v>
      </c>
      <c r="I4631" s="109">
        <f t="shared" si="692"/>
        <v>2112.6760563380285</v>
      </c>
      <c r="J4631" s="109">
        <f t="shared" si="693"/>
        <v>2816.9014084507044</v>
      </c>
      <c r="K4631" s="109">
        <f t="shared" si="694"/>
        <v>4859.1549295774494</v>
      </c>
      <c r="L4631" s="43">
        <f t="shared" si="695"/>
        <v>9788.7323943661831</v>
      </c>
      <c r="M4631" s="25"/>
      <c r="N4631" s="25"/>
    </row>
    <row r="4632" spans="1:14" ht="14.25" customHeight="1">
      <c r="A4632" s="114">
        <v>41464</v>
      </c>
      <c r="B4632" s="54" t="s">
        <v>742</v>
      </c>
      <c r="C4632" s="29">
        <f t="shared" si="691"/>
        <v>1075.2688172043011</v>
      </c>
      <c r="D4632" s="54" t="s">
        <v>188</v>
      </c>
      <c r="E4632" s="112">
        <v>279</v>
      </c>
      <c r="F4632" s="112">
        <v>281</v>
      </c>
      <c r="G4632" s="112">
        <v>284</v>
      </c>
      <c r="H4632" s="110">
        <v>286.39999999999998</v>
      </c>
      <c r="I4632" s="109">
        <f t="shared" si="692"/>
        <v>2150.5376344086021</v>
      </c>
      <c r="J4632" s="109">
        <f t="shared" si="693"/>
        <v>3225.8064516129034</v>
      </c>
      <c r="K4632" s="109">
        <f t="shared" si="694"/>
        <v>2580.6451612902979</v>
      </c>
      <c r="L4632" s="43">
        <f t="shared" si="695"/>
        <v>7956.9892473118034</v>
      </c>
      <c r="M4632" s="25"/>
      <c r="N4632" s="25"/>
    </row>
    <row r="4633" spans="1:14" ht="14.25" customHeight="1">
      <c r="A4633" s="114">
        <v>41464</v>
      </c>
      <c r="B4633" s="54" t="s">
        <v>42</v>
      </c>
      <c r="C4633" s="29">
        <f t="shared" si="691"/>
        <v>5263.1578947368425</v>
      </c>
      <c r="D4633" s="54" t="s">
        <v>188</v>
      </c>
      <c r="E4633" s="112">
        <v>57</v>
      </c>
      <c r="F4633" s="112">
        <v>57.5</v>
      </c>
      <c r="G4633" s="112"/>
      <c r="H4633" s="110"/>
      <c r="I4633" s="109">
        <f t="shared" si="692"/>
        <v>2631.5789473684213</v>
      </c>
      <c r="J4633" s="109">
        <f t="shared" si="693"/>
        <v>0</v>
      </c>
      <c r="K4633" s="109">
        <f t="shared" si="694"/>
        <v>0</v>
      </c>
      <c r="L4633" s="43">
        <f t="shared" si="695"/>
        <v>2631.5789473684213</v>
      </c>
      <c r="M4633" s="25"/>
      <c r="N4633" s="25"/>
    </row>
    <row r="4634" spans="1:14" ht="14.25" customHeight="1">
      <c r="A4634" s="114">
        <v>41463</v>
      </c>
      <c r="B4634" s="54" t="s">
        <v>690</v>
      </c>
      <c r="C4634" s="29">
        <f t="shared" si="691"/>
        <v>1851.851851851852</v>
      </c>
      <c r="D4634" s="54" t="s">
        <v>188</v>
      </c>
      <c r="E4634" s="112">
        <v>162</v>
      </c>
      <c r="F4634" s="112">
        <v>163.25</v>
      </c>
      <c r="G4634" s="112">
        <v>165</v>
      </c>
      <c r="H4634" s="110">
        <v>166.8</v>
      </c>
      <c r="I4634" s="109">
        <f t="shared" si="692"/>
        <v>2314.8148148148148</v>
      </c>
      <c r="J4634" s="109">
        <f t="shared" si="693"/>
        <v>3240.7407407407409</v>
      </c>
      <c r="K4634" s="109">
        <f t="shared" si="694"/>
        <v>3333.3333333333544</v>
      </c>
      <c r="L4634" s="43">
        <f t="shared" si="695"/>
        <v>8888.8888888889105</v>
      </c>
      <c r="M4634" s="25"/>
      <c r="N4634" s="25"/>
    </row>
    <row r="4635" spans="1:14" ht="14.25" customHeight="1">
      <c r="A4635" s="114">
        <v>41463</v>
      </c>
      <c r="B4635" s="102" t="s">
        <v>409</v>
      </c>
      <c r="C4635" s="29">
        <f t="shared" si="691"/>
        <v>521.73913043478262</v>
      </c>
      <c r="D4635" s="102" t="s">
        <v>203</v>
      </c>
      <c r="E4635" s="43">
        <v>575</v>
      </c>
      <c r="F4635" s="43">
        <v>570</v>
      </c>
      <c r="G4635" s="43"/>
      <c r="H4635" s="110"/>
      <c r="I4635" s="109">
        <f t="shared" si="692"/>
        <v>2608.695652173913</v>
      </c>
      <c r="J4635" s="109">
        <f t="shared" si="693"/>
        <v>0</v>
      </c>
      <c r="K4635" s="109">
        <f t="shared" si="694"/>
        <v>0</v>
      </c>
      <c r="L4635" s="43">
        <f t="shared" si="695"/>
        <v>2608.695652173913</v>
      </c>
      <c r="M4635" s="25"/>
      <c r="N4635" s="25"/>
    </row>
    <row r="4636" spans="1:14" ht="14.25" customHeight="1">
      <c r="A4636" s="114">
        <v>41463</v>
      </c>
      <c r="B4636" s="54" t="s">
        <v>44</v>
      </c>
      <c r="C4636" s="29">
        <f t="shared" si="691"/>
        <v>1652.8925619834711</v>
      </c>
      <c r="D4636" s="54" t="s">
        <v>188</v>
      </c>
      <c r="E4636" s="112">
        <v>181.5</v>
      </c>
      <c r="F4636" s="112">
        <v>183</v>
      </c>
      <c r="G4636" s="112"/>
      <c r="H4636" s="110"/>
      <c r="I4636" s="109">
        <f t="shared" si="692"/>
        <v>2479.3388429752067</v>
      </c>
      <c r="J4636" s="109">
        <f t="shared" si="693"/>
        <v>0</v>
      </c>
      <c r="K4636" s="109">
        <f t="shared" si="694"/>
        <v>0</v>
      </c>
      <c r="L4636" s="43">
        <f t="shared" si="695"/>
        <v>2479.3388429752067</v>
      </c>
      <c r="M4636" s="25"/>
      <c r="N4636" s="25"/>
    </row>
    <row r="4637" spans="1:14" ht="14.25" customHeight="1">
      <c r="A4637" s="114">
        <v>41463</v>
      </c>
      <c r="B4637" s="54" t="s">
        <v>723</v>
      </c>
      <c r="C4637" s="29">
        <f t="shared" si="691"/>
        <v>1075.2688172043011</v>
      </c>
      <c r="D4637" s="54" t="s">
        <v>188</v>
      </c>
      <c r="E4637" s="112">
        <v>279</v>
      </c>
      <c r="F4637" s="112">
        <v>281</v>
      </c>
      <c r="G4637" s="112"/>
      <c r="H4637" s="110"/>
      <c r="I4637" s="109">
        <f t="shared" si="692"/>
        <v>2150.5376344086021</v>
      </c>
      <c r="J4637" s="109">
        <f t="shared" si="693"/>
        <v>0</v>
      </c>
      <c r="K4637" s="109">
        <f t="shared" si="694"/>
        <v>0</v>
      </c>
      <c r="L4637" s="43">
        <f t="shared" si="695"/>
        <v>2150.5376344086021</v>
      </c>
      <c r="M4637" s="25"/>
      <c r="N4637" s="25"/>
    </row>
    <row r="4638" spans="1:14" ht="14.25" customHeight="1">
      <c r="A4638" s="114">
        <v>41460</v>
      </c>
      <c r="B4638" s="54" t="s">
        <v>42</v>
      </c>
      <c r="C4638" s="29">
        <f t="shared" si="691"/>
        <v>5429.8642533936654</v>
      </c>
      <c r="D4638" s="54" t="s">
        <v>188</v>
      </c>
      <c r="E4638" s="112">
        <v>55.25</v>
      </c>
      <c r="F4638" s="112">
        <v>55.8</v>
      </c>
      <c r="G4638" s="112"/>
      <c r="H4638" s="110"/>
      <c r="I4638" s="109">
        <f t="shared" si="692"/>
        <v>2986.4253393665003</v>
      </c>
      <c r="J4638" s="109">
        <f t="shared" si="693"/>
        <v>0</v>
      </c>
      <c r="K4638" s="109">
        <f t="shared" si="694"/>
        <v>0</v>
      </c>
      <c r="L4638" s="43">
        <f t="shared" si="695"/>
        <v>2986.4253393665003</v>
      </c>
      <c r="M4638" s="25"/>
      <c r="N4638" s="25"/>
    </row>
    <row r="4639" spans="1:14" ht="14.25" customHeight="1">
      <c r="A4639" s="114">
        <v>41460</v>
      </c>
      <c r="B4639" s="54" t="s">
        <v>721</v>
      </c>
      <c r="C4639" s="29">
        <f t="shared" si="691"/>
        <v>335.195530726257</v>
      </c>
      <c r="D4639" s="102" t="s">
        <v>188</v>
      </c>
      <c r="E4639" s="43">
        <v>895</v>
      </c>
      <c r="F4639" s="43">
        <v>875</v>
      </c>
      <c r="G4639" s="43"/>
      <c r="H4639" s="110"/>
      <c r="I4639" s="109">
        <f t="shared" si="692"/>
        <v>-6703.9106145251399</v>
      </c>
      <c r="J4639" s="109">
        <f t="shared" si="693"/>
        <v>0</v>
      </c>
      <c r="K4639" s="109">
        <f t="shared" si="694"/>
        <v>0</v>
      </c>
      <c r="L4639" s="43">
        <f t="shared" si="695"/>
        <v>-6703.9106145251399</v>
      </c>
      <c r="M4639" s="25"/>
      <c r="N4639" s="25"/>
    </row>
    <row r="4640" spans="1:14" ht="14.25" customHeight="1">
      <c r="A4640" s="114">
        <v>41459</v>
      </c>
      <c r="B4640" s="54" t="s">
        <v>89</v>
      </c>
      <c r="C4640" s="29">
        <f t="shared" si="691"/>
        <v>2500</v>
      </c>
      <c r="D4640" s="54" t="s">
        <v>188</v>
      </c>
      <c r="E4640" s="112">
        <v>120</v>
      </c>
      <c r="F4640" s="112">
        <v>121</v>
      </c>
      <c r="G4640" s="112">
        <v>122.5</v>
      </c>
      <c r="H4640" s="110">
        <v>124.5</v>
      </c>
      <c r="I4640" s="109">
        <f t="shared" si="692"/>
        <v>2500</v>
      </c>
      <c r="J4640" s="109">
        <f t="shared" si="693"/>
        <v>3750</v>
      </c>
      <c r="K4640" s="109">
        <f t="shared" si="694"/>
        <v>5000</v>
      </c>
      <c r="L4640" s="43">
        <f t="shared" si="695"/>
        <v>11250</v>
      </c>
      <c r="M4640" s="25"/>
      <c r="N4640" s="25"/>
    </row>
    <row r="4641" spans="1:14" ht="14.25" customHeight="1">
      <c r="A4641" s="114">
        <v>41459</v>
      </c>
      <c r="B4641" s="54" t="s">
        <v>94</v>
      </c>
      <c r="C4641" s="29">
        <f t="shared" si="691"/>
        <v>1102.9411764705883</v>
      </c>
      <c r="D4641" s="54" t="s">
        <v>188</v>
      </c>
      <c r="E4641" s="112">
        <v>272</v>
      </c>
      <c r="F4641" s="112">
        <v>274</v>
      </c>
      <c r="G4641" s="112">
        <v>277</v>
      </c>
      <c r="H4641" s="110"/>
      <c r="I4641" s="109">
        <f t="shared" si="692"/>
        <v>2205.8823529411766</v>
      </c>
      <c r="J4641" s="109">
        <f t="shared" si="693"/>
        <v>3308.8235294117649</v>
      </c>
      <c r="K4641" s="109">
        <f t="shared" si="694"/>
        <v>0</v>
      </c>
      <c r="L4641" s="43">
        <f t="shared" si="695"/>
        <v>5514.7058823529414</v>
      </c>
      <c r="M4641" s="25"/>
      <c r="N4641" s="25"/>
    </row>
    <row r="4642" spans="1:14" ht="14.25" customHeight="1">
      <c r="A4642" s="114">
        <v>41459</v>
      </c>
      <c r="B4642" s="54" t="s">
        <v>89</v>
      </c>
      <c r="C4642" s="29">
        <f t="shared" si="691"/>
        <v>2371.5415019762845</v>
      </c>
      <c r="D4642" s="54" t="s">
        <v>188</v>
      </c>
      <c r="E4642" s="112">
        <v>126.5</v>
      </c>
      <c r="F4642" s="112">
        <v>127.4</v>
      </c>
      <c r="G4642" s="112"/>
      <c r="H4642" s="110"/>
      <c r="I4642" s="109">
        <f t="shared" si="692"/>
        <v>2134.3873517786697</v>
      </c>
      <c r="J4642" s="109">
        <f t="shared" si="693"/>
        <v>0</v>
      </c>
      <c r="K4642" s="109">
        <f t="shared" si="694"/>
        <v>0</v>
      </c>
      <c r="L4642" s="43">
        <f t="shared" si="695"/>
        <v>2134.3873517786697</v>
      </c>
      <c r="M4642" s="25"/>
      <c r="N4642" s="25"/>
    </row>
    <row r="4643" spans="1:14" ht="14.25" customHeight="1">
      <c r="A4643" s="114">
        <v>41458</v>
      </c>
      <c r="B4643" s="54" t="s">
        <v>103</v>
      </c>
      <c r="C4643" s="29">
        <f t="shared" si="691"/>
        <v>5106.3829787234044</v>
      </c>
      <c r="D4643" s="54" t="s">
        <v>203</v>
      </c>
      <c r="E4643" s="112">
        <v>58.75</v>
      </c>
      <c r="F4643" s="112">
        <v>58.25</v>
      </c>
      <c r="G4643" s="112">
        <v>57.5</v>
      </c>
      <c r="H4643" s="112">
        <v>56.5</v>
      </c>
      <c r="I4643" s="109">
        <f t="shared" si="692"/>
        <v>2553.1914893617022</v>
      </c>
      <c r="J4643" s="109">
        <f t="shared" si="693"/>
        <v>3829.7872340425533</v>
      </c>
      <c r="K4643" s="109">
        <f t="shared" si="694"/>
        <v>5106.3829787234044</v>
      </c>
      <c r="L4643" s="43">
        <f t="shared" si="695"/>
        <v>11489.36170212766</v>
      </c>
      <c r="M4643" s="25"/>
      <c r="N4643" s="25"/>
    </row>
    <row r="4644" spans="1:14" ht="14.25" customHeight="1">
      <c r="A4644" s="114">
        <v>41458</v>
      </c>
      <c r="B4644" s="54" t="s">
        <v>743</v>
      </c>
      <c r="C4644" s="29">
        <f t="shared" si="691"/>
        <v>5454.545454545455</v>
      </c>
      <c r="D4644" s="54" t="s">
        <v>188</v>
      </c>
      <c r="E4644" s="112">
        <v>55</v>
      </c>
      <c r="F4644" s="112">
        <v>55.5</v>
      </c>
      <c r="G4644" s="112">
        <v>56.1</v>
      </c>
      <c r="H4644" s="110"/>
      <c r="I4644" s="109">
        <f t="shared" si="692"/>
        <v>2727.2727272727275</v>
      </c>
      <c r="J4644" s="109">
        <f t="shared" si="693"/>
        <v>3272.7272727272807</v>
      </c>
      <c r="K4644" s="109">
        <f t="shared" si="694"/>
        <v>0</v>
      </c>
      <c r="L4644" s="43">
        <f t="shared" si="695"/>
        <v>6000.0000000000082</v>
      </c>
      <c r="M4644" s="25"/>
      <c r="N4644" s="25"/>
    </row>
    <row r="4645" spans="1:14" ht="14.25" customHeight="1">
      <c r="A4645" s="114">
        <v>41458</v>
      </c>
      <c r="B4645" s="54" t="s">
        <v>733</v>
      </c>
      <c r="C4645" s="29">
        <f t="shared" si="691"/>
        <v>438.59649122807019</v>
      </c>
      <c r="D4645" s="54" t="s">
        <v>188</v>
      </c>
      <c r="E4645" s="112">
        <v>684</v>
      </c>
      <c r="F4645" s="112">
        <v>690</v>
      </c>
      <c r="G4645" s="112">
        <v>694.25</v>
      </c>
      <c r="H4645" s="110"/>
      <c r="I4645" s="109">
        <f t="shared" si="692"/>
        <v>2631.5789473684213</v>
      </c>
      <c r="J4645" s="109">
        <f t="shared" si="693"/>
        <v>1864.0350877192984</v>
      </c>
      <c r="K4645" s="109">
        <f t="shared" si="694"/>
        <v>0</v>
      </c>
      <c r="L4645" s="43">
        <f t="shared" si="695"/>
        <v>4495.6140350877195</v>
      </c>
      <c r="M4645" s="25"/>
      <c r="N4645" s="25"/>
    </row>
    <row r="4646" spans="1:14" ht="14.25" customHeight="1">
      <c r="A4646" s="114">
        <v>41458</v>
      </c>
      <c r="B4646" s="54" t="s">
        <v>744</v>
      </c>
      <c r="C4646" s="29">
        <f t="shared" si="691"/>
        <v>3680.9815950920247</v>
      </c>
      <c r="D4646" s="54" t="s">
        <v>188</v>
      </c>
      <c r="E4646" s="112">
        <v>81.5</v>
      </c>
      <c r="F4646" s="112">
        <v>82.2</v>
      </c>
      <c r="G4646" s="112"/>
      <c r="H4646" s="110"/>
      <c r="I4646" s="109">
        <f t="shared" si="692"/>
        <v>2576.6871165644279</v>
      </c>
      <c r="J4646" s="109">
        <f t="shared" si="693"/>
        <v>0</v>
      </c>
      <c r="K4646" s="109">
        <f t="shared" si="694"/>
        <v>0</v>
      </c>
      <c r="L4646" s="43">
        <f t="shared" si="695"/>
        <v>2576.6871165644279</v>
      </c>
      <c r="M4646" s="25"/>
      <c r="N4646" s="25"/>
    </row>
    <row r="4647" spans="1:14" ht="14.25" customHeight="1">
      <c r="A4647" s="114">
        <v>41458</v>
      </c>
      <c r="B4647" s="54" t="s">
        <v>745</v>
      </c>
      <c r="C4647" s="29">
        <f t="shared" si="691"/>
        <v>2708.8036117381489</v>
      </c>
      <c r="D4647" s="102" t="s">
        <v>203</v>
      </c>
      <c r="E4647" s="43">
        <v>110.75</v>
      </c>
      <c r="F4647" s="43">
        <v>112.5</v>
      </c>
      <c r="G4647" s="43"/>
      <c r="H4647" s="110"/>
      <c r="I4647" s="109">
        <f t="shared" si="692"/>
        <v>-4740.4063205417606</v>
      </c>
      <c r="J4647" s="109">
        <f t="shared" si="693"/>
        <v>0</v>
      </c>
      <c r="K4647" s="109">
        <f t="shared" si="694"/>
        <v>0</v>
      </c>
      <c r="L4647" s="43">
        <f t="shared" si="695"/>
        <v>-4740.4063205417606</v>
      </c>
      <c r="M4647" s="25"/>
      <c r="N4647" s="25"/>
    </row>
    <row r="4648" spans="1:14" ht="14.25" customHeight="1">
      <c r="A4648" s="114">
        <v>41457</v>
      </c>
      <c r="B4648" s="54" t="s">
        <v>103</v>
      </c>
      <c r="C4648" s="29">
        <f t="shared" si="691"/>
        <v>5217.391304347826</v>
      </c>
      <c r="D4648" s="54" t="s">
        <v>188</v>
      </c>
      <c r="E4648" s="112">
        <v>57.5</v>
      </c>
      <c r="F4648" s="112">
        <v>58</v>
      </c>
      <c r="G4648" s="112">
        <v>58.75</v>
      </c>
      <c r="H4648" s="110">
        <v>60</v>
      </c>
      <c r="I4648" s="109">
        <f t="shared" si="692"/>
        <v>2608.695652173913</v>
      </c>
      <c r="J4648" s="109">
        <f t="shared" si="693"/>
        <v>3913.0434782608695</v>
      </c>
      <c r="K4648" s="109">
        <f t="shared" si="694"/>
        <v>6521.7391304347821</v>
      </c>
      <c r="L4648" s="43">
        <f t="shared" si="695"/>
        <v>13043.478260869564</v>
      </c>
      <c r="M4648" s="25"/>
      <c r="N4648" s="25"/>
    </row>
    <row r="4649" spans="1:14" ht="14.25" customHeight="1">
      <c r="A4649" s="114">
        <v>41457</v>
      </c>
      <c r="B4649" s="54" t="s">
        <v>551</v>
      </c>
      <c r="C4649" s="29">
        <f t="shared" si="691"/>
        <v>4878.0487804878048</v>
      </c>
      <c r="D4649" s="54" t="s">
        <v>188</v>
      </c>
      <c r="E4649" s="112">
        <v>61.5</v>
      </c>
      <c r="F4649" s="112">
        <v>62.25</v>
      </c>
      <c r="G4649" s="112">
        <v>63.25</v>
      </c>
      <c r="H4649" s="110"/>
      <c r="I4649" s="109">
        <f t="shared" si="692"/>
        <v>3658.5365853658536</v>
      </c>
      <c r="J4649" s="109">
        <f t="shared" si="693"/>
        <v>4878.0487804878048</v>
      </c>
      <c r="K4649" s="109">
        <f t="shared" si="694"/>
        <v>0</v>
      </c>
      <c r="L4649" s="43">
        <f t="shared" si="695"/>
        <v>8536.585365853658</v>
      </c>
      <c r="M4649" s="25"/>
      <c r="N4649" s="25"/>
    </row>
    <row r="4650" spans="1:14" ht="14.25" customHeight="1">
      <c r="A4650" s="114">
        <v>41457</v>
      </c>
      <c r="B4650" s="54" t="s">
        <v>104</v>
      </c>
      <c r="C4650" s="29">
        <f t="shared" si="691"/>
        <v>1260.5042016806722</v>
      </c>
      <c r="D4650" s="54" t="s">
        <v>188</v>
      </c>
      <c r="E4650" s="112">
        <v>238</v>
      </c>
      <c r="F4650" s="112">
        <v>239.5</v>
      </c>
      <c r="G4650" s="112">
        <v>242</v>
      </c>
      <c r="H4650" s="110"/>
      <c r="I4650" s="109">
        <f t="shared" si="692"/>
        <v>1890.7563025210084</v>
      </c>
      <c r="J4650" s="109">
        <f t="shared" si="693"/>
        <v>3151.2605042016803</v>
      </c>
      <c r="K4650" s="109">
        <f t="shared" si="694"/>
        <v>0</v>
      </c>
      <c r="L4650" s="43">
        <f t="shared" si="695"/>
        <v>5042.0168067226887</v>
      </c>
      <c r="M4650" s="25"/>
      <c r="N4650" s="25"/>
    </row>
    <row r="4651" spans="1:14" ht="14.25" customHeight="1">
      <c r="A4651" s="114">
        <v>41457</v>
      </c>
      <c r="B4651" s="54" t="s">
        <v>465</v>
      </c>
      <c r="C4651" s="29">
        <f t="shared" si="691"/>
        <v>2790.6976744186045</v>
      </c>
      <c r="D4651" s="102" t="s">
        <v>203</v>
      </c>
      <c r="E4651" s="43">
        <v>107.5</v>
      </c>
      <c r="F4651" s="43">
        <v>106.5</v>
      </c>
      <c r="G4651" s="43">
        <v>106</v>
      </c>
      <c r="H4651" s="110"/>
      <c r="I4651" s="109">
        <f t="shared" si="692"/>
        <v>2790.6976744186045</v>
      </c>
      <c r="J4651" s="109">
        <f t="shared" si="693"/>
        <v>1395.3488372093022</v>
      </c>
      <c r="K4651" s="109">
        <f t="shared" si="694"/>
        <v>0</v>
      </c>
      <c r="L4651" s="43">
        <f t="shared" si="695"/>
        <v>4186.0465116279065</v>
      </c>
      <c r="M4651" s="25"/>
      <c r="N4651" s="25"/>
    </row>
    <row r="4652" spans="1:14" ht="14.25" customHeight="1">
      <c r="A4652" s="114">
        <v>41457</v>
      </c>
      <c r="B4652" s="54" t="s">
        <v>746</v>
      </c>
      <c r="C4652" s="29">
        <f t="shared" si="691"/>
        <v>3703.7037037037039</v>
      </c>
      <c r="D4652" s="54" t="s">
        <v>188</v>
      </c>
      <c r="E4652" s="112">
        <v>81</v>
      </c>
      <c r="F4652" s="112">
        <v>81.650000000000006</v>
      </c>
      <c r="G4652" s="112"/>
      <c r="H4652" s="110"/>
      <c r="I4652" s="109">
        <f t="shared" si="692"/>
        <v>2407.4074074074288</v>
      </c>
      <c r="J4652" s="109">
        <f t="shared" si="693"/>
        <v>0</v>
      </c>
      <c r="K4652" s="109">
        <f t="shared" si="694"/>
        <v>0</v>
      </c>
      <c r="L4652" s="43">
        <f t="shared" si="695"/>
        <v>2407.4074074074288</v>
      </c>
      <c r="M4652" s="25"/>
      <c r="N4652" s="25"/>
    </row>
    <row r="4653" spans="1:14" ht="14.25" customHeight="1">
      <c r="A4653" s="114">
        <v>41456</v>
      </c>
      <c r="B4653" s="54" t="s">
        <v>551</v>
      </c>
      <c r="C4653" s="29">
        <f t="shared" si="691"/>
        <v>5172.4137931034484</v>
      </c>
      <c r="D4653" s="54" t="s">
        <v>188</v>
      </c>
      <c r="E4653" s="112">
        <v>58</v>
      </c>
      <c r="F4653" s="112">
        <v>58.5</v>
      </c>
      <c r="G4653" s="112">
        <v>59.5</v>
      </c>
      <c r="H4653" s="110">
        <v>61</v>
      </c>
      <c r="I4653" s="109">
        <f t="shared" si="692"/>
        <v>2586.2068965517242</v>
      </c>
      <c r="J4653" s="109">
        <f t="shared" si="693"/>
        <v>5172.4137931034484</v>
      </c>
      <c r="K4653" s="109">
        <f t="shared" si="694"/>
        <v>7758.6206896551721</v>
      </c>
      <c r="L4653" s="43">
        <f t="shared" si="695"/>
        <v>15517.241379310344</v>
      </c>
      <c r="M4653" s="25"/>
      <c r="N4653" s="25"/>
    </row>
    <row r="4654" spans="1:14" ht="14.25" customHeight="1">
      <c r="A4654" s="114">
        <v>41456</v>
      </c>
      <c r="B4654" s="54" t="s">
        <v>744</v>
      </c>
      <c r="C4654" s="29">
        <f t="shared" si="691"/>
        <v>4166.666666666667</v>
      </c>
      <c r="D4654" s="54" t="s">
        <v>188</v>
      </c>
      <c r="E4654" s="112">
        <v>72</v>
      </c>
      <c r="F4654" s="112">
        <v>72.75</v>
      </c>
      <c r="G4654" s="112">
        <v>73.5</v>
      </c>
      <c r="H4654" s="110">
        <v>75</v>
      </c>
      <c r="I4654" s="109">
        <f t="shared" si="692"/>
        <v>3125</v>
      </c>
      <c r="J4654" s="109">
        <f t="shared" si="693"/>
        <v>3125</v>
      </c>
      <c r="K4654" s="109">
        <f t="shared" si="694"/>
        <v>6250</v>
      </c>
      <c r="L4654" s="43">
        <f t="shared" si="695"/>
        <v>12500</v>
      </c>
      <c r="M4654" s="25"/>
      <c r="N4654" s="25"/>
    </row>
    <row r="4655" spans="1:14" ht="14.25" customHeight="1">
      <c r="A4655" s="114">
        <v>41456</v>
      </c>
      <c r="B4655" s="54" t="s">
        <v>551</v>
      </c>
      <c r="C4655" s="29">
        <f t="shared" si="691"/>
        <v>5381.1659192825109</v>
      </c>
      <c r="D4655" s="54" t="s">
        <v>188</v>
      </c>
      <c r="E4655" s="112">
        <v>55.75</v>
      </c>
      <c r="F4655" s="112">
        <v>56.25</v>
      </c>
      <c r="G4655" s="112">
        <v>57</v>
      </c>
      <c r="H4655" s="110">
        <v>58</v>
      </c>
      <c r="I4655" s="109">
        <f t="shared" si="692"/>
        <v>2690.5829596412555</v>
      </c>
      <c r="J4655" s="109">
        <f t="shared" si="693"/>
        <v>4035.8744394618834</v>
      </c>
      <c r="K4655" s="109">
        <f t="shared" si="694"/>
        <v>5381.1659192825109</v>
      </c>
      <c r="L4655" s="43">
        <f t="shared" si="695"/>
        <v>12107.623318385649</v>
      </c>
      <c r="M4655" s="25"/>
      <c r="N4655" s="25"/>
    </row>
    <row r="4656" spans="1:14" ht="14.25" customHeight="1">
      <c r="A4656" s="114">
        <v>41453</v>
      </c>
      <c r="B4656" s="54" t="s">
        <v>135</v>
      </c>
      <c r="C4656" s="29">
        <f t="shared" si="691"/>
        <v>1570.6806282722514</v>
      </c>
      <c r="D4656" s="54" t="s">
        <v>188</v>
      </c>
      <c r="E4656" s="112">
        <v>191</v>
      </c>
      <c r="F4656" s="112">
        <v>192.5</v>
      </c>
      <c r="G4656" s="112">
        <v>194.5</v>
      </c>
      <c r="H4656" s="110">
        <v>198</v>
      </c>
      <c r="I4656" s="109">
        <f t="shared" si="692"/>
        <v>2356.0209424083769</v>
      </c>
      <c r="J4656" s="109">
        <f t="shared" si="693"/>
        <v>3141.3612565445028</v>
      </c>
      <c r="K4656" s="109">
        <f t="shared" si="694"/>
        <v>5497.3821989528797</v>
      </c>
      <c r="L4656" s="43">
        <f t="shared" si="695"/>
        <v>10994.764397905759</v>
      </c>
      <c r="M4656" s="25"/>
      <c r="N4656" s="25"/>
    </row>
    <row r="4657" spans="1:14" ht="14.25" customHeight="1">
      <c r="A4657" s="114">
        <v>41453</v>
      </c>
      <c r="B4657" s="54" t="s">
        <v>747</v>
      </c>
      <c r="C4657" s="29">
        <f t="shared" si="691"/>
        <v>3157.8947368421054</v>
      </c>
      <c r="D4657" s="54" t="s">
        <v>188</v>
      </c>
      <c r="E4657" s="112">
        <v>95</v>
      </c>
      <c r="F4657" s="112">
        <v>96</v>
      </c>
      <c r="G4657" s="112">
        <v>97</v>
      </c>
      <c r="H4657" s="110">
        <v>98</v>
      </c>
      <c r="I4657" s="109">
        <f t="shared" si="692"/>
        <v>3157.8947368421054</v>
      </c>
      <c r="J4657" s="109">
        <f t="shared" si="693"/>
        <v>3157.8947368421054</v>
      </c>
      <c r="K4657" s="109">
        <f t="shared" si="694"/>
        <v>3157.8947368421054</v>
      </c>
      <c r="L4657" s="43">
        <f t="shared" si="695"/>
        <v>9473.6842105263167</v>
      </c>
      <c r="M4657" s="25"/>
      <c r="N4657" s="25"/>
    </row>
    <row r="4658" spans="1:14" ht="14.25" customHeight="1">
      <c r="A4658" s="114">
        <v>41453</v>
      </c>
      <c r="B4658" s="54" t="s">
        <v>741</v>
      </c>
      <c r="C4658" s="29">
        <f t="shared" si="691"/>
        <v>632.91139240506334</v>
      </c>
      <c r="D4658" s="54" t="s">
        <v>188</v>
      </c>
      <c r="E4658" s="112">
        <v>474</v>
      </c>
      <c r="F4658" s="112">
        <v>477.5</v>
      </c>
      <c r="G4658" s="112">
        <v>482.5</v>
      </c>
      <c r="H4658" s="110">
        <v>488</v>
      </c>
      <c r="I4658" s="109">
        <f t="shared" si="692"/>
        <v>2215.1898734177216</v>
      </c>
      <c r="J4658" s="109">
        <f t="shared" si="693"/>
        <v>3164.5569620253168</v>
      </c>
      <c r="K4658" s="109">
        <f t="shared" si="694"/>
        <v>3481.0126582278485</v>
      </c>
      <c r="L4658" s="43">
        <f t="shared" si="695"/>
        <v>8860.7594936708865</v>
      </c>
      <c r="M4658" s="25"/>
      <c r="N4658" s="25"/>
    </row>
    <row r="4659" spans="1:14" ht="14.25" customHeight="1">
      <c r="A4659" s="114">
        <v>41453</v>
      </c>
      <c r="B4659" s="54" t="s">
        <v>379</v>
      </c>
      <c r="C4659" s="29">
        <f t="shared" si="691"/>
        <v>2459.0163934426228</v>
      </c>
      <c r="D4659" s="54" t="s">
        <v>188</v>
      </c>
      <c r="E4659" s="112">
        <v>122</v>
      </c>
      <c r="F4659" s="112">
        <v>123</v>
      </c>
      <c r="G4659" s="112">
        <v>124.5</v>
      </c>
      <c r="H4659" s="110">
        <v>125.45</v>
      </c>
      <c r="I4659" s="109">
        <f t="shared" si="692"/>
        <v>2459.0163934426228</v>
      </c>
      <c r="J4659" s="109">
        <f t="shared" si="693"/>
        <v>3688.5245901639341</v>
      </c>
      <c r="K4659" s="109">
        <f t="shared" si="694"/>
        <v>2336.0655737704988</v>
      </c>
      <c r="L4659" s="43">
        <f t="shared" si="695"/>
        <v>8483.6065573770557</v>
      </c>
      <c r="M4659" s="25"/>
      <c r="N4659" s="25"/>
    </row>
    <row r="4660" spans="1:14" ht="14.25" customHeight="1">
      <c r="A4660" s="114">
        <v>41453</v>
      </c>
      <c r="B4660" s="54" t="s">
        <v>181</v>
      </c>
      <c r="C4660" s="29">
        <f t="shared" si="691"/>
        <v>4137.9310344827591</v>
      </c>
      <c r="D4660" s="54" t="s">
        <v>188</v>
      </c>
      <c r="E4660" s="112">
        <v>72.5</v>
      </c>
      <c r="F4660" s="112">
        <v>73.25</v>
      </c>
      <c r="G4660" s="112">
        <v>74.25</v>
      </c>
      <c r="H4660" s="110"/>
      <c r="I4660" s="109">
        <f t="shared" si="692"/>
        <v>3103.4482758620693</v>
      </c>
      <c r="J4660" s="109">
        <f t="shared" si="693"/>
        <v>4137.9310344827591</v>
      </c>
      <c r="K4660" s="109">
        <f t="shared" si="694"/>
        <v>0</v>
      </c>
      <c r="L4660" s="43">
        <f t="shared" si="695"/>
        <v>7241.3793103448279</v>
      </c>
      <c r="M4660" s="25"/>
      <c r="N4660" s="25"/>
    </row>
    <row r="4661" spans="1:14" ht="14.25" customHeight="1">
      <c r="A4661" s="114">
        <v>41453</v>
      </c>
      <c r="B4661" s="54" t="s">
        <v>748</v>
      </c>
      <c r="C4661" s="29">
        <f t="shared" si="691"/>
        <v>5555.5555555555557</v>
      </c>
      <c r="D4661" s="54" t="s">
        <v>188</v>
      </c>
      <c r="E4661" s="112">
        <v>54</v>
      </c>
      <c r="F4661" s="112">
        <v>54.5</v>
      </c>
      <c r="G4661" s="112"/>
      <c r="H4661" s="110"/>
      <c r="I4661" s="109">
        <f t="shared" si="692"/>
        <v>2777.7777777777778</v>
      </c>
      <c r="J4661" s="109">
        <f t="shared" si="693"/>
        <v>0</v>
      </c>
      <c r="K4661" s="109">
        <f t="shared" si="694"/>
        <v>0</v>
      </c>
      <c r="L4661" s="43">
        <f t="shared" si="695"/>
        <v>2777.7777777777778</v>
      </c>
      <c r="M4661" s="25"/>
      <c r="N4661" s="25"/>
    </row>
    <row r="4662" spans="1:14" ht="14.25" customHeight="1">
      <c r="A4662" s="114">
        <v>41452</v>
      </c>
      <c r="B4662" s="54" t="s">
        <v>727</v>
      </c>
      <c r="C4662" s="29">
        <f t="shared" si="691"/>
        <v>2479.3388429752067</v>
      </c>
      <c r="D4662" s="54" t="s">
        <v>188</v>
      </c>
      <c r="E4662" s="112">
        <v>121</v>
      </c>
      <c r="F4662" s="112">
        <v>122</v>
      </c>
      <c r="G4662" s="112">
        <v>123.5</v>
      </c>
      <c r="H4662" s="110"/>
      <c r="I4662" s="109">
        <f t="shared" si="692"/>
        <v>2479.3388429752067</v>
      </c>
      <c r="J4662" s="109">
        <f t="shared" si="693"/>
        <v>3719.0082644628101</v>
      </c>
      <c r="K4662" s="109">
        <f t="shared" si="694"/>
        <v>0</v>
      </c>
      <c r="L4662" s="43">
        <f t="shared" si="695"/>
        <v>6198.3471074380168</v>
      </c>
      <c r="M4662" s="25"/>
      <c r="N4662" s="25"/>
    </row>
    <row r="4663" spans="1:14" ht="14.25" customHeight="1">
      <c r="A4663" s="114">
        <v>41452</v>
      </c>
      <c r="B4663" s="54" t="s">
        <v>135</v>
      </c>
      <c r="C4663" s="29">
        <f t="shared" si="691"/>
        <v>1694.9152542372881</v>
      </c>
      <c r="D4663" s="54" t="s">
        <v>188</v>
      </c>
      <c r="E4663" s="112">
        <v>177</v>
      </c>
      <c r="F4663" s="112">
        <v>178.5</v>
      </c>
      <c r="G4663" s="112">
        <v>180.5</v>
      </c>
      <c r="H4663" s="110"/>
      <c r="I4663" s="109">
        <f t="shared" si="692"/>
        <v>2542.3728813559319</v>
      </c>
      <c r="J4663" s="109">
        <f t="shared" si="693"/>
        <v>3389.8305084745762</v>
      </c>
      <c r="K4663" s="109">
        <f t="shared" si="694"/>
        <v>0</v>
      </c>
      <c r="L4663" s="43">
        <f t="shared" si="695"/>
        <v>5932.2033898305081</v>
      </c>
      <c r="M4663" s="25"/>
      <c r="N4663" s="25"/>
    </row>
    <row r="4664" spans="1:14" ht="14.25" customHeight="1">
      <c r="A4664" s="114">
        <v>41452</v>
      </c>
      <c r="B4664" s="54" t="s">
        <v>546</v>
      </c>
      <c r="C4664" s="29">
        <f t="shared" si="691"/>
        <v>303.030303030303</v>
      </c>
      <c r="D4664" s="54" t="s">
        <v>188</v>
      </c>
      <c r="E4664" s="112">
        <v>990</v>
      </c>
      <c r="F4664" s="112">
        <v>997.5</v>
      </c>
      <c r="G4664" s="112"/>
      <c r="H4664" s="110"/>
      <c r="I4664" s="109">
        <f t="shared" si="692"/>
        <v>2272.7272727272725</v>
      </c>
      <c r="J4664" s="109">
        <f t="shared" si="693"/>
        <v>0</v>
      </c>
      <c r="K4664" s="109">
        <f t="shared" si="694"/>
        <v>0</v>
      </c>
      <c r="L4664" s="43">
        <f t="shared" si="695"/>
        <v>2272.7272727272725</v>
      </c>
      <c r="M4664" s="25"/>
      <c r="N4664" s="25"/>
    </row>
    <row r="4665" spans="1:14" ht="14.25" customHeight="1">
      <c r="A4665" s="114">
        <v>41452</v>
      </c>
      <c r="B4665" s="54" t="s">
        <v>79</v>
      </c>
      <c r="C4665" s="29">
        <f t="shared" si="691"/>
        <v>1442.3076923076924</v>
      </c>
      <c r="D4665" s="54" t="s">
        <v>188</v>
      </c>
      <c r="E4665" s="112">
        <v>208</v>
      </c>
      <c r="F4665" s="112">
        <v>209.5</v>
      </c>
      <c r="G4665" s="112"/>
      <c r="H4665" s="110"/>
      <c r="I4665" s="109">
        <f t="shared" si="692"/>
        <v>2163.4615384615386</v>
      </c>
      <c r="J4665" s="109">
        <f t="shared" si="693"/>
        <v>0</v>
      </c>
      <c r="K4665" s="109">
        <f t="shared" si="694"/>
        <v>0</v>
      </c>
      <c r="L4665" s="43">
        <f t="shared" si="695"/>
        <v>2163.4615384615386</v>
      </c>
      <c r="M4665" s="25"/>
      <c r="N4665" s="25"/>
    </row>
    <row r="4666" spans="1:14" ht="14.25" customHeight="1">
      <c r="A4666" s="114">
        <v>41451</v>
      </c>
      <c r="B4666" s="54" t="s">
        <v>737</v>
      </c>
      <c r="C4666" s="29">
        <f t="shared" si="691"/>
        <v>2752.2935779816512</v>
      </c>
      <c r="D4666" s="54" t="s">
        <v>203</v>
      </c>
      <c r="E4666" s="112">
        <v>109</v>
      </c>
      <c r="F4666" s="112">
        <v>108</v>
      </c>
      <c r="G4666" s="112">
        <v>107</v>
      </c>
      <c r="H4666" s="112">
        <v>105.35</v>
      </c>
      <c r="I4666" s="109">
        <f t="shared" si="692"/>
        <v>2752.2935779816512</v>
      </c>
      <c r="J4666" s="109">
        <f t="shared" si="693"/>
        <v>2752.2935779816512</v>
      </c>
      <c r="K4666" s="109">
        <f t="shared" si="694"/>
        <v>4541.2844036697397</v>
      </c>
      <c r="L4666" s="43">
        <f t="shared" si="695"/>
        <v>10045.871559633042</v>
      </c>
      <c r="M4666" s="25"/>
      <c r="N4666" s="25"/>
    </row>
    <row r="4667" spans="1:14" ht="14.25" customHeight="1">
      <c r="A4667" s="114">
        <v>41451</v>
      </c>
      <c r="B4667" s="54" t="s">
        <v>749</v>
      </c>
      <c r="C4667" s="29">
        <f t="shared" si="691"/>
        <v>909.09090909090912</v>
      </c>
      <c r="D4667" s="54" t="s">
        <v>188</v>
      </c>
      <c r="E4667" s="112">
        <v>330</v>
      </c>
      <c r="F4667" s="112">
        <v>332</v>
      </c>
      <c r="G4667" s="112">
        <v>335</v>
      </c>
      <c r="H4667" s="110">
        <v>340</v>
      </c>
      <c r="I4667" s="109">
        <f t="shared" si="692"/>
        <v>1818.1818181818182</v>
      </c>
      <c r="J4667" s="109">
        <f t="shared" si="693"/>
        <v>2727.2727272727275</v>
      </c>
      <c r="K4667" s="109">
        <f t="shared" si="694"/>
        <v>4545.454545454546</v>
      </c>
      <c r="L4667" s="43">
        <f t="shared" si="695"/>
        <v>9090.9090909090919</v>
      </c>
      <c r="M4667" s="25"/>
      <c r="N4667" s="25"/>
    </row>
    <row r="4668" spans="1:14" ht="14.25" customHeight="1">
      <c r="A4668" s="114">
        <v>41451</v>
      </c>
      <c r="B4668" s="54" t="s">
        <v>79</v>
      </c>
      <c r="C4668" s="29">
        <f t="shared" si="691"/>
        <v>1485.1485148514851</v>
      </c>
      <c r="D4668" s="54" t="s">
        <v>188</v>
      </c>
      <c r="E4668" s="112">
        <v>202</v>
      </c>
      <c r="F4668" s="112">
        <v>203.5</v>
      </c>
      <c r="G4668" s="112">
        <v>205.5</v>
      </c>
      <c r="H4668" s="110"/>
      <c r="I4668" s="109">
        <f t="shared" si="692"/>
        <v>2227.7227722772277</v>
      </c>
      <c r="J4668" s="109">
        <f t="shared" si="693"/>
        <v>2970.2970297029701</v>
      </c>
      <c r="K4668" s="109">
        <f t="shared" si="694"/>
        <v>0</v>
      </c>
      <c r="L4668" s="43">
        <f t="shared" si="695"/>
        <v>5198.0198019801974</v>
      </c>
      <c r="M4668" s="25"/>
      <c r="N4668" s="25"/>
    </row>
    <row r="4669" spans="1:14" ht="14.25" customHeight="1">
      <c r="A4669" s="114">
        <v>41451</v>
      </c>
      <c r="B4669" s="54" t="s">
        <v>690</v>
      </c>
      <c r="C4669" s="29">
        <f t="shared" si="691"/>
        <v>2222.2222222222222</v>
      </c>
      <c r="D4669" s="54" t="s">
        <v>188</v>
      </c>
      <c r="E4669" s="112">
        <v>135</v>
      </c>
      <c r="F4669" s="112">
        <v>136</v>
      </c>
      <c r="G4669" s="112">
        <v>136.69999999999999</v>
      </c>
      <c r="H4669" s="110"/>
      <c r="I4669" s="109">
        <f t="shared" si="692"/>
        <v>2222.2222222222222</v>
      </c>
      <c r="J4669" s="109">
        <f t="shared" si="693"/>
        <v>1555.5555555555302</v>
      </c>
      <c r="K4669" s="109">
        <f t="shared" si="694"/>
        <v>0</v>
      </c>
      <c r="L4669" s="43">
        <f t="shared" si="695"/>
        <v>3777.7777777777524</v>
      </c>
      <c r="M4669" s="25"/>
      <c r="N4669" s="25"/>
    </row>
    <row r="4670" spans="1:14" ht="14.25" customHeight="1">
      <c r="A4670" s="114">
        <v>41451</v>
      </c>
      <c r="B4670" s="102" t="s">
        <v>78</v>
      </c>
      <c r="C4670" s="29">
        <f t="shared" si="691"/>
        <v>3418.8034188034189</v>
      </c>
      <c r="D4670" s="102" t="s">
        <v>203</v>
      </c>
      <c r="E4670" s="43">
        <v>87.75</v>
      </c>
      <c r="F4670" s="43">
        <v>87.2</v>
      </c>
      <c r="G4670" s="43"/>
      <c r="H4670" s="110"/>
      <c r="I4670" s="109">
        <f t="shared" si="692"/>
        <v>1880.3418803418706</v>
      </c>
      <c r="J4670" s="109">
        <f t="shared" si="693"/>
        <v>0</v>
      </c>
      <c r="K4670" s="109">
        <f t="shared" si="694"/>
        <v>0</v>
      </c>
      <c r="L4670" s="43">
        <f t="shared" si="695"/>
        <v>1880.3418803418706</v>
      </c>
      <c r="M4670" s="25"/>
      <c r="N4670" s="25"/>
    </row>
    <row r="4671" spans="1:14" ht="14.25" customHeight="1">
      <c r="A4671" s="114">
        <v>41450</v>
      </c>
      <c r="B4671" s="54" t="s">
        <v>44</v>
      </c>
      <c r="C4671" s="29">
        <f t="shared" si="691"/>
        <v>1910.8280254777071</v>
      </c>
      <c r="D4671" s="54" t="s">
        <v>203</v>
      </c>
      <c r="E4671" s="112">
        <v>157</v>
      </c>
      <c r="F4671" s="112">
        <v>155.75</v>
      </c>
      <c r="G4671" s="112">
        <v>154</v>
      </c>
      <c r="H4671" s="112">
        <v>151</v>
      </c>
      <c r="I4671" s="109">
        <f t="shared" si="692"/>
        <v>2388.5350318471337</v>
      </c>
      <c r="J4671" s="109">
        <f t="shared" si="693"/>
        <v>3343.9490445859874</v>
      </c>
      <c r="K4671" s="109">
        <f t="shared" si="694"/>
        <v>5732.4840764331211</v>
      </c>
      <c r="L4671" s="43">
        <f t="shared" si="695"/>
        <v>11464.968152866242</v>
      </c>
      <c r="M4671" s="25"/>
      <c r="N4671" s="25"/>
    </row>
    <row r="4672" spans="1:14" ht="14.25" customHeight="1">
      <c r="A4672" s="114">
        <v>41450</v>
      </c>
      <c r="B4672" s="54" t="s">
        <v>79</v>
      </c>
      <c r="C4672" s="29">
        <f t="shared" si="691"/>
        <v>1538.4615384615386</v>
      </c>
      <c r="D4672" s="102" t="s">
        <v>203</v>
      </c>
      <c r="E4672" s="43">
        <v>195</v>
      </c>
      <c r="F4672" s="43">
        <v>193.5</v>
      </c>
      <c r="G4672" s="43">
        <v>191.5</v>
      </c>
      <c r="H4672" s="110"/>
      <c r="I4672" s="109">
        <f t="shared" si="692"/>
        <v>2307.6923076923076</v>
      </c>
      <c r="J4672" s="109">
        <f t="shared" si="693"/>
        <v>3076.9230769230771</v>
      </c>
      <c r="K4672" s="109">
        <f t="shared" si="694"/>
        <v>0</v>
      </c>
      <c r="L4672" s="43">
        <f t="shared" si="695"/>
        <v>5384.6153846153848</v>
      </c>
      <c r="M4672" s="25"/>
      <c r="N4672" s="25"/>
    </row>
    <row r="4673" spans="1:14" ht="14.25" customHeight="1">
      <c r="A4673" s="114">
        <v>41450</v>
      </c>
      <c r="B4673" s="102" t="s">
        <v>727</v>
      </c>
      <c r="C4673" s="29">
        <f t="shared" si="691"/>
        <v>2542.3728813559323</v>
      </c>
      <c r="D4673" s="102" t="s">
        <v>203</v>
      </c>
      <c r="E4673" s="43">
        <v>118</v>
      </c>
      <c r="F4673" s="43">
        <v>117</v>
      </c>
      <c r="G4673" s="43"/>
      <c r="H4673" s="110"/>
      <c r="I4673" s="109">
        <f t="shared" si="692"/>
        <v>2542.3728813559323</v>
      </c>
      <c r="J4673" s="109">
        <f t="shared" si="693"/>
        <v>0</v>
      </c>
      <c r="K4673" s="109">
        <f t="shared" si="694"/>
        <v>0</v>
      </c>
      <c r="L4673" s="43">
        <f t="shared" si="695"/>
        <v>2542.3728813559323</v>
      </c>
      <c r="M4673" s="25"/>
      <c r="N4673" s="25"/>
    </row>
    <row r="4674" spans="1:14" ht="14.25" customHeight="1">
      <c r="A4674" s="114">
        <v>41450</v>
      </c>
      <c r="B4674" s="102" t="s">
        <v>750</v>
      </c>
      <c r="C4674" s="29">
        <f t="shared" si="691"/>
        <v>1250</v>
      </c>
      <c r="D4674" s="102" t="s">
        <v>203</v>
      </c>
      <c r="E4674" s="43">
        <v>240</v>
      </c>
      <c r="F4674" s="43">
        <v>238</v>
      </c>
      <c r="G4674" s="43"/>
      <c r="H4674" s="110"/>
      <c r="I4674" s="109">
        <f t="shared" si="692"/>
        <v>2500</v>
      </c>
      <c r="J4674" s="109">
        <f t="shared" si="693"/>
        <v>0</v>
      </c>
      <c r="K4674" s="109">
        <f t="shared" si="694"/>
        <v>0</v>
      </c>
      <c r="L4674" s="43">
        <f t="shared" si="695"/>
        <v>2500</v>
      </c>
      <c r="M4674" s="25"/>
      <c r="N4674" s="25"/>
    </row>
    <row r="4675" spans="1:14" ht="14.25" customHeight="1">
      <c r="A4675" s="114">
        <v>41450</v>
      </c>
      <c r="B4675" s="102" t="s">
        <v>13</v>
      </c>
      <c r="C4675" s="29">
        <f t="shared" si="691"/>
        <v>4545.454545454545</v>
      </c>
      <c r="D4675" s="102" t="s">
        <v>203</v>
      </c>
      <c r="E4675" s="43">
        <v>66</v>
      </c>
      <c r="F4675" s="43">
        <v>65.5</v>
      </c>
      <c r="G4675" s="43"/>
      <c r="H4675" s="110"/>
      <c r="I4675" s="109">
        <f t="shared" si="692"/>
        <v>2272.7272727272725</v>
      </c>
      <c r="J4675" s="109">
        <f t="shared" si="693"/>
        <v>0</v>
      </c>
      <c r="K4675" s="109">
        <f t="shared" si="694"/>
        <v>0</v>
      </c>
      <c r="L4675" s="43">
        <f t="shared" si="695"/>
        <v>2272.7272727272725</v>
      </c>
      <c r="M4675" s="25"/>
      <c r="N4675" s="25"/>
    </row>
    <row r="4676" spans="1:14" ht="14.25" customHeight="1">
      <c r="A4676" s="114">
        <v>41449</v>
      </c>
      <c r="B4676" s="102" t="s">
        <v>655</v>
      </c>
      <c r="C4676" s="29">
        <f>300000/E4676</f>
        <v>1027.3972602739725</v>
      </c>
      <c r="D4676" s="102" t="s">
        <v>203</v>
      </c>
      <c r="E4676" s="43">
        <v>292</v>
      </c>
      <c r="F4676" s="43">
        <v>290</v>
      </c>
      <c r="G4676" s="43"/>
      <c r="H4676" s="110"/>
      <c r="I4676" s="109">
        <f t="shared" si="692"/>
        <v>2054.794520547945</v>
      </c>
      <c r="J4676" s="109">
        <f t="shared" si="693"/>
        <v>0</v>
      </c>
      <c r="K4676" s="109">
        <f t="shared" si="694"/>
        <v>0</v>
      </c>
      <c r="L4676" s="43">
        <f t="shared" si="695"/>
        <v>2054.794520547945</v>
      </c>
      <c r="M4676" s="25"/>
      <c r="N4676" s="25"/>
    </row>
    <row r="4677" spans="1:14" ht="14.25" customHeight="1">
      <c r="A4677" s="114">
        <v>41446</v>
      </c>
      <c r="B4677" s="54" t="s">
        <v>33</v>
      </c>
      <c r="C4677" s="29">
        <f t="shared" si="691"/>
        <v>3550.2958579881656</v>
      </c>
      <c r="D4677" s="54" t="s">
        <v>203</v>
      </c>
      <c r="E4677" s="112">
        <v>84.5</v>
      </c>
      <c r="F4677" s="112">
        <v>83.75</v>
      </c>
      <c r="G4677" s="112">
        <v>82.75</v>
      </c>
      <c r="H4677" s="112">
        <v>81</v>
      </c>
      <c r="I4677" s="109">
        <f t="shared" si="692"/>
        <v>2662.7218934911243</v>
      </c>
      <c r="J4677" s="109">
        <f t="shared" si="693"/>
        <v>3550.2958579881656</v>
      </c>
      <c r="K4677" s="109">
        <f t="shared" si="694"/>
        <v>6213.0177514792895</v>
      </c>
      <c r="L4677" s="43">
        <f t="shared" si="695"/>
        <v>12426.035502958581</v>
      </c>
      <c r="M4677" s="25"/>
      <c r="N4677" s="25"/>
    </row>
    <row r="4678" spans="1:14" ht="14.25" customHeight="1">
      <c r="A4678" s="114">
        <v>41446</v>
      </c>
      <c r="B4678" s="54" t="s">
        <v>682</v>
      </c>
      <c r="C4678" s="29">
        <f t="shared" si="691"/>
        <v>385.60411311053986</v>
      </c>
      <c r="D4678" s="54" t="s">
        <v>188</v>
      </c>
      <c r="E4678" s="112">
        <v>778</v>
      </c>
      <c r="F4678" s="112">
        <v>785</v>
      </c>
      <c r="G4678" s="112">
        <v>795</v>
      </c>
      <c r="H4678" s="110">
        <v>804.8</v>
      </c>
      <c r="I4678" s="109">
        <f t="shared" si="692"/>
        <v>2699.228791773779</v>
      </c>
      <c r="J4678" s="109">
        <f t="shared" si="693"/>
        <v>3856.0411311053986</v>
      </c>
      <c r="K4678" s="109">
        <f t="shared" si="694"/>
        <v>3778.9203084832729</v>
      </c>
      <c r="L4678" s="43">
        <f t="shared" si="695"/>
        <v>10334.190231362451</v>
      </c>
      <c r="M4678" s="25"/>
      <c r="N4678" s="25"/>
    </row>
    <row r="4679" spans="1:14" ht="14.25" customHeight="1">
      <c r="A4679" s="114">
        <v>41446</v>
      </c>
      <c r="B4679" s="54" t="s">
        <v>751</v>
      </c>
      <c r="C4679" s="29">
        <f t="shared" si="691"/>
        <v>2790.6976744186045</v>
      </c>
      <c r="D4679" s="102" t="s">
        <v>203</v>
      </c>
      <c r="E4679" s="43">
        <v>107.5</v>
      </c>
      <c r="F4679" s="43">
        <v>106.5</v>
      </c>
      <c r="G4679" s="43">
        <v>105</v>
      </c>
      <c r="H4679" s="110"/>
      <c r="I4679" s="109">
        <f t="shared" si="692"/>
        <v>2790.6976744186045</v>
      </c>
      <c r="J4679" s="109">
        <f t="shared" si="693"/>
        <v>4186.0465116279065</v>
      </c>
      <c r="K4679" s="109">
        <f t="shared" si="694"/>
        <v>0</v>
      </c>
      <c r="L4679" s="43">
        <f t="shared" si="695"/>
        <v>6976.7441860465115</v>
      </c>
      <c r="M4679" s="25"/>
      <c r="N4679" s="25"/>
    </row>
    <row r="4680" spans="1:14" ht="14.25" customHeight="1">
      <c r="A4680" s="114">
        <v>41446</v>
      </c>
      <c r="B4680" s="54" t="s">
        <v>33</v>
      </c>
      <c r="C4680" s="29">
        <f t="shared" si="691"/>
        <v>3738.3177570093458</v>
      </c>
      <c r="D4680" s="102" t="s">
        <v>203</v>
      </c>
      <c r="E4680" s="43">
        <v>80.25</v>
      </c>
      <c r="F4680" s="43">
        <v>79.5</v>
      </c>
      <c r="G4680" s="43">
        <v>78.5</v>
      </c>
      <c r="H4680" s="110"/>
      <c r="I4680" s="109">
        <f t="shared" si="692"/>
        <v>2803.7383177570091</v>
      </c>
      <c r="J4680" s="109">
        <f t="shared" si="693"/>
        <v>3738.3177570093458</v>
      </c>
      <c r="K4680" s="109">
        <f t="shared" si="694"/>
        <v>0</v>
      </c>
      <c r="L4680" s="43">
        <f t="shared" si="695"/>
        <v>6542.0560747663549</v>
      </c>
      <c r="M4680" s="25"/>
      <c r="N4680" s="25"/>
    </row>
    <row r="4681" spans="1:14" ht="14.25" customHeight="1">
      <c r="A4681" s="114">
        <v>41445</v>
      </c>
      <c r="B4681" s="54" t="s">
        <v>751</v>
      </c>
      <c r="C4681" s="29">
        <f t="shared" si="691"/>
        <v>2597.4025974025976</v>
      </c>
      <c r="D4681" s="54" t="s">
        <v>203</v>
      </c>
      <c r="E4681" s="112">
        <v>115.5</v>
      </c>
      <c r="F4681" s="112">
        <v>114.5</v>
      </c>
      <c r="G4681" s="112">
        <v>113</v>
      </c>
      <c r="H4681" s="112">
        <v>111</v>
      </c>
      <c r="I4681" s="109">
        <f t="shared" si="692"/>
        <v>2597.4025974025976</v>
      </c>
      <c r="J4681" s="109">
        <f t="shared" si="693"/>
        <v>3896.1038961038967</v>
      </c>
      <c r="K4681" s="109">
        <f t="shared" si="694"/>
        <v>5194.8051948051952</v>
      </c>
      <c r="L4681" s="43">
        <f t="shared" si="695"/>
        <v>11688.311688311689</v>
      </c>
      <c r="M4681" s="25"/>
      <c r="N4681" s="25"/>
    </row>
    <row r="4682" spans="1:14" ht="14.25" customHeight="1">
      <c r="A4682" s="114">
        <v>41445</v>
      </c>
      <c r="B4682" s="54" t="s">
        <v>33</v>
      </c>
      <c r="C4682" s="29">
        <f t="shared" si="691"/>
        <v>3409.090909090909</v>
      </c>
      <c r="D4682" s="54" t="s">
        <v>203</v>
      </c>
      <c r="E4682" s="112">
        <v>88</v>
      </c>
      <c r="F4682" s="112">
        <v>87.25</v>
      </c>
      <c r="G4682" s="112">
        <v>86.25</v>
      </c>
      <c r="H4682" s="112">
        <v>85</v>
      </c>
      <c r="I4682" s="109">
        <f t="shared" si="692"/>
        <v>2556.818181818182</v>
      </c>
      <c r="J4682" s="109">
        <f t="shared" si="693"/>
        <v>3409.090909090909</v>
      </c>
      <c r="K4682" s="109">
        <f t="shared" si="694"/>
        <v>4261.363636363636</v>
      </c>
      <c r="L4682" s="43">
        <f t="shared" si="695"/>
        <v>10227.272727272728</v>
      </c>
      <c r="M4682" s="25"/>
      <c r="N4682" s="25"/>
    </row>
    <row r="4683" spans="1:14" ht="14.25" customHeight="1">
      <c r="A4683" s="114">
        <v>41445</v>
      </c>
      <c r="B4683" s="54" t="s">
        <v>723</v>
      </c>
      <c r="C4683" s="29">
        <f t="shared" si="691"/>
        <v>1127.8195488721803</v>
      </c>
      <c r="D4683" s="102" t="s">
        <v>203</v>
      </c>
      <c r="E4683" s="43">
        <v>266</v>
      </c>
      <c r="F4683" s="43">
        <v>264</v>
      </c>
      <c r="G4683" s="43">
        <v>261</v>
      </c>
      <c r="H4683" s="110"/>
      <c r="I4683" s="109">
        <f t="shared" si="692"/>
        <v>2255.6390977443607</v>
      </c>
      <c r="J4683" s="109">
        <f t="shared" si="693"/>
        <v>3383.458646616541</v>
      </c>
      <c r="K4683" s="109">
        <f t="shared" si="694"/>
        <v>0</v>
      </c>
      <c r="L4683" s="43">
        <f t="shared" si="695"/>
        <v>5639.0977443609017</v>
      </c>
      <c r="M4683" s="25"/>
      <c r="N4683" s="25"/>
    </row>
    <row r="4684" spans="1:14" ht="14.25" customHeight="1">
      <c r="A4684" s="114">
        <v>41445</v>
      </c>
      <c r="B4684" s="54" t="s">
        <v>737</v>
      </c>
      <c r="C4684" s="29">
        <f t="shared" ref="C4684:C4747" si="696">300000/E4684</f>
        <v>2727.2727272727275</v>
      </c>
      <c r="D4684" s="102" t="s">
        <v>203</v>
      </c>
      <c r="E4684" s="43">
        <v>110</v>
      </c>
      <c r="F4684" s="43">
        <v>109</v>
      </c>
      <c r="G4684" s="43">
        <v>108</v>
      </c>
      <c r="H4684" s="110"/>
      <c r="I4684" s="109">
        <f t="shared" ref="I4684:I4747" si="697">(IF(D4684="SHORT",E4684-F4684,IF(D4684="LONG",F4684-E4684)))*C4684</f>
        <v>2727.2727272727275</v>
      </c>
      <c r="J4684" s="109">
        <f t="shared" ref="J4684:J4747" si="698">(IF(D4684="SHORT",IF(G4684="",0,F4684-G4684),IF(D4684="LONG",IF(G4684="",0,G4684-F4684))))*C4684</f>
        <v>2727.2727272727275</v>
      </c>
      <c r="K4684" s="109">
        <f t="shared" ref="K4684:K4747" si="699">(IF(D4684="SHORT",IF(H4684="",0,G4684-H4684),IF(D4684="LONG",IF(H4684="",0,(H4684-G4684)))))*C4684</f>
        <v>0</v>
      </c>
      <c r="L4684" s="43">
        <f t="shared" ref="L4684:L4747" si="700">SUM(I4684,J4684,K4684)</f>
        <v>5454.545454545455</v>
      </c>
      <c r="M4684" s="25"/>
      <c r="N4684" s="25"/>
    </row>
    <row r="4685" spans="1:14" ht="14.25" customHeight="1">
      <c r="A4685" s="114">
        <v>41444</v>
      </c>
      <c r="B4685" s="54" t="s">
        <v>107</v>
      </c>
      <c r="C4685" s="29">
        <f t="shared" si="696"/>
        <v>4347.826086956522</v>
      </c>
      <c r="D4685" s="54" t="s">
        <v>188</v>
      </c>
      <c r="E4685" s="112">
        <v>69</v>
      </c>
      <c r="F4685" s="112">
        <v>69.75</v>
      </c>
      <c r="G4685" s="112"/>
      <c r="H4685" s="110"/>
      <c r="I4685" s="109">
        <f t="shared" si="697"/>
        <v>3260.8695652173915</v>
      </c>
      <c r="J4685" s="109">
        <f t="shared" si="698"/>
        <v>0</v>
      </c>
      <c r="K4685" s="109">
        <f t="shared" si="699"/>
        <v>0</v>
      </c>
      <c r="L4685" s="43">
        <f t="shared" si="700"/>
        <v>3260.8695652173915</v>
      </c>
      <c r="M4685" s="25"/>
      <c r="N4685" s="25"/>
    </row>
    <row r="4686" spans="1:14" ht="14.25" customHeight="1">
      <c r="A4686" s="114">
        <v>41444</v>
      </c>
      <c r="B4686" s="54" t="s">
        <v>733</v>
      </c>
      <c r="C4686" s="29">
        <f t="shared" si="696"/>
        <v>433.52601156069363</v>
      </c>
      <c r="D4686" s="54" t="s">
        <v>188</v>
      </c>
      <c r="E4686" s="112">
        <v>692</v>
      </c>
      <c r="F4686" s="112">
        <v>699</v>
      </c>
      <c r="G4686" s="112"/>
      <c r="H4686" s="110"/>
      <c r="I4686" s="109">
        <f t="shared" si="697"/>
        <v>3034.6820809248557</v>
      </c>
      <c r="J4686" s="109">
        <f t="shared" si="698"/>
        <v>0</v>
      </c>
      <c r="K4686" s="109">
        <f t="shared" si="699"/>
        <v>0</v>
      </c>
      <c r="L4686" s="43">
        <f t="shared" si="700"/>
        <v>3034.6820809248557</v>
      </c>
      <c r="M4686" s="25"/>
      <c r="N4686" s="25"/>
    </row>
    <row r="4687" spans="1:14" ht="14.25" customHeight="1">
      <c r="A4687" s="114">
        <v>41443</v>
      </c>
      <c r="B4687" s="54" t="s">
        <v>751</v>
      </c>
      <c r="C4687" s="29">
        <f t="shared" si="696"/>
        <v>2521.0084033613443</v>
      </c>
      <c r="D4687" s="54" t="s">
        <v>188</v>
      </c>
      <c r="E4687" s="112">
        <v>119</v>
      </c>
      <c r="F4687" s="112">
        <v>120</v>
      </c>
      <c r="G4687" s="112">
        <v>121.5</v>
      </c>
      <c r="H4687" s="110">
        <v>123.5</v>
      </c>
      <c r="I4687" s="109">
        <f t="shared" si="697"/>
        <v>2521.0084033613443</v>
      </c>
      <c r="J4687" s="109">
        <f t="shared" si="698"/>
        <v>3781.5126050420167</v>
      </c>
      <c r="K4687" s="109">
        <f t="shared" si="699"/>
        <v>5042.0168067226887</v>
      </c>
      <c r="L4687" s="43">
        <f t="shared" si="700"/>
        <v>11344.537815126048</v>
      </c>
      <c r="M4687" s="25"/>
      <c r="N4687" s="25"/>
    </row>
    <row r="4688" spans="1:14" ht="14.25" customHeight="1">
      <c r="A4688" s="114">
        <v>41443</v>
      </c>
      <c r="B4688" s="54" t="s">
        <v>723</v>
      </c>
      <c r="C4688" s="29">
        <f t="shared" si="696"/>
        <v>1111.1111111111111</v>
      </c>
      <c r="D4688" s="54" t="s">
        <v>188</v>
      </c>
      <c r="E4688" s="112">
        <v>270</v>
      </c>
      <c r="F4688" s="112">
        <v>271.89999999999998</v>
      </c>
      <c r="G4688" s="112"/>
      <c r="H4688" s="110"/>
      <c r="I4688" s="109">
        <f t="shared" si="697"/>
        <v>2111.1111111110858</v>
      </c>
      <c r="J4688" s="109">
        <f t="shared" si="698"/>
        <v>0</v>
      </c>
      <c r="K4688" s="109">
        <f t="shared" si="699"/>
        <v>0</v>
      </c>
      <c r="L4688" s="43">
        <f t="shared" si="700"/>
        <v>2111.1111111110858</v>
      </c>
      <c r="M4688" s="25"/>
      <c r="N4688" s="25"/>
    </row>
    <row r="4689" spans="1:14" ht="14.25" customHeight="1">
      <c r="A4689" s="114">
        <v>41442</v>
      </c>
      <c r="B4689" s="54" t="s">
        <v>733</v>
      </c>
      <c r="C4689" s="29">
        <f t="shared" si="696"/>
        <v>456.62100456621005</v>
      </c>
      <c r="D4689" s="54" t="s">
        <v>188</v>
      </c>
      <c r="E4689" s="112">
        <v>657</v>
      </c>
      <c r="F4689" s="112">
        <v>663</v>
      </c>
      <c r="G4689" s="112">
        <v>670</v>
      </c>
      <c r="H4689" s="110">
        <v>682</v>
      </c>
      <c r="I4689" s="109">
        <f t="shared" si="697"/>
        <v>2739.7260273972602</v>
      </c>
      <c r="J4689" s="109">
        <f t="shared" si="698"/>
        <v>3196.3470319634703</v>
      </c>
      <c r="K4689" s="109">
        <f t="shared" si="699"/>
        <v>5479.4520547945203</v>
      </c>
      <c r="L4689" s="43">
        <f t="shared" si="700"/>
        <v>11415.525114155251</v>
      </c>
      <c r="M4689" s="25"/>
      <c r="N4689" s="25"/>
    </row>
    <row r="4690" spans="1:14" ht="14.25" customHeight="1">
      <c r="A4690" s="114">
        <v>41442</v>
      </c>
      <c r="B4690" s="54" t="s">
        <v>752</v>
      </c>
      <c r="C4690" s="29">
        <f t="shared" si="696"/>
        <v>2631.5789473684213</v>
      </c>
      <c r="D4690" s="54" t="s">
        <v>188</v>
      </c>
      <c r="E4690" s="112">
        <v>114</v>
      </c>
      <c r="F4690" s="112">
        <v>115</v>
      </c>
      <c r="G4690" s="112">
        <v>116</v>
      </c>
      <c r="H4690" s="110">
        <v>118</v>
      </c>
      <c r="I4690" s="109">
        <f t="shared" si="697"/>
        <v>2631.5789473684213</v>
      </c>
      <c r="J4690" s="109">
        <f t="shared" si="698"/>
        <v>2631.5789473684213</v>
      </c>
      <c r="K4690" s="109">
        <f t="shared" si="699"/>
        <v>5263.1578947368425</v>
      </c>
      <c r="L4690" s="43">
        <f t="shared" si="700"/>
        <v>10526.315789473685</v>
      </c>
      <c r="M4690" s="25"/>
      <c r="N4690" s="25"/>
    </row>
    <row r="4691" spans="1:14" ht="14.25" customHeight="1">
      <c r="A4691" s="114">
        <v>41442</v>
      </c>
      <c r="B4691" s="54" t="s">
        <v>84</v>
      </c>
      <c r="C4691" s="29">
        <f t="shared" si="696"/>
        <v>630.25210084033608</v>
      </c>
      <c r="D4691" s="54" t="s">
        <v>188</v>
      </c>
      <c r="E4691" s="112">
        <v>476</v>
      </c>
      <c r="F4691" s="112">
        <v>480</v>
      </c>
      <c r="G4691" s="112">
        <v>485</v>
      </c>
      <c r="H4691" s="110">
        <v>489.5</v>
      </c>
      <c r="I4691" s="109">
        <f t="shared" si="697"/>
        <v>2521.0084033613443</v>
      </c>
      <c r="J4691" s="109">
        <f t="shared" si="698"/>
        <v>3151.2605042016803</v>
      </c>
      <c r="K4691" s="109">
        <f t="shared" si="699"/>
        <v>2836.1344537815125</v>
      </c>
      <c r="L4691" s="43">
        <f t="shared" si="700"/>
        <v>8508.4033613445372</v>
      </c>
      <c r="M4691" s="25"/>
      <c r="N4691" s="25"/>
    </row>
    <row r="4692" spans="1:14" ht="14.25" customHeight="1">
      <c r="A4692" s="114">
        <v>41442</v>
      </c>
      <c r="B4692" s="54" t="s">
        <v>753</v>
      </c>
      <c r="C4692" s="29">
        <f t="shared" si="696"/>
        <v>1694.9152542372881</v>
      </c>
      <c r="D4692" s="54" t="s">
        <v>188</v>
      </c>
      <c r="E4692" s="112">
        <v>177</v>
      </c>
      <c r="F4692" s="112">
        <v>177.8</v>
      </c>
      <c r="G4692" s="112"/>
      <c r="H4692" s="110"/>
      <c r="I4692" s="109">
        <f t="shared" si="697"/>
        <v>1355.9322033898497</v>
      </c>
      <c r="J4692" s="109">
        <f t="shared" si="698"/>
        <v>0</v>
      </c>
      <c r="K4692" s="109">
        <f t="shared" si="699"/>
        <v>0</v>
      </c>
      <c r="L4692" s="43">
        <f t="shared" si="700"/>
        <v>1355.9322033898497</v>
      </c>
      <c r="M4692" s="25"/>
      <c r="N4692" s="25"/>
    </row>
    <row r="4693" spans="1:14" ht="14.25" customHeight="1">
      <c r="A4693" s="114">
        <v>41439</v>
      </c>
      <c r="B4693" s="54" t="s">
        <v>754</v>
      </c>
      <c r="C4693" s="29">
        <f t="shared" si="696"/>
        <v>4800</v>
      </c>
      <c r="D4693" s="54" t="s">
        <v>188</v>
      </c>
      <c r="E4693" s="112">
        <v>62.5</v>
      </c>
      <c r="F4693" s="112">
        <v>63.25</v>
      </c>
      <c r="G4693" s="112">
        <v>64.25</v>
      </c>
      <c r="H4693" s="110">
        <v>65.5</v>
      </c>
      <c r="I4693" s="109">
        <f t="shared" si="697"/>
        <v>3600</v>
      </c>
      <c r="J4693" s="109">
        <f t="shared" si="698"/>
        <v>4800</v>
      </c>
      <c r="K4693" s="109">
        <f t="shared" si="699"/>
        <v>6000</v>
      </c>
      <c r="L4693" s="43">
        <f t="shared" si="700"/>
        <v>14400</v>
      </c>
      <c r="M4693" s="25"/>
      <c r="N4693" s="25"/>
    </row>
    <row r="4694" spans="1:14" ht="14.25" customHeight="1">
      <c r="A4694" s="114">
        <v>41439</v>
      </c>
      <c r="B4694" s="54" t="s">
        <v>546</v>
      </c>
      <c r="C4694" s="29">
        <f t="shared" si="696"/>
        <v>310.88082901554407</v>
      </c>
      <c r="D4694" s="54" t="s">
        <v>188</v>
      </c>
      <c r="E4694" s="112">
        <v>965</v>
      </c>
      <c r="F4694" s="112">
        <v>975</v>
      </c>
      <c r="G4694" s="112">
        <v>985</v>
      </c>
      <c r="H4694" s="110">
        <v>1003.9</v>
      </c>
      <c r="I4694" s="109">
        <f t="shared" si="697"/>
        <v>3108.8082901554408</v>
      </c>
      <c r="J4694" s="109">
        <f t="shared" si="698"/>
        <v>3108.8082901554408</v>
      </c>
      <c r="K4694" s="109">
        <f t="shared" si="699"/>
        <v>5875.6476683937753</v>
      </c>
      <c r="L4694" s="43">
        <f t="shared" si="700"/>
        <v>12093.264248704658</v>
      </c>
      <c r="M4694" s="25"/>
      <c r="N4694" s="25"/>
    </row>
    <row r="4695" spans="1:14" ht="14.25" customHeight="1">
      <c r="A4695" s="114">
        <v>41439</v>
      </c>
      <c r="B4695" s="54" t="s">
        <v>564</v>
      </c>
      <c r="C4695" s="29">
        <f t="shared" si="696"/>
        <v>1886.7924528301887</v>
      </c>
      <c r="D4695" s="54" t="s">
        <v>188</v>
      </c>
      <c r="E4695" s="112">
        <v>159</v>
      </c>
      <c r="F4695" s="112">
        <v>160.25</v>
      </c>
      <c r="G4695" s="112">
        <v>162</v>
      </c>
      <c r="H4695" s="110">
        <v>163.95</v>
      </c>
      <c r="I4695" s="109">
        <f t="shared" si="697"/>
        <v>2358.4905660377358</v>
      </c>
      <c r="J4695" s="109">
        <f t="shared" si="698"/>
        <v>3301.8867924528304</v>
      </c>
      <c r="K4695" s="109">
        <f t="shared" si="699"/>
        <v>3679.2452830188467</v>
      </c>
      <c r="L4695" s="43">
        <f t="shared" si="700"/>
        <v>9339.6226415094134</v>
      </c>
      <c r="M4695" s="25"/>
      <c r="N4695" s="25"/>
    </row>
    <row r="4696" spans="1:14" ht="14.25" customHeight="1">
      <c r="A4696" s="114">
        <v>41439</v>
      </c>
      <c r="B4696" s="54" t="s">
        <v>723</v>
      </c>
      <c r="C4696" s="29">
        <f t="shared" si="696"/>
        <v>1185.7707509881423</v>
      </c>
      <c r="D4696" s="54" t="s">
        <v>188</v>
      </c>
      <c r="E4696" s="112">
        <v>253</v>
      </c>
      <c r="F4696" s="112">
        <v>254.95</v>
      </c>
      <c r="G4696" s="112"/>
      <c r="H4696" s="110"/>
      <c r="I4696" s="109">
        <f t="shared" si="697"/>
        <v>2312.2529644268639</v>
      </c>
      <c r="J4696" s="109">
        <f t="shared" si="698"/>
        <v>0</v>
      </c>
      <c r="K4696" s="109">
        <f t="shared" si="699"/>
        <v>0</v>
      </c>
      <c r="L4696" s="43">
        <f t="shared" si="700"/>
        <v>2312.2529644268639</v>
      </c>
      <c r="M4696" s="25"/>
      <c r="N4696" s="25"/>
    </row>
    <row r="4697" spans="1:14" ht="14.25" customHeight="1">
      <c r="A4697" s="114">
        <v>41439</v>
      </c>
      <c r="B4697" s="54" t="s">
        <v>755</v>
      </c>
      <c r="C4697" s="29">
        <f t="shared" si="696"/>
        <v>544.46460980036295</v>
      </c>
      <c r="D4697" s="102" t="s">
        <v>188</v>
      </c>
      <c r="E4697" s="43">
        <v>551</v>
      </c>
      <c r="F4697" s="43">
        <v>542</v>
      </c>
      <c r="G4697" s="43"/>
      <c r="H4697" s="110"/>
      <c r="I4697" s="109">
        <f t="shared" si="697"/>
        <v>-4900.1814882032668</v>
      </c>
      <c r="J4697" s="109">
        <f t="shared" si="698"/>
        <v>0</v>
      </c>
      <c r="K4697" s="109">
        <f t="shared" si="699"/>
        <v>0</v>
      </c>
      <c r="L4697" s="43">
        <f t="shared" si="700"/>
        <v>-4900.1814882032668</v>
      </c>
      <c r="M4697" s="25"/>
      <c r="N4697" s="25"/>
    </row>
    <row r="4698" spans="1:14" ht="14.25" customHeight="1">
      <c r="A4698" s="114">
        <v>41438</v>
      </c>
      <c r="B4698" s="102" t="s">
        <v>13</v>
      </c>
      <c r="C4698" s="29">
        <f t="shared" si="696"/>
        <v>3870.9677419354839</v>
      </c>
      <c r="D4698" s="102" t="s">
        <v>203</v>
      </c>
      <c r="E4698" s="43">
        <v>77.5</v>
      </c>
      <c r="F4698" s="43">
        <v>76.8</v>
      </c>
      <c r="G4698" s="43"/>
      <c r="H4698" s="110"/>
      <c r="I4698" s="109">
        <f t="shared" si="697"/>
        <v>2709.6774193548499</v>
      </c>
      <c r="J4698" s="109">
        <f t="shared" si="698"/>
        <v>0</v>
      </c>
      <c r="K4698" s="109">
        <f t="shared" si="699"/>
        <v>0</v>
      </c>
      <c r="L4698" s="43">
        <f t="shared" si="700"/>
        <v>2709.6774193548499</v>
      </c>
      <c r="M4698" s="25"/>
      <c r="N4698" s="25"/>
    </row>
    <row r="4699" spans="1:14" ht="14.25" customHeight="1">
      <c r="A4699" s="114">
        <v>41437</v>
      </c>
      <c r="B4699" s="54" t="s">
        <v>733</v>
      </c>
      <c r="C4699" s="29">
        <f t="shared" si="696"/>
        <v>461.53846153846155</v>
      </c>
      <c r="D4699" s="54" t="s">
        <v>188</v>
      </c>
      <c r="E4699" s="112">
        <v>650</v>
      </c>
      <c r="F4699" s="112">
        <v>655.5</v>
      </c>
      <c r="G4699" s="112">
        <v>663</v>
      </c>
      <c r="H4699" s="110">
        <v>671</v>
      </c>
      <c r="I4699" s="109">
        <f t="shared" si="697"/>
        <v>2538.4615384615386</v>
      </c>
      <c r="J4699" s="109">
        <f t="shared" si="698"/>
        <v>3461.5384615384614</v>
      </c>
      <c r="K4699" s="109">
        <f t="shared" si="699"/>
        <v>3692.3076923076924</v>
      </c>
      <c r="L4699" s="43">
        <f t="shared" si="700"/>
        <v>9692.3076923076915</v>
      </c>
      <c r="M4699" s="25"/>
      <c r="N4699" s="25"/>
    </row>
    <row r="4700" spans="1:14" ht="14.25" customHeight="1">
      <c r="A4700" s="114">
        <v>41437</v>
      </c>
      <c r="B4700" s="54" t="s">
        <v>19</v>
      </c>
      <c r="C4700" s="29">
        <f t="shared" si="696"/>
        <v>559.70149253731347</v>
      </c>
      <c r="D4700" s="102" t="s">
        <v>203</v>
      </c>
      <c r="E4700" s="43">
        <v>536</v>
      </c>
      <c r="F4700" s="43">
        <v>531</v>
      </c>
      <c r="G4700" s="43">
        <v>526</v>
      </c>
      <c r="H4700" s="110"/>
      <c r="I4700" s="109">
        <f t="shared" si="697"/>
        <v>2798.5074626865671</v>
      </c>
      <c r="J4700" s="109">
        <f t="shared" si="698"/>
        <v>2798.5074626865671</v>
      </c>
      <c r="K4700" s="109">
        <f t="shared" si="699"/>
        <v>0</v>
      </c>
      <c r="L4700" s="43">
        <f t="shared" si="700"/>
        <v>5597.0149253731342</v>
      </c>
      <c r="M4700" s="25"/>
      <c r="N4700" s="25"/>
    </row>
    <row r="4701" spans="1:14" ht="14.25" customHeight="1">
      <c r="A4701" s="114">
        <v>41437</v>
      </c>
      <c r="B4701" s="102" t="s">
        <v>547</v>
      </c>
      <c r="C4701" s="29">
        <f t="shared" si="696"/>
        <v>2739.7260273972602</v>
      </c>
      <c r="D4701" s="102" t="s">
        <v>203</v>
      </c>
      <c r="E4701" s="43">
        <v>109.5</v>
      </c>
      <c r="F4701" s="43">
        <v>108.5</v>
      </c>
      <c r="G4701" s="43"/>
      <c r="H4701" s="110"/>
      <c r="I4701" s="109">
        <f t="shared" si="697"/>
        <v>2739.7260273972602</v>
      </c>
      <c r="J4701" s="109">
        <f t="shared" si="698"/>
        <v>0</v>
      </c>
      <c r="K4701" s="109">
        <f t="shared" si="699"/>
        <v>0</v>
      </c>
      <c r="L4701" s="43">
        <f t="shared" si="700"/>
        <v>2739.7260273972602</v>
      </c>
      <c r="M4701" s="25"/>
      <c r="N4701" s="25"/>
    </row>
    <row r="4702" spans="1:14" ht="14.25" customHeight="1">
      <c r="A4702" s="114">
        <v>41437</v>
      </c>
      <c r="B4702" s="102" t="s">
        <v>756</v>
      </c>
      <c r="C4702" s="29">
        <f t="shared" si="696"/>
        <v>2040.8163265306123</v>
      </c>
      <c r="D4702" s="102" t="s">
        <v>203</v>
      </c>
      <c r="E4702" s="43">
        <v>147</v>
      </c>
      <c r="F4702" s="43">
        <v>145.75</v>
      </c>
      <c r="G4702" s="43"/>
      <c r="H4702" s="110"/>
      <c r="I4702" s="109">
        <f t="shared" si="697"/>
        <v>2551.0204081632655</v>
      </c>
      <c r="J4702" s="109">
        <f t="shared" si="698"/>
        <v>0</v>
      </c>
      <c r="K4702" s="109">
        <f t="shared" si="699"/>
        <v>0</v>
      </c>
      <c r="L4702" s="43">
        <f t="shared" si="700"/>
        <v>2551.0204081632655</v>
      </c>
      <c r="M4702" s="25"/>
      <c r="N4702" s="25"/>
    </row>
    <row r="4703" spans="1:14" ht="14.25" customHeight="1">
      <c r="A4703" s="114">
        <v>41436</v>
      </c>
      <c r="B4703" s="54" t="s">
        <v>727</v>
      </c>
      <c r="C4703" s="29">
        <f t="shared" si="696"/>
        <v>2439.0243902439024</v>
      </c>
      <c r="D4703" s="54" t="s">
        <v>188</v>
      </c>
      <c r="E4703" s="112">
        <v>123</v>
      </c>
      <c r="F4703" s="112">
        <v>123.9</v>
      </c>
      <c r="G4703" s="112"/>
      <c r="H4703" s="110"/>
      <c r="I4703" s="109">
        <f t="shared" si="697"/>
        <v>2195.1219512195262</v>
      </c>
      <c r="J4703" s="109">
        <f t="shared" si="698"/>
        <v>0</v>
      </c>
      <c r="K4703" s="109">
        <f t="shared" si="699"/>
        <v>0</v>
      </c>
      <c r="L4703" s="43">
        <f t="shared" si="700"/>
        <v>2195.1219512195262</v>
      </c>
      <c r="M4703" s="25"/>
      <c r="N4703" s="25"/>
    </row>
    <row r="4704" spans="1:14" ht="14.25" customHeight="1">
      <c r="A4704" s="114">
        <v>41435</v>
      </c>
      <c r="B4704" s="54" t="s">
        <v>595</v>
      </c>
      <c r="C4704" s="29">
        <f t="shared" si="696"/>
        <v>2154.3985637342907</v>
      </c>
      <c r="D4704" s="54" t="s">
        <v>188</v>
      </c>
      <c r="E4704" s="112">
        <v>139.25</v>
      </c>
      <c r="F4704" s="112">
        <v>140.25</v>
      </c>
      <c r="G4704" s="112">
        <v>141.5</v>
      </c>
      <c r="H4704" s="110"/>
      <c r="I4704" s="109">
        <f t="shared" si="697"/>
        <v>2154.3985637342907</v>
      </c>
      <c r="J4704" s="109">
        <f t="shared" si="698"/>
        <v>2692.9982046678633</v>
      </c>
      <c r="K4704" s="109">
        <f t="shared" si="699"/>
        <v>0</v>
      </c>
      <c r="L4704" s="43">
        <f t="shared" si="700"/>
        <v>4847.3967684021536</v>
      </c>
      <c r="M4704" s="25"/>
      <c r="N4704" s="25"/>
    </row>
    <row r="4705" spans="1:14" ht="14.25" customHeight="1">
      <c r="A4705" s="114">
        <v>41435</v>
      </c>
      <c r="B4705" s="54" t="s">
        <v>78</v>
      </c>
      <c r="C4705" s="29">
        <f t="shared" si="696"/>
        <v>2222.2222222222222</v>
      </c>
      <c r="D4705" s="102" t="s">
        <v>203</v>
      </c>
      <c r="E4705" s="43">
        <v>135</v>
      </c>
      <c r="F4705" s="43">
        <v>134</v>
      </c>
      <c r="G4705" s="43">
        <v>133.25</v>
      </c>
      <c r="H4705" s="110"/>
      <c r="I4705" s="109">
        <f t="shared" si="697"/>
        <v>2222.2222222222222</v>
      </c>
      <c r="J4705" s="109">
        <f t="shared" si="698"/>
        <v>1666.6666666666665</v>
      </c>
      <c r="K4705" s="109">
        <f t="shared" si="699"/>
        <v>0</v>
      </c>
      <c r="L4705" s="43">
        <f t="shared" si="700"/>
        <v>3888.8888888888887</v>
      </c>
      <c r="M4705" s="25"/>
      <c r="N4705" s="25"/>
    </row>
    <row r="4706" spans="1:14" ht="14.25" customHeight="1">
      <c r="A4706" s="114">
        <v>41432</v>
      </c>
      <c r="B4706" s="54" t="s">
        <v>690</v>
      </c>
      <c r="C4706" s="29">
        <f t="shared" si="696"/>
        <v>2068.9655172413795</v>
      </c>
      <c r="D4706" s="54" t="s">
        <v>188</v>
      </c>
      <c r="E4706" s="112">
        <v>145</v>
      </c>
      <c r="F4706" s="112">
        <v>146.25</v>
      </c>
      <c r="G4706" s="112">
        <v>148</v>
      </c>
      <c r="H4706" s="110"/>
      <c r="I4706" s="109">
        <f t="shared" si="697"/>
        <v>2586.2068965517246</v>
      </c>
      <c r="J4706" s="109">
        <f t="shared" si="698"/>
        <v>3620.6896551724139</v>
      </c>
      <c r="K4706" s="109">
        <f t="shared" si="699"/>
        <v>0</v>
      </c>
      <c r="L4706" s="43">
        <f t="shared" si="700"/>
        <v>6206.8965517241386</v>
      </c>
      <c r="M4706" s="25"/>
      <c r="N4706" s="25"/>
    </row>
    <row r="4707" spans="1:14" ht="14.25" customHeight="1">
      <c r="A4707" s="114">
        <v>41432</v>
      </c>
      <c r="B4707" s="54" t="s">
        <v>595</v>
      </c>
      <c r="C4707" s="29">
        <f t="shared" si="696"/>
        <v>2222.2222222222222</v>
      </c>
      <c r="D4707" s="54" t="s">
        <v>188</v>
      </c>
      <c r="E4707" s="112">
        <v>135</v>
      </c>
      <c r="F4707" s="112">
        <v>135.75</v>
      </c>
      <c r="G4707" s="112"/>
      <c r="H4707" s="110"/>
      <c r="I4707" s="109">
        <f t="shared" si="697"/>
        <v>1666.6666666666665</v>
      </c>
      <c r="J4707" s="109">
        <f t="shared" si="698"/>
        <v>0</v>
      </c>
      <c r="K4707" s="109">
        <f t="shared" si="699"/>
        <v>0</v>
      </c>
      <c r="L4707" s="43">
        <f t="shared" si="700"/>
        <v>1666.6666666666665</v>
      </c>
      <c r="M4707" s="25"/>
      <c r="N4707" s="25"/>
    </row>
    <row r="4708" spans="1:14" ht="14.25" customHeight="1">
      <c r="A4708" s="114">
        <v>41431</v>
      </c>
      <c r="B4708" s="54" t="s">
        <v>757</v>
      </c>
      <c r="C4708" s="29">
        <f t="shared" si="696"/>
        <v>1445.7831325301204</v>
      </c>
      <c r="D4708" s="54" t="s">
        <v>188</v>
      </c>
      <c r="E4708" s="112">
        <v>207.5</v>
      </c>
      <c r="F4708" s="112">
        <v>210</v>
      </c>
      <c r="G4708" s="112">
        <v>213</v>
      </c>
      <c r="H4708" s="110">
        <v>216</v>
      </c>
      <c r="I4708" s="109">
        <f t="shared" si="697"/>
        <v>3614.457831325301</v>
      </c>
      <c r="J4708" s="109">
        <f t="shared" si="698"/>
        <v>4337.3493975903611</v>
      </c>
      <c r="K4708" s="109">
        <f t="shared" si="699"/>
        <v>4337.3493975903611</v>
      </c>
      <c r="L4708" s="43">
        <f t="shared" si="700"/>
        <v>12289.156626506025</v>
      </c>
      <c r="M4708" s="25"/>
      <c r="N4708" s="25"/>
    </row>
    <row r="4709" spans="1:14" ht="14.25" customHeight="1">
      <c r="A4709" s="114">
        <v>41431</v>
      </c>
      <c r="B4709" s="54" t="s">
        <v>465</v>
      </c>
      <c r="C4709" s="29">
        <f t="shared" si="696"/>
        <v>2500</v>
      </c>
      <c r="D4709" s="54" t="s">
        <v>188</v>
      </c>
      <c r="E4709" s="112">
        <v>120</v>
      </c>
      <c r="F4709" s="112">
        <v>121</v>
      </c>
      <c r="G4709" s="112">
        <v>122.25</v>
      </c>
      <c r="H4709" s="110">
        <v>123.45</v>
      </c>
      <c r="I4709" s="109">
        <f t="shared" si="697"/>
        <v>2500</v>
      </c>
      <c r="J4709" s="109">
        <f t="shared" si="698"/>
        <v>3125</v>
      </c>
      <c r="K4709" s="109">
        <f t="shared" si="699"/>
        <v>3000.0000000000073</v>
      </c>
      <c r="L4709" s="43">
        <f t="shared" si="700"/>
        <v>8625.0000000000073</v>
      </c>
      <c r="M4709" s="25"/>
      <c r="N4709" s="25"/>
    </row>
    <row r="4710" spans="1:14" ht="14.25" customHeight="1">
      <c r="A4710" s="114">
        <v>41431</v>
      </c>
      <c r="B4710" s="54" t="s">
        <v>619</v>
      </c>
      <c r="C4710" s="29">
        <f t="shared" si="696"/>
        <v>877.19298245614038</v>
      </c>
      <c r="D4710" s="54" t="s">
        <v>188</v>
      </c>
      <c r="E4710" s="112">
        <v>342</v>
      </c>
      <c r="F4710" s="112">
        <v>343.5</v>
      </c>
      <c r="G4710" s="112">
        <v>345.5</v>
      </c>
      <c r="H4710" s="110">
        <v>348</v>
      </c>
      <c r="I4710" s="109">
        <f t="shared" si="697"/>
        <v>1315.7894736842106</v>
      </c>
      <c r="J4710" s="109">
        <f t="shared" si="698"/>
        <v>1754.3859649122808</v>
      </c>
      <c r="K4710" s="109">
        <f t="shared" si="699"/>
        <v>2192.9824561403511</v>
      </c>
      <c r="L4710" s="43">
        <f t="shared" si="700"/>
        <v>5263.1578947368425</v>
      </c>
      <c r="M4710" s="25"/>
      <c r="N4710" s="25"/>
    </row>
    <row r="4711" spans="1:14" ht="14.25" customHeight="1">
      <c r="A4711" s="114">
        <v>41431</v>
      </c>
      <c r="B4711" s="54" t="s">
        <v>758</v>
      </c>
      <c r="C4711" s="29">
        <f t="shared" si="696"/>
        <v>645.16129032258061</v>
      </c>
      <c r="D4711" s="54" t="s">
        <v>188</v>
      </c>
      <c r="E4711" s="112">
        <v>465</v>
      </c>
      <c r="F4711" s="112">
        <v>469</v>
      </c>
      <c r="G4711" s="112"/>
      <c r="H4711" s="110"/>
      <c r="I4711" s="109">
        <f t="shared" si="697"/>
        <v>2580.6451612903224</v>
      </c>
      <c r="J4711" s="109">
        <f t="shared" si="698"/>
        <v>0</v>
      </c>
      <c r="K4711" s="109">
        <f t="shared" si="699"/>
        <v>0</v>
      </c>
      <c r="L4711" s="43">
        <f t="shared" si="700"/>
        <v>2580.6451612903224</v>
      </c>
      <c r="M4711" s="25"/>
      <c r="N4711" s="25"/>
    </row>
    <row r="4712" spans="1:14" ht="14.25" customHeight="1">
      <c r="A4712" s="114">
        <v>41431</v>
      </c>
      <c r="B4712" s="102" t="s">
        <v>408</v>
      </c>
      <c r="C4712" s="29">
        <f t="shared" si="696"/>
        <v>1020.4081632653061</v>
      </c>
      <c r="D4712" s="102" t="s">
        <v>203</v>
      </c>
      <c r="E4712" s="43">
        <v>294</v>
      </c>
      <c r="F4712" s="43">
        <v>292.5</v>
      </c>
      <c r="G4712" s="43"/>
      <c r="H4712" s="110"/>
      <c r="I4712" s="109">
        <f t="shared" si="697"/>
        <v>1530.6122448979593</v>
      </c>
      <c r="J4712" s="109">
        <f t="shared" si="698"/>
        <v>0</v>
      </c>
      <c r="K4712" s="109">
        <f t="shared" si="699"/>
        <v>0</v>
      </c>
      <c r="L4712" s="43">
        <f t="shared" si="700"/>
        <v>1530.6122448979593</v>
      </c>
      <c r="M4712" s="25"/>
      <c r="N4712" s="25"/>
    </row>
    <row r="4713" spans="1:14" ht="14.25" customHeight="1">
      <c r="A4713" s="114">
        <v>41430</v>
      </c>
      <c r="B4713" s="54" t="s">
        <v>465</v>
      </c>
      <c r="C4713" s="29">
        <f t="shared" si="696"/>
        <v>2500</v>
      </c>
      <c r="D4713" s="54" t="s">
        <v>188</v>
      </c>
      <c r="E4713" s="112">
        <v>120</v>
      </c>
      <c r="F4713" s="112">
        <v>121</v>
      </c>
      <c r="G4713" s="112">
        <v>122.25</v>
      </c>
      <c r="H4713" s="110">
        <v>123.45</v>
      </c>
      <c r="I4713" s="109">
        <f t="shared" si="697"/>
        <v>2500</v>
      </c>
      <c r="J4713" s="109">
        <f t="shared" si="698"/>
        <v>3125</v>
      </c>
      <c r="K4713" s="109">
        <f t="shared" si="699"/>
        <v>3000.0000000000073</v>
      </c>
      <c r="L4713" s="43">
        <f t="shared" si="700"/>
        <v>8625.0000000000073</v>
      </c>
      <c r="M4713" s="25"/>
      <c r="N4713" s="25"/>
    </row>
    <row r="4714" spans="1:14" ht="14.25" customHeight="1">
      <c r="A4714" s="114">
        <v>41430</v>
      </c>
      <c r="B4714" s="54" t="s">
        <v>727</v>
      </c>
      <c r="C4714" s="29">
        <f t="shared" si="696"/>
        <v>2500</v>
      </c>
      <c r="D4714" s="54" t="s">
        <v>188</v>
      </c>
      <c r="E4714" s="112">
        <v>120</v>
      </c>
      <c r="F4714" s="112">
        <v>121</v>
      </c>
      <c r="G4714" s="112"/>
      <c r="H4714" s="110"/>
      <c r="I4714" s="109">
        <f t="shared" si="697"/>
        <v>2500</v>
      </c>
      <c r="J4714" s="109">
        <f t="shared" si="698"/>
        <v>0</v>
      </c>
      <c r="K4714" s="109">
        <f t="shared" si="699"/>
        <v>0</v>
      </c>
      <c r="L4714" s="43">
        <f t="shared" si="700"/>
        <v>2500</v>
      </c>
      <c r="M4714" s="25"/>
      <c r="N4714" s="25"/>
    </row>
    <row r="4715" spans="1:14" ht="14.25" customHeight="1">
      <c r="A4715" s="114">
        <v>41430</v>
      </c>
      <c r="B4715" s="54" t="s">
        <v>759</v>
      </c>
      <c r="C4715" s="29">
        <f t="shared" si="696"/>
        <v>50.847457627118644</v>
      </c>
      <c r="D4715" s="54" t="s">
        <v>188</v>
      </c>
      <c r="E4715" s="112">
        <v>5900</v>
      </c>
      <c r="F4715" s="112">
        <v>5938</v>
      </c>
      <c r="G4715" s="112"/>
      <c r="H4715" s="110"/>
      <c r="I4715" s="109">
        <f t="shared" si="697"/>
        <v>1932.2033898305085</v>
      </c>
      <c r="J4715" s="109">
        <f t="shared" si="698"/>
        <v>0</v>
      </c>
      <c r="K4715" s="109">
        <f t="shared" si="699"/>
        <v>0</v>
      </c>
      <c r="L4715" s="43">
        <f t="shared" si="700"/>
        <v>1932.2033898305085</v>
      </c>
      <c r="M4715" s="25"/>
      <c r="N4715" s="25"/>
    </row>
    <row r="4716" spans="1:14" ht="14.25" customHeight="1">
      <c r="A4716" s="114">
        <v>41429</v>
      </c>
      <c r="B4716" s="54" t="s">
        <v>727</v>
      </c>
      <c r="C4716" s="29">
        <f t="shared" si="696"/>
        <v>2643.171806167401</v>
      </c>
      <c r="D4716" s="54" t="s">
        <v>188</v>
      </c>
      <c r="E4716" s="112">
        <v>113.5</v>
      </c>
      <c r="F4716" s="112">
        <v>114.5</v>
      </c>
      <c r="G4716" s="112">
        <v>115.5</v>
      </c>
      <c r="H4716" s="110">
        <v>117.5</v>
      </c>
      <c r="I4716" s="109">
        <f t="shared" si="697"/>
        <v>2643.171806167401</v>
      </c>
      <c r="J4716" s="109">
        <f t="shared" si="698"/>
        <v>2643.171806167401</v>
      </c>
      <c r="K4716" s="109">
        <f t="shared" si="699"/>
        <v>5286.3436123348019</v>
      </c>
      <c r="L4716" s="43">
        <f t="shared" si="700"/>
        <v>10572.687224669604</v>
      </c>
      <c r="M4716" s="25"/>
      <c r="N4716" s="25"/>
    </row>
    <row r="4717" spans="1:14" ht="14.25" customHeight="1">
      <c r="A4717" s="114">
        <v>41429</v>
      </c>
      <c r="B4717" s="54" t="s">
        <v>690</v>
      </c>
      <c r="C4717" s="29">
        <f t="shared" si="696"/>
        <v>2112.676056338028</v>
      </c>
      <c r="D4717" s="54" t="s">
        <v>188</v>
      </c>
      <c r="E4717" s="112">
        <v>142</v>
      </c>
      <c r="F4717" s="112">
        <v>143</v>
      </c>
      <c r="G4717" s="112">
        <v>144.5</v>
      </c>
      <c r="H4717" s="110"/>
      <c r="I4717" s="109">
        <f t="shared" si="697"/>
        <v>2112.676056338028</v>
      </c>
      <c r="J4717" s="109">
        <f t="shared" si="698"/>
        <v>3169.0140845070418</v>
      </c>
      <c r="K4717" s="109">
        <f t="shared" si="699"/>
        <v>0</v>
      </c>
      <c r="L4717" s="43">
        <f t="shared" si="700"/>
        <v>5281.6901408450703</v>
      </c>
      <c r="M4717" s="25"/>
      <c r="N4717" s="25"/>
    </row>
    <row r="4718" spans="1:14" ht="14.25" customHeight="1">
      <c r="A4718" s="114">
        <v>41429</v>
      </c>
      <c r="B4718" s="54" t="s">
        <v>727</v>
      </c>
      <c r="C4718" s="29">
        <f t="shared" si="696"/>
        <v>2500</v>
      </c>
      <c r="D4718" s="54" t="s">
        <v>188</v>
      </c>
      <c r="E4718" s="112">
        <v>120</v>
      </c>
      <c r="F4718" s="112">
        <v>121</v>
      </c>
      <c r="G4718" s="112">
        <v>122</v>
      </c>
      <c r="H4718" s="110"/>
      <c r="I4718" s="109">
        <f t="shared" si="697"/>
        <v>2500</v>
      </c>
      <c r="J4718" s="109">
        <f t="shared" si="698"/>
        <v>2500</v>
      </c>
      <c r="K4718" s="109">
        <f t="shared" si="699"/>
        <v>0</v>
      </c>
      <c r="L4718" s="43">
        <f t="shared" si="700"/>
        <v>5000</v>
      </c>
      <c r="M4718" s="25"/>
      <c r="N4718" s="25"/>
    </row>
    <row r="4719" spans="1:14" ht="14.25" customHeight="1">
      <c r="A4719" s="114">
        <v>41429</v>
      </c>
      <c r="B4719" s="54" t="s">
        <v>666</v>
      </c>
      <c r="C4719" s="29">
        <f t="shared" si="696"/>
        <v>2154.3985637342907</v>
      </c>
      <c r="D4719" s="54" t="s">
        <v>188</v>
      </c>
      <c r="E4719" s="112">
        <v>139.25</v>
      </c>
      <c r="F4719" s="112">
        <v>140.5</v>
      </c>
      <c r="G4719" s="112"/>
      <c r="H4719" s="110"/>
      <c r="I4719" s="109">
        <f t="shared" si="697"/>
        <v>2692.9982046678633</v>
      </c>
      <c r="J4719" s="109">
        <f t="shared" si="698"/>
        <v>0</v>
      </c>
      <c r="K4719" s="109">
        <f t="shared" si="699"/>
        <v>0</v>
      </c>
      <c r="L4719" s="43">
        <f t="shared" si="700"/>
        <v>2692.9982046678633</v>
      </c>
      <c r="M4719" s="25"/>
      <c r="N4719" s="25"/>
    </row>
    <row r="4720" spans="1:14" ht="14.25" customHeight="1">
      <c r="A4720" s="114">
        <v>41429</v>
      </c>
      <c r="B4720" s="102" t="s">
        <v>19</v>
      </c>
      <c r="C4720" s="29">
        <f t="shared" si="696"/>
        <v>548.44606946983549</v>
      </c>
      <c r="D4720" s="102" t="s">
        <v>203</v>
      </c>
      <c r="E4720" s="43">
        <v>547</v>
      </c>
      <c r="F4720" s="43">
        <v>544</v>
      </c>
      <c r="G4720" s="43"/>
      <c r="H4720" s="110"/>
      <c r="I4720" s="109">
        <f t="shared" si="697"/>
        <v>1645.3382084095065</v>
      </c>
      <c r="J4720" s="109">
        <f t="shared" si="698"/>
        <v>0</v>
      </c>
      <c r="K4720" s="109">
        <f t="shared" si="699"/>
        <v>0</v>
      </c>
      <c r="L4720" s="43">
        <f t="shared" si="700"/>
        <v>1645.3382084095065</v>
      </c>
      <c r="M4720" s="25"/>
      <c r="N4720" s="25"/>
    </row>
    <row r="4721" spans="1:14" ht="14.25" customHeight="1">
      <c r="A4721" s="114">
        <v>41428</v>
      </c>
      <c r="B4721" s="54" t="s">
        <v>665</v>
      </c>
      <c r="C4721" s="29">
        <f t="shared" si="696"/>
        <v>354.6099290780142</v>
      </c>
      <c r="D4721" s="54" t="s">
        <v>188</v>
      </c>
      <c r="E4721" s="112">
        <v>846</v>
      </c>
      <c r="F4721" s="112">
        <v>855</v>
      </c>
      <c r="G4721" s="112">
        <v>865</v>
      </c>
      <c r="H4721" s="110">
        <v>872.2</v>
      </c>
      <c r="I4721" s="109">
        <f t="shared" si="697"/>
        <v>3191.489361702128</v>
      </c>
      <c r="J4721" s="109">
        <f t="shared" si="698"/>
        <v>3546.0992907801419</v>
      </c>
      <c r="K4721" s="109">
        <f t="shared" si="699"/>
        <v>2553.1914893617186</v>
      </c>
      <c r="L4721" s="43">
        <f t="shared" si="700"/>
        <v>9290.7801418439885</v>
      </c>
      <c r="M4721" s="25"/>
      <c r="N4721" s="25"/>
    </row>
    <row r="4722" spans="1:14" ht="14.25" customHeight="1">
      <c r="A4722" s="114">
        <v>41425</v>
      </c>
      <c r="B4722" s="54" t="s">
        <v>760</v>
      </c>
      <c r="C4722" s="29">
        <f t="shared" si="696"/>
        <v>256.41025641025641</v>
      </c>
      <c r="D4722" s="54" t="s">
        <v>188</v>
      </c>
      <c r="E4722" s="112">
        <v>1170</v>
      </c>
      <c r="F4722" s="112">
        <v>1180</v>
      </c>
      <c r="G4722" s="112">
        <v>1195</v>
      </c>
      <c r="H4722" s="110">
        <v>1212</v>
      </c>
      <c r="I4722" s="109">
        <f t="shared" si="697"/>
        <v>2564.102564102564</v>
      </c>
      <c r="J4722" s="109">
        <f t="shared" si="698"/>
        <v>3846.1538461538462</v>
      </c>
      <c r="K4722" s="109">
        <f t="shared" si="699"/>
        <v>4358.9743589743593</v>
      </c>
      <c r="L4722" s="43">
        <f t="shared" si="700"/>
        <v>10769.23076923077</v>
      </c>
      <c r="M4722" s="25"/>
      <c r="N4722" s="25"/>
    </row>
    <row r="4723" spans="1:14" ht="14.25" customHeight="1">
      <c r="A4723" s="114">
        <v>41425</v>
      </c>
      <c r="B4723" s="54" t="s">
        <v>25</v>
      </c>
      <c r="C4723" s="29">
        <f t="shared" si="696"/>
        <v>1442.3076923076924</v>
      </c>
      <c r="D4723" s="54" t="s">
        <v>203</v>
      </c>
      <c r="E4723" s="112">
        <v>208</v>
      </c>
      <c r="F4723" s="112">
        <v>206.5</v>
      </c>
      <c r="G4723" s="112">
        <v>204.5</v>
      </c>
      <c r="H4723" s="112">
        <v>200</v>
      </c>
      <c r="I4723" s="109">
        <f t="shared" si="697"/>
        <v>2163.4615384615386</v>
      </c>
      <c r="J4723" s="109">
        <f t="shared" si="698"/>
        <v>2884.6153846153848</v>
      </c>
      <c r="K4723" s="109">
        <f t="shared" si="699"/>
        <v>6490.3846153846152</v>
      </c>
      <c r="L4723" s="43">
        <f t="shared" si="700"/>
        <v>11538.461538461539</v>
      </c>
      <c r="M4723" s="25"/>
      <c r="N4723" s="25"/>
    </row>
    <row r="4724" spans="1:14" ht="14.25" customHeight="1">
      <c r="A4724" s="114">
        <v>41425</v>
      </c>
      <c r="B4724" s="54" t="s">
        <v>761</v>
      </c>
      <c r="C4724" s="29">
        <f t="shared" si="696"/>
        <v>4395.6043956043959</v>
      </c>
      <c r="D4724" s="54" t="s">
        <v>203</v>
      </c>
      <c r="E4724" s="112">
        <v>68.25</v>
      </c>
      <c r="F4724" s="112">
        <v>67.75</v>
      </c>
      <c r="G4724" s="112">
        <v>67</v>
      </c>
      <c r="H4724" s="112">
        <v>66</v>
      </c>
      <c r="I4724" s="109">
        <f t="shared" si="697"/>
        <v>2197.802197802198</v>
      </c>
      <c r="J4724" s="109">
        <f t="shared" si="698"/>
        <v>3296.7032967032969</v>
      </c>
      <c r="K4724" s="109">
        <f t="shared" si="699"/>
        <v>4395.6043956043959</v>
      </c>
      <c r="L4724" s="43">
        <f t="shared" si="700"/>
        <v>9890.1098901098903</v>
      </c>
      <c r="M4724" s="25"/>
      <c r="N4724" s="25"/>
    </row>
    <row r="4725" spans="1:14" ht="14.25" customHeight="1">
      <c r="A4725" s="114">
        <v>41425</v>
      </c>
      <c r="B4725" s="54" t="s">
        <v>762</v>
      </c>
      <c r="C4725" s="29">
        <f t="shared" si="696"/>
        <v>859.59885386819485</v>
      </c>
      <c r="D4725" s="54" t="s">
        <v>188</v>
      </c>
      <c r="E4725" s="112">
        <v>349</v>
      </c>
      <c r="F4725" s="112">
        <v>351.5</v>
      </c>
      <c r="G4725" s="112">
        <v>354</v>
      </c>
      <c r="H4725" s="110">
        <v>359.8</v>
      </c>
      <c r="I4725" s="109">
        <f t="shared" si="697"/>
        <v>2148.997134670487</v>
      </c>
      <c r="J4725" s="109">
        <f t="shared" si="698"/>
        <v>2148.997134670487</v>
      </c>
      <c r="K4725" s="109">
        <f t="shared" si="699"/>
        <v>4985.6733524355395</v>
      </c>
      <c r="L4725" s="43">
        <f t="shared" si="700"/>
        <v>9283.6676217765125</v>
      </c>
      <c r="M4725" s="25"/>
      <c r="N4725" s="25"/>
    </row>
    <row r="4726" spans="1:14" ht="14.25" customHeight="1">
      <c r="A4726" s="114">
        <v>41425</v>
      </c>
      <c r="B4726" s="54" t="s">
        <v>29</v>
      </c>
      <c r="C4726" s="29">
        <f t="shared" si="696"/>
        <v>517.24137931034488</v>
      </c>
      <c r="D4726" s="54" t="s">
        <v>188</v>
      </c>
      <c r="E4726" s="112">
        <v>580</v>
      </c>
      <c r="F4726" s="112">
        <v>585</v>
      </c>
      <c r="G4726" s="112">
        <v>591</v>
      </c>
      <c r="H4726" s="110">
        <v>596.9</v>
      </c>
      <c r="I4726" s="109">
        <f t="shared" si="697"/>
        <v>2586.2068965517246</v>
      </c>
      <c r="J4726" s="109">
        <f t="shared" si="698"/>
        <v>3103.4482758620693</v>
      </c>
      <c r="K4726" s="109">
        <f t="shared" si="699"/>
        <v>3051.7241379310231</v>
      </c>
      <c r="L4726" s="43">
        <f t="shared" si="700"/>
        <v>8741.379310344817</v>
      </c>
      <c r="M4726" s="25"/>
      <c r="N4726" s="25"/>
    </row>
    <row r="4727" spans="1:14" ht="14.25" customHeight="1">
      <c r="A4727" s="114">
        <v>41425</v>
      </c>
      <c r="B4727" s="102" t="s">
        <v>379</v>
      </c>
      <c r="C4727" s="29">
        <f t="shared" si="696"/>
        <v>2553.1914893617022</v>
      </c>
      <c r="D4727" s="102" t="s">
        <v>203</v>
      </c>
      <c r="E4727" s="43">
        <v>117.5</v>
      </c>
      <c r="F4727" s="43">
        <v>116.5</v>
      </c>
      <c r="G4727" s="43"/>
      <c r="H4727" s="110"/>
      <c r="I4727" s="109">
        <f t="shared" si="697"/>
        <v>2553.1914893617022</v>
      </c>
      <c r="J4727" s="109">
        <f t="shared" si="698"/>
        <v>0</v>
      </c>
      <c r="K4727" s="109">
        <f t="shared" si="699"/>
        <v>0</v>
      </c>
      <c r="L4727" s="43">
        <f t="shared" si="700"/>
        <v>2553.1914893617022</v>
      </c>
      <c r="M4727" s="25"/>
      <c r="N4727" s="25"/>
    </row>
    <row r="4728" spans="1:14" ht="14.25" customHeight="1">
      <c r="A4728" s="114">
        <v>41425</v>
      </c>
      <c r="B4728" s="54" t="s">
        <v>636</v>
      </c>
      <c r="C4728" s="29">
        <f t="shared" si="696"/>
        <v>1481.4814814814815</v>
      </c>
      <c r="D4728" s="102" t="s">
        <v>188</v>
      </c>
      <c r="E4728" s="43">
        <v>202.5</v>
      </c>
      <c r="F4728" s="43">
        <v>200</v>
      </c>
      <c r="G4728" s="43"/>
      <c r="H4728" s="110"/>
      <c r="I4728" s="109">
        <f t="shared" si="697"/>
        <v>-3703.7037037037039</v>
      </c>
      <c r="J4728" s="109">
        <f t="shared" si="698"/>
        <v>0</v>
      </c>
      <c r="K4728" s="109">
        <f t="shared" si="699"/>
        <v>0</v>
      </c>
      <c r="L4728" s="43">
        <f t="shared" si="700"/>
        <v>-3703.7037037037039</v>
      </c>
      <c r="M4728" s="25"/>
      <c r="N4728" s="25"/>
    </row>
    <row r="4729" spans="1:14" ht="14.25" customHeight="1">
      <c r="A4729" s="114">
        <v>41424</v>
      </c>
      <c r="B4729" s="54" t="s">
        <v>426</v>
      </c>
      <c r="C4729" s="29">
        <f t="shared" si="696"/>
        <v>650.75921908893713</v>
      </c>
      <c r="D4729" s="54" t="s">
        <v>188</v>
      </c>
      <c r="E4729" s="112">
        <v>461</v>
      </c>
      <c r="F4729" s="112">
        <v>466</v>
      </c>
      <c r="G4729" s="112">
        <v>472</v>
      </c>
      <c r="H4729" s="110">
        <v>480</v>
      </c>
      <c r="I4729" s="109">
        <f t="shared" si="697"/>
        <v>3253.7960954446858</v>
      </c>
      <c r="J4729" s="109">
        <f t="shared" si="698"/>
        <v>3904.5553145336225</v>
      </c>
      <c r="K4729" s="109">
        <f t="shared" si="699"/>
        <v>5206.073752711497</v>
      </c>
      <c r="L4729" s="43">
        <f t="shared" si="700"/>
        <v>12364.425162689804</v>
      </c>
      <c r="M4729" s="25"/>
      <c r="N4729" s="25"/>
    </row>
    <row r="4730" spans="1:14" ht="14.25" customHeight="1">
      <c r="A4730" s="114">
        <v>41424</v>
      </c>
      <c r="B4730" s="54" t="s">
        <v>484</v>
      </c>
      <c r="C4730" s="29">
        <f t="shared" si="696"/>
        <v>2678.5714285714284</v>
      </c>
      <c r="D4730" s="54" t="s">
        <v>188</v>
      </c>
      <c r="E4730" s="112">
        <v>112</v>
      </c>
      <c r="F4730" s="112">
        <v>113</v>
      </c>
      <c r="G4730" s="112">
        <v>114</v>
      </c>
      <c r="H4730" s="110">
        <v>116</v>
      </c>
      <c r="I4730" s="109">
        <f t="shared" si="697"/>
        <v>2678.5714285714284</v>
      </c>
      <c r="J4730" s="109">
        <f t="shared" si="698"/>
        <v>2678.5714285714284</v>
      </c>
      <c r="K4730" s="109">
        <f t="shared" si="699"/>
        <v>5357.1428571428569</v>
      </c>
      <c r="L4730" s="43">
        <f t="shared" si="700"/>
        <v>10714.285714285714</v>
      </c>
      <c r="M4730" s="25"/>
      <c r="N4730" s="25"/>
    </row>
    <row r="4731" spans="1:14" ht="14.25" customHeight="1">
      <c r="A4731" s="114">
        <v>41424</v>
      </c>
      <c r="B4731" s="54" t="s">
        <v>25</v>
      </c>
      <c r="C4731" s="29">
        <f t="shared" si="696"/>
        <v>1310.0436681222707</v>
      </c>
      <c r="D4731" s="54" t="s">
        <v>188</v>
      </c>
      <c r="E4731" s="112">
        <v>229</v>
      </c>
      <c r="F4731" s="112">
        <v>230.5</v>
      </c>
      <c r="G4731" s="112">
        <v>232.5</v>
      </c>
      <c r="H4731" s="110">
        <v>236</v>
      </c>
      <c r="I4731" s="109">
        <f t="shared" si="697"/>
        <v>1965.0655021834059</v>
      </c>
      <c r="J4731" s="109">
        <f t="shared" si="698"/>
        <v>2620.0873362445413</v>
      </c>
      <c r="K4731" s="109">
        <f t="shared" si="699"/>
        <v>4585.1528384279472</v>
      </c>
      <c r="L4731" s="43">
        <f t="shared" si="700"/>
        <v>9170.3056768558945</v>
      </c>
      <c r="M4731" s="25"/>
      <c r="N4731" s="25"/>
    </row>
    <row r="4732" spans="1:14" ht="14.25" customHeight="1">
      <c r="A4732" s="114">
        <v>41424</v>
      </c>
      <c r="B4732" s="54" t="s">
        <v>733</v>
      </c>
      <c r="C4732" s="29">
        <f t="shared" si="696"/>
        <v>486.22366288492708</v>
      </c>
      <c r="D4732" s="54" t="s">
        <v>188</v>
      </c>
      <c r="E4732" s="112">
        <v>617</v>
      </c>
      <c r="F4732" s="112">
        <v>623</v>
      </c>
      <c r="G4732" s="112">
        <v>630</v>
      </c>
      <c r="H4732" s="110"/>
      <c r="I4732" s="109">
        <f t="shared" si="697"/>
        <v>2917.3419773095625</v>
      </c>
      <c r="J4732" s="109">
        <f t="shared" si="698"/>
        <v>3403.5656401944898</v>
      </c>
      <c r="K4732" s="109">
        <f t="shared" si="699"/>
        <v>0</v>
      </c>
      <c r="L4732" s="43">
        <f t="shared" si="700"/>
        <v>6320.9076175040518</v>
      </c>
      <c r="M4732" s="25"/>
      <c r="N4732" s="25"/>
    </row>
    <row r="4733" spans="1:14" ht="14.25" customHeight="1">
      <c r="A4733" s="114">
        <v>41424</v>
      </c>
      <c r="B4733" s="54" t="s">
        <v>735</v>
      </c>
      <c r="C4733" s="29">
        <f t="shared" si="696"/>
        <v>961.53846153846155</v>
      </c>
      <c r="D4733" s="102" t="s">
        <v>203</v>
      </c>
      <c r="E4733" s="43">
        <v>312</v>
      </c>
      <c r="F4733" s="43">
        <v>310</v>
      </c>
      <c r="G4733" s="43">
        <v>308.10000000000002</v>
      </c>
      <c r="H4733" s="110"/>
      <c r="I4733" s="109">
        <f t="shared" si="697"/>
        <v>1923.0769230769231</v>
      </c>
      <c r="J4733" s="109">
        <f t="shared" si="698"/>
        <v>1826.9230769230551</v>
      </c>
      <c r="K4733" s="109">
        <f t="shared" si="699"/>
        <v>0</v>
      </c>
      <c r="L4733" s="43">
        <f t="shared" si="700"/>
        <v>3749.9999999999782</v>
      </c>
      <c r="M4733" s="25"/>
      <c r="N4733" s="25"/>
    </row>
    <row r="4734" spans="1:14" ht="14.25" customHeight="1">
      <c r="A4734" s="114">
        <v>41424</v>
      </c>
      <c r="B4734" s="54" t="s">
        <v>25</v>
      </c>
      <c r="C4734" s="29">
        <f t="shared" si="696"/>
        <v>1284.796573875803</v>
      </c>
      <c r="D4734" s="54" t="s">
        <v>188</v>
      </c>
      <c r="E4734" s="112">
        <v>233.5</v>
      </c>
      <c r="F4734" s="112">
        <v>235</v>
      </c>
      <c r="G4734" s="112"/>
      <c r="H4734" s="110"/>
      <c r="I4734" s="109">
        <f t="shared" si="697"/>
        <v>1927.1948608137045</v>
      </c>
      <c r="J4734" s="109">
        <f t="shared" si="698"/>
        <v>0</v>
      </c>
      <c r="K4734" s="109">
        <f t="shared" si="699"/>
        <v>0</v>
      </c>
      <c r="L4734" s="43">
        <f t="shared" si="700"/>
        <v>1927.1948608137045</v>
      </c>
      <c r="M4734" s="25"/>
      <c r="N4734" s="25"/>
    </row>
    <row r="4735" spans="1:14" ht="14.25" customHeight="1">
      <c r="A4735" s="114">
        <v>41423</v>
      </c>
      <c r="B4735" s="54" t="s">
        <v>690</v>
      </c>
      <c r="C4735" s="29">
        <f t="shared" si="696"/>
        <v>2181.818181818182</v>
      </c>
      <c r="D4735" s="54" t="s">
        <v>188</v>
      </c>
      <c r="E4735" s="112">
        <v>137.5</v>
      </c>
      <c r="F4735" s="112">
        <v>138.5</v>
      </c>
      <c r="G4735" s="112">
        <v>140</v>
      </c>
      <c r="H4735" s="110">
        <v>142</v>
      </c>
      <c r="I4735" s="109">
        <f t="shared" si="697"/>
        <v>2181.818181818182</v>
      </c>
      <c r="J4735" s="109">
        <f t="shared" si="698"/>
        <v>3272.727272727273</v>
      </c>
      <c r="K4735" s="109">
        <f t="shared" si="699"/>
        <v>4363.636363636364</v>
      </c>
      <c r="L4735" s="43">
        <f t="shared" si="700"/>
        <v>9818.1818181818198</v>
      </c>
      <c r="M4735" s="25"/>
      <c r="N4735" s="25"/>
    </row>
    <row r="4736" spans="1:14" ht="14.25" customHeight="1">
      <c r="A4736" s="114">
        <v>41423</v>
      </c>
      <c r="B4736" s="54" t="s">
        <v>723</v>
      </c>
      <c r="C4736" s="29">
        <f t="shared" si="696"/>
        <v>1153.8461538461538</v>
      </c>
      <c r="D4736" s="54" t="s">
        <v>188</v>
      </c>
      <c r="E4736" s="112">
        <v>260</v>
      </c>
      <c r="F4736" s="112">
        <v>262</v>
      </c>
      <c r="G4736" s="112">
        <v>264.5</v>
      </c>
      <c r="H4736" s="110">
        <v>268</v>
      </c>
      <c r="I4736" s="109">
        <f t="shared" si="697"/>
        <v>2307.6923076923076</v>
      </c>
      <c r="J4736" s="109">
        <f t="shared" si="698"/>
        <v>2884.6153846153848</v>
      </c>
      <c r="K4736" s="109">
        <f t="shared" si="699"/>
        <v>4038.4615384615381</v>
      </c>
      <c r="L4736" s="43">
        <f t="shared" si="700"/>
        <v>9230.7692307692305</v>
      </c>
      <c r="M4736" s="25"/>
      <c r="N4736" s="25"/>
    </row>
    <row r="4737" spans="1:14" ht="14.25" customHeight="1">
      <c r="A4737" s="114">
        <v>41423</v>
      </c>
      <c r="B4737" s="54" t="s">
        <v>94</v>
      </c>
      <c r="C4737" s="29">
        <f t="shared" si="696"/>
        <v>1093.8924339106654</v>
      </c>
      <c r="D4737" s="54" t="s">
        <v>188</v>
      </c>
      <c r="E4737" s="112">
        <v>274.25</v>
      </c>
      <c r="F4737" s="112">
        <v>277</v>
      </c>
      <c r="G4737" s="112">
        <v>279.5</v>
      </c>
      <c r="H4737" s="110"/>
      <c r="I4737" s="109">
        <f t="shared" si="697"/>
        <v>3008.2041932543298</v>
      </c>
      <c r="J4737" s="109">
        <f t="shared" si="698"/>
        <v>2734.7310847766635</v>
      </c>
      <c r="K4737" s="109">
        <f t="shared" si="699"/>
        <v>0</v>
      </c>
      <c r="L4737" s="43">
        <f t="shared" si="700"/>
        <v>5742.9352780309928</v>
      </c>
      <c r="M4737" s="25"/>
      <c r="N4737" s="25"/>
    </row>
    <row r="4738" spans="1:14" ht="14.25" customHeight="1">
      <c r="A4738" s="114">
        <v>41423</v>
      </c>
      <c r="B4738" s="54" t="s">
        <v>367</v>
      </c>
      <c r="C4738" s="29">
        <f t="shared" si="696"/>
        <v>2643.171806167401</v>
      </c>
      <c r="D4738" s="54" t="s">
        <v>188</v>
      </c>
      <c r="E4738" s="112">
        <v>113.5</v>
      </c>
      <c r="F4738" s="112">
        <v>114.5</v>
      </c>
      <c r="G4738" s="112">
        <v>115.5</v>
      </c>
      <c r="H4738" s="110"/>
      <c r="I4738" s="109">
        <f t="shared" si="697"/>
        <v>2643.171806167401</v>
      </c>
      <c r="J4738" s="109">
        <f t="shared" si="698"/>
        <v>2643.171806167401</v>
      </c>
      <c r="K4738" s="109">
        <f t="shared" si="699"/>
        <v>0</v>
      </c>
      <c r="L4738" s="43">
        <f t="shared" si="700"/>
        <v>5286.3436123348019</v>
      </c>
      <c r="M4738" s="25"/>
      <c r="N4738" s="25"/>
    </row>
    <row r="4739" spans="1:14" ht="14.25" customHeight="1">
      <c r="A4739" s="114">
        <v>41423</v>
      </c>
      <c r="B4739" s="54" t="s">
        <v>759</v>
      </c>
      <c r="C4739" s="29">
        <f t="shared" si="696"/>
        <v>57.142857142857146</v>
      </c>
      <c r="D4739" s="54" t="s">
        <v>188</v>
      </c>
      <c r="E4739" s="112">
        <v>5250</v>
      </c>
      <c r="F4739" s="112">
        <v>5290</v>
      </c>
      <c r="G4739" s="112">
        <v>5340</v>
      </c>
      <c r="H4739" s="110"/>
      <c r="I4739" s="109">
        <f t="shared" si="697"/>
        <v>2285.7142857142858</v>
      </c>
      <c r="J4739" s="109">
        <f t="shared" si="698"/>
        <v>2857.1428571428573</v>
      </c>
      <c r="K4739" s="109">
        <f t="shared" si="699"/>
        <v>0</v>
      </c>
      <c r="L4739" s="43">
        <f t="shared" si="700"/>
        <v>5142.8571428571431</v>
      </c>
      <c r="M4739" s="25"/>
      <c r="N4739" s="25"/>
    </row>
    <row r="4740" spans="1:14" ht="14.25" customHeight="1">
      <c r="A4740" s="114">
        <v>41422</v>
      </c>
      <c r="B4740" s="54" t="s">
        <v>690</v>
      </c>
      <c r="C4740" s="29">
        <f t="shared" si="696"/>
        <v>2400</v>
      </c>
      <c r="D4740" s="54" t="s">
        <v>188</v>
      </c>
      <c r="E4740" s="112">
        <v>125</v>
      </c>
      <c r="F4740" s="112">
        <v>126</v>
      </c>
      <c r="G4740" s="112">
        <v>127.25</v>
      </c>
      <c r="H4740" s="110">
        <v>129</v>
      </c>
      <c r="I4740" s="109">
        <f t="shared" si="697"/>
        <v>2400</v>
      </c>
      <c r="J4740" s="109">
        <f t="shared" si="698"/>
        <v>3000</v>
      </c>
      <c r="K4740" s="109">
        <f t="shared" si="699"/>
        <v>4200</v>
      </c>
      <c r="L4740" s="43">
        <f t="shared" si="700"/>
        <v>9600</v>
      </c>
      <c r="M4740" s="25"/>
      <c r="N4740" s="25"/>
    </row>
    <row r="4741" spans="1:14" ht="14.25" customHeight="1">
      <c r="A4741" s="114">
        <v>41422</v>
      </c>
      <c r="B4741" s="54" t="s">
        <v>756</v>
      </c>
      <c r="C4741" s="29">
        <f t="shared" si="696"/>
        <v>1769.9115044247787</v>
      </c>
      <c r="D4741" s="54" t="s">
        <v>188</v>
      </c>
      <c r="E4741" s="112">
        <v>169.5</v>
      </c>
      <c r="F4741" s="112">
        <v>170.75</v>
      </c>
      <c r="G4741" s="112">
        <v>172.5</v>
      </c>
      <c r="H4741" s="110"/>
      <c r="I4741" s="109">
        <f t="shared" si="697"/>
        <v>2212.3893805309735</v>
      </c>
      <c r="J4741" s="109">
        <f t="shared" si="698"/>
        <v>3097.3451327433627</v>
      </c>
      <c r="K4741" s="109">
        <f t="shared" si="699"/>
        <v>0</v>
      </c>
      <c r="L4741" s="43">
        <f t="shared" si="700"/>
        <v>5309.7345132743358</v>
      </c>
      <c r="M4741" s="25"/>
      <c r="N4741" s="25"/>
    </row>
    <row r="4742" spans="1:14" ht="14.25" customHeight="1">
      <c r="A4742" s="114">
        <v>41422</v>
      </c>
      <c r="B4742" s="54" t="s">
        <v>763</v>
      </c>
      <c r="C4742" s="29">
        <f t="shared" si="696"/>
        <v>494.23393739703459</v>
      </c>
      <c r="D4742" s="54" t="s">
        <v>188</v>
      </c>
      <c r="E4742" s="112">
        <v>607</v>
      </c>
      <c r="F4742" s="112">
        <v>612</v>
      </c>
      <c r="G4742" s="112"/>
      <c r="H4742" s="110"/>
      <c r="I4742" s="109">
        <f t="shared" si="697"/>
        <v>2471.169686985173</v>
      </c>
      <c r="J4742" s="109">
        <f t="shared" si="698"/>
        <v>0</v>
      </c>
      <c r="K4742" s="109">
        <f t="shared" si="699"/>
        <v>0</v>
      </c>
      <c r="L4742" s="43">
        <f t="shared" si="700"/>
        <v>2471.169686985173</v>
      </c>
      <c r="M4742" s="25"/>
      <c r="N4742" s="25"/>
    </row>
    <row r="4743" spans="1:14" ht="14.25" customHeight="1">
      <c r="A4743" s="114">
        <v>41421</v>
      </c>
      <c r="B4743" s="54" t="s">
        <v>725</v>
      </c>
      <c r="C4743" s="29">
        <f t="shared" si="696"/>
        <v>1219.5121951219512</v>
      </c>
      <c r="D4743" s="54" t="s">
        <v>188</v>
      </c>
      <c r="E4743" s="112">
        <v>246</v>
      </c>
      <c r="F4743" s="112">
        <v>248</v>
      </c>
      <c r="G4743" s="112">
        <v>250.5</v>
      </c>
      <c r="H4743" s="110">
        <v>255</v>
      </c>
      <c r="I4743" s="109">
        <f t="shared" si="697"/>
        <v>2439.0243902439024</v>
      </c>
      <c r="J4743" s="109">
        <f t="shared" si="698"/>
        <v>3048.7804878048782</v>
      </c>
      <c r="K4743" s="109">
        <f t="shared" si="699"/>
        <v>5487.8048780487807</v>
      </c>
      <c r="L4743" s="43">
        <f t="shared" si="700"/>
        <v>10975.609756097561</v>
      </c>
      <c r="M4743" s="25"/>
      <c r="N4743" s="25"/>
    </row>
    <row r="4744" spans="1:14" ht="14.25" customHeight="1">
      <c r="A4744" s="114">
        <v>41421</v>
      </c>
      <c r="B4744" s="54" t="s">
        <v>764</v>
      </c>
      <c r="C4744" s="29">
        <f t="shared" si="696"/>
        <v>1132.0754716981132</v>
      </c>
      <c r="D4744" s="54" t="s">
        <v>188</v>
      </c>
      <c r="E4744" s="112">
        <v>265</v>
      </c>
      <c r="F4744" s="112">
        <v>267</v>
      </c>
      <c r="G4744" s="112">
        <v>270</v>
      </c>
      <c r="H4744" s="110"/>
      <c r="I4744" s="109">
        <f t="shared" si="697"/>
        <v>2264.1509433962265</v>
      </c>
      <c r="J4744" s="109">
        <f t="shared" si="698"/>
        <v>3396.2264150943397</v>
      </c>
      <c r="K4744" s="109">
        <f t="shared" si="699"/>
        <v>0</v>
      </c>
      <c r="L4744" s="43">
        <f t="shared" si="700"/>
        <v>5660.3773584905666</v>
      </c>
      <c r="M4744" s="25"/>
      <c r="N4744" s="25"/>
    </row>
    <row r="4745" spans="1:14" ht="14.25" customHeight="1">
      <c r="A4745" s="114">
        <v>41421</v>
      </c>
      <c r="B4745" s="54" t="s">
        <v>25</v>
      </c>
      <c r="C4745" s="29">
        <f t="shared" si="696"/>
        <v>1485.1485148514851</v>
      </c>
      <c r="D4745" s="102" t="s">
        <v>188</v>
      </c>
      <c r="E4745" s="43">
        <v>202</v>
      </c>
      <c r="F4745" s="43">
        <v>199</v>
      </c>
      <c r="G4745" s="43"/>
      <c r="H4745" s="110"/>
      <c r="I4745" s="109">
        <f t="shared" si="697"/>
        <v>-4455.4455445544554</v>
      </c>
      <c r="J4745" s="109">
        <f t="shared" si="698"/>
        <v>0</v>
      </c>
      <c r="K4745" s="109">
        <f t="shared" si="699"/>
        <v>0</v>
      </c>
      <c r="L4745" s="43">
        <f t="shared" si="700"/>
        <v>-4455.4455445544554</v>
      </c>
      <c r="M4745" s="25"/>
      <c r="N4745" s="25"/>
    </row>
    <row r="4746" spans="1:14" ht="14.25" customHeight="1">
      <c r="A4746" s="114">
        <v>41418</v>
      </c>
      <c r="B4746" s="54" t="s">
        <v>765</v>
      </c>
      <c r="C4746" s="29">
        <f t="shared" si="696"/>
        <v>512.82051282051282</v>
      </c>
      <c r="D4746" s="54" t="s">
        <v>188</v>
      </c>
      <c r="E4746" s="112">
        <v>585</v>
      </c>
      <c r="F4746" s="112">
        <v>590</v>
      </c>
      <c r="G4746" s="112">
        <v>596</v>
      </c>
      <c r="H4746" s="110">
        <v>605</v>
      </c>
      <c r="I4746" s="109">
        <f t="shared" si="697"/>
        <v>2564.102564102564</v>
      </c>
      <c r="J4746" s="109">
        <f t="shared" si="698"/>
        <v>3076.9230769230771</v>
      </c>
      <c r="K4746" s="109">
        <f t="shared" si="699"/>
        <v>4615.3846153846152</v>
      </c>
      <c r="L4746" s="43">
        <f t="shared" si="700"/>
        <v>10256.410256410256</v>
      </c>
      <c r="M4746" s="25"/>
      <c r="N4746" s="25"/>
    </row>
    <row r="4747" spans="1:14" ht="14.25" customHeight="1">
      <c r="A4747" s="114">
        <v>41418</v>
      </c>
      <c r="B4747" s="54" t="s">
        <v>13</v>
      </c>
      <c r="C4747" s="29">
        <f t="shared" si="696"/>
        <v>3726.7080745341614</v>
      </c>
      <c r="D4747" s="102" t="s">
        <v>203</v>
      </c>
      <c r="E4747" s="43">
        <v>80.5</v>
      </c>
      <c r="F4747" s="43">
        <v>79.75</v>
      </c>
      <c r="G4747" s="43">
        <v>78.75</v>
      </c>
      <c r="H4747" s="110"/>
      <c r="I4747" s="109">
        <f t="shared" si="697"/>
        <v>2795.0310559006211</v>
      </c>
      <c r="J4747" s="109">
        <f t="shared" si="698"/>
        <v>3726.7080745341614</v>
      </c>
      <c r="K4747" s="109">
        <f t="shared" si="699"/>
        <v>0</v>
      </c>
      <c r="L4747" s="43">
        <f t="shared" si="700"/>
        <v>6521.7391304347821</v>
      </c>
      <c r="M4747" s="25"/>
      <c r="N4747" s="25"/>
    </row>
    <row r="4748" spans="1:14" ht="14.25" customHeight="1">
      <c r="A4748" s="114">
        <v>41418</v>
      </c>
      <c r="B4748" s="54" t="s">
        <v>94</v>
      </c>
      <c r="C4748" s="29">
        <f t="shared" ref="C4748:C4811" si="701">300000/E4748</f>
        <v>1169.5906432748538</v>
      </c>
      <c r="D4748" s="54" t="s">
        <v>188</v>
      </c>
      <c r="E4748" s="112">
        <v>256.5</v>
      </c>
      <c r="F4748" s="112">
        <v>258.5</v>
      </c>
      <c r="G4748" s="112">
        <v>261</v>
      </c>
      <c r="H4748" s="110"/>
      <c r="I4748" s="109">
        <f t="shared" ref="I4748:I4811" si="702">(IF(D4748="SHORT",E4748-F4748,IF(D4748="LONG",F4748-E4748)))*C4748</f>
        <v>2339.1812865497077</v>
      </c>
      <c r="J4748" s="109">
        <f t="shared" ref="J4748:J4811" si="703">(IF(D4748="SHORT",IF(G4748="",0,F4748-G4748),IF(D4748="LONG",IF(G4748="",0,G4748-F4748))))*C4748</f>
        <v>2923.9766081871348</v>
      </c>
      <c r="K4748" s="109">
        <f t="shared" ref="K4748:K4811" si="704">(IF(D4748="SHORT",IF(H4748="",0,G4748-H4748),IF(D4748="LONG",IF(H4748="",0,(H4748-G4748)))))*C4748</f>
        <v>0</v>
      </c>
      <c r="L4748" s="43">
        <f t="shared" ref="L4748:L4811" si="705">SUM(I4748,J4748,K4748)</f>
        <v>5263.1578947368425</v>
      </c>
      <c r="M4748" s="25"/>
      <c r="N4748" s="25"/>
    </row>
    <row r="4749" spans="1:14" ht="14.25" customHeight="1">
      <c r="A4749" s="114">
        <v>41418</v>
      </c>
      <c r="B4749" s="54" t="s">
        <v>465</v>
      </c>
      <c r="C4749" s="29">
        <f t="shared" si="701"/>
        <v>3092.783505154639</v>
      </c>
      <c r="D4749" s="102" t="s">
        <v>203</v>
      </c>
      <c r="E4749" s="43">
        <v>97</v>
      </c>
      <c r="F4749" s="43">
        <v>96.25</v>
      </c>
      <c r="G4749" s="43">
        <v>95.5</v>
      </c>
      <c r="H4749" s="110"/>
      <c r="I4749" s="109">
        <f t="shared" si="702"/>
        <v>2319.5876288659792</v>
      </c>
      <c r="J4749" s="109">
        <f t="shared" si="703"/>
        <v>2319.5876288659792</v>
      </c>
      <c r="K4749" s="109">
        <f t="shared" si="704"/>
        <v>0</v>
      </c>
      <c r="L4749" s="43">
        <f t="shared" si="705"/>
        <v>4639.1752577319585</v>
      </c>
      <c r="M4749" s="25"/>
      <c r="N4749" s="25"/>
    </row>
    <row r="4750" spans="1:14" ht="14.25" customHeight="1">
      <c r="A4750" s="114">
        <v>41418</v>
      </c>
      <c r="B4750" s="54" t="s">
        <v>669</v>
      </c>
      <c r="C4750" s="29">
        <f t="shared" si="701"/>
        <v>1739.1304347826087</v>
      </c>
      <c r="D4750" s="54" t="s">
        <v>188</v>
      </c>
      <c r="E4750" s="112">
        <v>172.5</v>
      </c>
      <c r="F4750" s="112">
        <v>173.75</v>
      </c>
      <c r="G4750" s="112">
        <v>174.9</v>
      </c>
      <c r="H4750" s="110"/>
      <c r="I4750" s="109">
        <f t="shared" si="702"/>
        <v>2173.913043478261</v>
      </c>
      <c r="J4750" s="109">
        <f t="shared" si="703"/>
        <v>2000.00000000001</v>
      </c>
      <c r="K4750" s="109">
        <f t="shared" si="704"/>
        <v>0</v>
      </c>
      <c r="L4750" s="43">
        <f t="shared" si="705"/>
        <v>4173.913043478271</v>
      </c>
      <c r="M4750" s="25"/>
      <c r="N4750" s="25"/>
    </row>
    <row r="4751" spans="1:14" ht="14.25" customHeight="1">
      <c r="A4751" s="114">
        <v>41418</v>
      </c>
      <c r="B4751" s="102" t="s">
        <v>722</v>
      </c>
      <c r="C4751" s="29">
        <f t="shared" si="701"/>
        <v>1785.7142857142858</v>
      </c>
      <c r="D4751" s="102" t="s">
        <v>203</v>
      </c>
      <c r="E4751" s="43">
        <v>168</v>
      </c>
      <c r="F4751" s="43">
        <v>166.75</v>
      </c>
      <c r="G4751" s="43"/>
      <c r="H4751" s="110"/>
      <c r="I4751" s="109">
        <f t="shared" si="702"/>
        <v>2232.1428571428573</v>
      </c>
      <c r="J4751" s="109">
        <f t="shared" si="703"/>
        <v>0</v>
      </c>
      <c r="K4751" s="109">
        <f t="shared" si="704"/>
        <v>0</v>
      </c>
      <c r="L4751" s="43">
        <f t="shared" si="705"/>
        <v>2232.1428571428573</v>
      </c>
      <c r="M4751" s="25"/>
      <c r="N4751" s="25"/>
    </row>
    <row r="4752" spans="1:14" ht="14.25" customHeight="1">
      <c r="A4752" s="114">
        <v>41417</v>
      </c>
      <c r="B4752" s="54" t="s">
        <v>766</v>
      </c>
      <c r="C4752" s="29">
        <f t="shared" si="701"/>
        <v>738.91625615763542</v>
      </c>
      <c r="D4752" s="54" t="s">
        <v>203</v>
      </c>
      <c r="E4752" s="112">
        <v>406</v>
      </c>
      <c r="F4752" s="112">
        <v>403</v>
      </c>
      <c r="G4752" s="112">
        <v>399</v>
      </c>
      <c r="H4752" s="112">
        <v>393</v>
      </c>
      <c r="I4752" s="109">
        <f t="shared" si="702"/>
        <v>2216.7487684729062</v>
      </c>
      <c r="J4752" s="109">
        <f t="shared" si="703"/>
        <v>2955.6650246305417</v>
      </c>
      <c r="K4752" s="109">
        <f t="shared" si="704"/>
        <v>4433.4975369458125</v>
      </c>
      <c r="L4752" s="43">
        <f t="shared" si="705"/>
        <v>9605.9113300492609</v>
      </c>
      <c r="M4752" s="25"/>
      <c r="N4752" s="25"/>
    </row>
    <row r="4753" spans="1:14" ht="14.25" customHeight="1">
      <c r="A4753" s="114">
        <v>41417</v>
      </c>
      <c r="B4753" s="54" t="s">
        <v>629</v>
      </c>
      <c r="C4753" s="29">
        <f t="shared" si="701"/>
        <v>4395.6043956043959</v>
      </c>
      <c r="D4753" s="54" t="s">
        <v>203</v>
      </c>
      <c r="E4753" s="112">
        <v>68.25</v>
      </c>
      <c r="F4753" s="112">
        <v>67.75</v>
      </c>
      <c r="G4753" s="112">
        <v>67</v>
      </c>
      <c r="H4753" s="112">
        <v>66.5</v>
      </c>
      <c r="I4753" s="109">
        <f t="shared" si="702"/>
        <v>2197.802197802198</v>
      </c>
      <c r="J4753" s="109">
        <f t="shared" si="703"/>
        <v>3296.7032967032969</v>
      </c>
      <c r="K4753" s="109">
        <f t="shared" si="704"/>
        <v>2197.802197802198</v>
      </c>
      <c r="L4753" s="43">
        <f t="shared" si="705"/>
        <v>7692.3076923076924</v>
      </c>
      <c r="M4753" s="25"/>
      <c r="N4753" s="25"/>
    </row>
    <row r="4754" spans="1:14" ht="14.25" customHeight="1">
      <c r="A4754" s="114">
        <v>41417</v>
      </c>
      <c r="B4754" s="54" t="s">
        <v>465</v>
      </c>
      <c r="C4754" s="29">
        <f t="shared" si="701"/>
        <v>3030.3030303030305</v>
      </c>
      <c r="D4754" s="102" t="s">
        <v>203</v>
      </c>
      <c r="E4754" s="43">
        <v>99</v>
      </c>
      <c r="F4754" s="43">
        <v>98.25</v>
      </c>
      <c r="G4754" s="43">
        <v>97</v>
      </c>
      <c r="H4754" s="110"/>
      <c r="I4754" s="109">
        <f t="shared" si="702"/>
        <v>2272.727272727273</v>
      </c>
      <c r="J4754" s="109">
        <f t="shared" si="703"/>
        <v>3787.878787878788</v>
      </c>
      <c r="K4754" s="109">
        <f t="shared" si="704"/>
        <v>0</v>
      </c>
      <c r="L4754" s="43">
        <f t="shared" si="705"/>
        <v>6060.606060606061</v>
      </c>
      <c r="M4754" s="25"/>
      <c r="N4754" s="25"/>
    </row>
    <row r="4755" spans="1:14" ht="14.25" customHeight="1">
      <c r="A4755" s="114">
        <v>41417</v>
      </c>
      <c r="B4755" s="54" t="s">
        <v>762</v>
      </c>
      <c r="C4755" s="29">
        <f t="shared" si="701"/>
        <v>869.56521739130437</v>
      </c>
      <c r="D4755" s="54" t="s">
        <v>188</v>
      </c>
      <c r="E4755" s="112">
        <v>345</v>
      </c>
      <c r="F4755" s="112">
        <v>347</v>
      </c>
      <c r="G4755" s="112"/>
      <c r="H4755" s="110"/>
      <c r="I4755" s="109">
        <f t="shared" si="702"/>
        <v>1739.1304347826087</v>
      </c>
      <c r="J4755" s="109">
        <f t="shared" si="703"/>
        <v>0</v>
      </c>
      <c r="K4755" s="109">
        <f t="shared" si="704"/>
        <v>0</v>
      </c>
      <c r="L4755" s="43">
        <f t="shared" si="705"/>
        <v>1739.1304347826087</v>
      </c>
      <c r="M4755" s="25"/>
      <c r="N4755" s="25"/>
    </row>
    <row r="4756" spans="1:14" ht="14.25" customHeight="1">
      <c r="A4756" s="114">
        <v>41416</v>
      </c>
      <c r="B4756" s="54" t="s">
        <v>766</v>
      </c>
      <c r="C4756" s="29">
        <f t="shared" si="701"/>
        <v>712.58907363420428</v>
      </c>
      <c r="D4756" s="102" t="s">
        <v>203</v>
      </c>
      <c r="E4756" s="43">
        <v>421</v>
      </c>
      <c r="F4756" s="43">
        <v>418</v>
      </c>
      <c r="G4756" s="43">
        <v>415</v>
      </c>
      <c r="H4756" s="110"/>
      <c r="I4756" s="109">
        <f t="shared" si="702"/>
        <v>2137.7672209026127</v>
      </c>
      <c r="J4756" s="109">
        <f t="shared" si="703"/>
        <v>2137.7672209026127</v>
      </c>
      <c r="K4756" s="109">
        <f t="shared" si="704"/>
        <v>0</v>
      </c>
      <c r="L4756" s="43">
        <f t="shared" si="705"/>
        <v>4275.5344418052255</v>
      </c>
      <c r="M4756" s="25"/>
      <c r="N4756" s="25"/>
    </row>
    <row r="4757" spans="1:14" ht="14.25" customHeight="1">
      <c r="A4757" s="114">
        <v>41416</v>
      </c>
      <c r="B4757" s="54" t="s">
        <v>104</v>
      </c>
      <c r="C4757" s="29">
        <f t="shared" si="701"/>
        <v>1209.6774193548388</v>
      </c>
      <c r="D4757" s="54" t="s">
        <v>188</v>
      </c>
      <c r="E4757" s="112">
        <v>248</v>
      </c>
      <c r="F4757" s="112">
        <v>250</v>
      </c>
      <c r="G4757" s="112"/>
      <c r="H4757" s="110"/>
      <c r="I4757" s="109">
        <f t="shared" si="702"/>
        <v>2419.3548387096776</v>
      </c>
      <c r="J4757" s="109">
        <f t="shared" si="703"/>
        <v>0</v>
      </c>
      <c r="K4757" s="109">
        <f t="shared" si="704"/>
        <v>0</v>
      </c>
      <c r="L4757" s="43">
        <f t="shared" si="705"/>
        <v>2419.3548387096776</v>
      </c>
      <c r="M4757" s="25"/>
      <c r="N4757" s="25"/>
    </row>
    <row r="4758" spans="1:14" ht="14.25" customHeight="1">
      <c r="A4758" s="114">
        <v>41416</v>
      </c>
      <c r="B4758" s="54" t="s">
        <v>29</v>
      </c>
      <c r="C4758" s="29">
        <f t="shared" si="701"/>
        <v>510.20408163265307</v>
      </c>
      <c r="D4758" s="54" t="s">
        <v>188</v>
      </c>
      <c r="E4758" s="112">
        <v>588</v>
      </c>
      <c r="F4758" s="112">
        <v>592</v>
      </c>
      <c r="G4758" s="112"/>
      <c r="H4758" s="110"/>
      <c r="I4758" s="109">
        <f t="shared" si="702"/>
        <v>2040.8163265306123</v>
      </c>
      <c r="J4758" s="109">
        <f t="shared" si="703"/>
        <v>0</v>
      </c>
      <c r="K4758" s="109">
        <f t="shared" si="704"/>
        <v>0</v>
      </c>
      <c r="L4758" s="43">
        <f t="shared" si="705"/>
        <v>2040.8163265306123</v>
      </c>
      <c r="M4758" s="25"/>
      <c r="N4758" s="25"/>
    </row>
    <row r="4759" spans="1:14" ht="14.25" customHeight="1">
      <c r="A4759" s="114">
        <v>41416</v>
      </c>
      <c r="B4759" s="54" t="s">
        <v>762</v>
      </c>
      <c r="C4759" s="29">
        <f t="shared" si="701"/>
        <v>877.19298245614038</v>
      </c>
      <c r="D4759" s="54" t="s">
        <v>188</v>
      </c>
      <c r="E4759" s="112">
        <v>342</v>
      </c>
      <c r="F4759" s="112">
        <v>344</v>
      </c>
      <c r="G4759" s="112"/>
      <c r="H4759" s="110"/>
      <c r="I4759" s="109">
        <f t="shared" si="702"/>
        <v>1754.3859649122808</v>
      </c>
      <c r="J4759" s="109">
        <f t="shared" si="703"/>
        <v>0</v>
      </c>
      <c r="K4759" s="109">
        <f t="shared" si="704"/>
        <v>0</v>
      </c>
      <c r="L4759" s="43">
        <f t="shared" si="705"/>
        <v>1754.3859649122808</v>
      </c>
      <c r="M4759" s="25"/>
      <c r="N4759" s="25"/>
    </row>
    <row r="4760" spans="1:14" ht="14.25" customHeight="1">
      <c r="A4760" s="114">
        <v>41415</v>
      </c>
      <c r="B4760" s="54" t="s">
        <v>725</v>
      </c>
      <c r="C4760" s="29">
        <f t="shared" si="701"/>
        <v>1287.5536480686694</v>
      </c>
      <c r="D4760" s="54" t="s">
        <v>188</v>
      </c>
      <c r="E4760" s="112">
        <v>233</v>
      </c>
      <c r="F4760" s="112">
        <v>234.5</v>
      </c>
      <c r="G4760" s="112">
        <v>237</v>
      </c>
      <c r="H4760" s="110">
        <v>241</v>
      </c>
      <c r="I4760" s="109">
        <f t="shared" si="702"/>
        <v>1931.330472103004</v>
      </c>
      <c r="J4760" s="109">
        <f t="shared" si="703"/>
        <v>3218.8841201716737</v>
      </c>
      <c r="K4760" s="109">
        <f t="shared" si="704"/>
        <v>5150.2145922746777</v>
      </c>
      <c r="L4760" s="43">
        <f t="shared" si="705"/>
        <v>10300.429184549355</v>
      </c>
      <c r="M4760" s="25"/>
      <c r="N4760" s="25"/>
    </row>
    <row r="4761" spans="1:14" ht="14.25" customHeight="1">
      <c r="A4761" s="114">
        <v>41415</v>
      </c>
      <c r="B4761" s="54" t="s">
        <v>766</v>
      </c>
      <c r="C4761" s="29">
        <f t="shared" si="701"/>
        <v>638.29787234042556</v>
      </c>
      <c r="D4761" s="54" t="s">
        <v>203</v>
      </c>
      <c r="E4761" s="112">
        <v>470</v>
      </c>
      <c r="F4761" s="112">
        <v>466.5</v>
      </c>
      <c r="G4761" s="112">
        <v>462</v>
      </c>
      <c r="H4761" s="112">
        <v>455</v>
      </c>
      <c r="I4761" s="109">
        <f t="shared" si="702"/>
        <v>2234.0425531914893</v>
      </c>
      <c r="J4761" s="109">
        <f t="shared" si="703"/>
        <v>2872.3404255319151</v>
      </c>
      <c r="K4761" s="109">
        <f t="shared" si="704"/>
        <v>4468.0851063829787</v>
      </c>
      <c r="L4761" s="43">
        <f t="shared" si="705"/>
        <v>9574.4680851063822</v>
      </c>
      <c r="M4761" s="25"/>
      <c r="N4761" s="25"/>
    </row>
    <row r="4762" spans="1:14" ht="14.25" customHeight="1">
      <c r="A4762" s="114">
        <v>41415</v>
      </c>
      <c r="B4762" s="54" t="s">
        <v>98</v>
      </c>
      <c r="C4762" s="29">
        <f t="shared" si="701"/>
        <v>3934.4262295081967</v>
      </c>
      <c r="D4762" s="54" t="s">
        <v>188</v>
      </c>
      <c r="E4762" s="112">
        <v>76.25</v>
      </c>
      <c r="F4762" s="112">
        <v>77</v>
      </c>
      <c r="G4762" s="112">
        <v>77.650000000000006</v>
      </c>
      <c r="H4762" s="110"/>
      <c r="I4762" s="109">
        <f t="shared" si="702"/>
        <v>2950.8196721311474</v>
      </c>
      <c r="J4762" s="109">
        <f t="shared" si="703"/>
        <v>2557.3770491803502</v>
      </c>
      <c r="K4762" s="109">
        <f t="shared" si="704"/>
        <v>0</v>
      </c>
      <c r="L4762" s="43">
        <f t="shared" si="705"/>
        <v>5508.1967213114976</v>
      </c>
      <c r="M4762" s="25"/>
      <c r="N4762" s="25"/>
    </row>
    <row r="4763" spans="1:14" ht="14.25" customHeight="1">
      <c r="A4763" s="114">
        <v>41415</v>
      </c>
      <c r="B4763" s="54" t="s">
        <v>733</v>
      </c>
      <c r="C4763" s="29">
        <f t="shared" si="701"/>
        <v>494.23393739703459</v>
      </c>
      <c r="D4763" s="54" t="s">
        <v>188</v>
      </c>
      <c r="E4763" s="112">
        <v>607</v>
      </c>
      <c r="F4763" s="112">
        <v>612</v>
      </c>
      <c r="G4763" s="112"/>
      <c r="H4763" s="110"/>
      <c r="I4763" s="109">
        <f t="shared" si="702"/>
        <v>2471.169686985173</v>
      </c>
      <c r="J4763" s="109">
        <f t="shared" si="703"/>
        <v>0</v>
      </c>
      <c r="K4763" s="109">
        <f t="shared" si="704"/>
        <v>0</v>
      </c>
      <c r="L4763" s="43">
        <f t="shared" si="705"/>
        <v>2471.169686985173</v>
      </c>
      <c r="M4763" s="25"/>
      <c r="N4763" s="25"/>
    </row>
    <row r="4764" spans="1:14" ht="14.25" customHeight="1">
      <c r="A4764" s="114">
        <v>41414</v>
      </c>
      <c r="B4764" s="54" t="s">
        <v>409</v>
      </c>
      <c r="C4764" s="29">
        <f t="shared" si="701"/>
        <v>517.24137931034488</v>
      </c>
      <c r="D4764" s="54" t="s">
        <v>188</v>
      </c>
      <c r="E4764" s="112">
        <v>580</v>
      </c>
      <c r="F4764" s="112">
        <v>585</v>
      </c>
      <c r="G4764" s="112">
        <v>591</v>
      </c>
      <c r="H4764" s="110">
        <v>600</v>
      </c>
      <c r="I4764" s="109">
        <f t="shared" si="702"/>
        <v>2586.2068965517246</v>
      </c>
      <c r="J4764" s="109">
        <f t="shared" si="703"/>
        <v>3103.4482758620693</v>
      </c>
      <c r="K4764" s="109">
        <f t="shared" si="704"/>
        <v>4655.1724137931042</v>
      </c>
      <c r="L4764" s="43">
        <f t="shared" si="705"/>
        <v>10344.827586206899</v>
      </c>
      <c r="M4764" s="25"/>
      <c r="N4764" s="25"/>
    </row>
    <row r="4765" spans="1:14" ht="14.25" customHeight="1">
      <c r="A4765" s="114">
        <v>41414</v>
      </c>
      <c r="B4765" s="54" t="s">
        <v>727</v>
      </c>
      <c r="C4765" s="29">
        <f t="shared" si="701"/>
        <v>2752.2935779816512</v>
      </c>
      <c r="D4765" s="54" t="s">
        <v>188</v>
      </c>
      <c r="E4765" s="112">
        <v>109</v>
      </c>
      <c r="F4765" s="112">
        <v>110</v>
      </c>
      <c r="G4765" s="112">
        <v>111</v>
      </c>
      <c r="H4765" s="110">
        <v>112.5</v>
      </c>
      <c r="I4765" s="109">
        <f t="shared" si="702"/>
        <v>2752.2935779816512</v>
      </c>
      <c r="J4765" s="109">
        <f t="shared" si="703"/>
        <v>2752.2935779816512</v>
      </c>
      <c r="K4765" s="109">
        <f t="shared" si="704"/>
        <v>4128.440366972477</v>
      </c>
      <c r="L4765" s="43">
        <f t="shared" si="705"/>
        <v>9633.0275229357794</v>
      </c>
      <c r="M4765" s="25"/>
      <c r="N4765" s="25"/>
    </row>
    <row r="4766" spans="1:14" ht="14.25" customHeight="1">
      <c r="A4766" s="114">
        <v>41414</v>
      </c>
      <c r="B4766" s="54" t="s">
        <v>25</v>
      </c>
      <c r="C4766" s="29">
        <f t="shared" si="701"/>
        <v>1330.3769401330378</v>
      </c>
      <c r="D4766" s="54" t="s">
        <v>188</v>
      </c>
      <c r="E4766" s="112">
        <v>225.5</v>
      </c>
      <c r="F4766" s="112">
        <v>227</v>
      </c>
      <c r="G4766" s="112">
        <v>229</v>
      </c>
      <c r="H4766" s="110"/>
      <c r="I4766" s="109">
        <f t="shared" si="702"/>
        <v>1995.5654101995567</v>
      </c>
      <c r="J4766" s="109">
        <f t="shared" si="703"/>
        <v>2660.7538802660756</v>
      </c>
      <c r="K4766" s="109">
        <f t="shared" si="704"/>
        <v>0</v>
      </c>
      <c r="L4766" s="43">
        <f t="shared" si="705"/>
        <v>4656.3192904656325</v>
      </c>
      <c r="M4766" s="25"/>
      <c r="N4766" s="25"/>
    </row>
    <row r="4767" spans="1:14" ht="14.25" customHeight="1">
      <c r="A4767" s="114">
        <v>41411</v>
      </c>
      <c r="B4767" s="54" t="s">
        <v>723</v>
      </c>
      <c r="C4767" s="29">
        <f t="shared" si="701"/>
        <v>1234.5679012345679</v>
      </c>
      <c r="D4767" s="102" t="s">
        <v>203</v>
      </c>
      <c r="E4767" s="43">
        <v>243</v>
      </c>
      <c r="F4767" s="43">
        <v>241</v>
      </c>
      <c r="G4767" s="43">
        <v>238</v>
      </c>
      <c r="H4767" s="110"/>
      <c r="I4767" s="109">
        <f t="shared" si="702"/>
        <v>2469.1358024691358</v>
      </c>
      <c r="J4767" s="109">
        <f t="shared" si="703"/>
        <v>3703.7037037037035</v>
      </c>
      <c r="K4767" s="109">
        <f t="shared" si="704"/>
        <v>0</v>
      </c>
      <c r="L4767" s="43">
        <f t="shared" si="705"/>
        <v>6172.8395061728388</v>
      </c>
      <c r="M4767" s="25"/>
      <c r="N4767" s="25"/>
    </row>
    <row r="4768" spans="1:14" ht="14.25" customHeight="1">
      <c r="A4768" s="114">
        <v>41411</v>
      </c>
      <c r="B4768" s="54" t="s">
        <v>25</v>
      </c>
      <c r="C4768" s="29">
        <f t="shared" si="701"/>
        <v>1357.4660633484164</v>
      </c>
      <c r="D4768" s="54" t="s">
        <v>188</v>
      </c>
      <c r="E4768" s="112">
        <v>221</v>
      </c>
      <c r="F4768" s="112">
        <v>223</v>
      </c>
      <c r="G4768" s="112">
        <v>225</v>
      </c>
      <c r="H4768" s="110"/>
      <c r="I4768" s="109">
        <f t="shared" si="702"/>
        <v>2714.9321266968327</v>
      </c>
      <c r="J4768" s="109">
        <f t="shared" si="703"/>
        <v>2714.9321266968327</v>
      </c>
      <c r="K4768" s="109">
        <f t="shared" si="704"/>
        <v>0</v>
      </c>
      <c r="L4768" s="43">
        <f t="shared" si="705"/>
        <v>5429.8642533936654</v>
      </c>
      <c r="M4768" s="25"/>
      <c r="N4768" s="25"/>
    </row>
    <row r="4769" spans="1:14" ht="14.25" customHeight="1">
      <c r="A4769" s="114">
        <v>41411</v>
      </c>
      <c r="B4769" s="54" t="s">
        <v>515</v>
      </c>
      <c r="C4769" s="29">
        <f t="shared" si="701"/>
        <v>2863.9618138424821</v>
      </c>
      <c r="D4769" s="54" t="s">
        <v>188</v>
      </c>
      <c r="E4769" s="112">
        <v>104.75</v>
      </c>
      <c r="F4769" s="112">
        <v>105.75</v>
      </c>
      <c r="G4769" s="112"/>
      <c r="H4769" s="110"/>
      <c r="I4769" s="109">
        <f t="shared" si="702"/>
        <v>2863.9618138424821</v>
      </c>
      <c r="J4769" s="109">
        <f t="shared" si="703"/>
        <v>0</v>
      </c>
      <c r="K4769" s="109">
        <f t="shared" si="704"/>
        <v>0</v>
      </c>
      <c r="L4769" s="43">
        <f t="shared" si="705"/>
        <v>2863.9618138424821</v>
      </c>
      <c r="M4769" s="25"/>
      <c r="N4769" s="25"/>
    </row>
    <row r="4770" spans="1:14" ht="14.25" customHeight="1">
      <c r="A4770" s="114">
        <v>41411</v>
      </c>
      <c r="B4770" s="54" t="s">
        <v>702</v>
      </c>
      <c r="C4770" s="29">
        <f t="shared" si="701"/>
        <v>710.90047393364932</v>
      </c>
      <c r="D4770" s="54" t="s">
        <v>188</v>
      </c>
      <c r="E4770" s="112">
        <v>422</v>
      </c>
      <c r="F4770" s="112">
        <v>425</v>
      </c>
      <c r="G4770" s="112"/>
      <c r="H4770" s="110"/>
      <c r="I4770" s="109">
        <f t="shared" si="702"/>
        <v>2132.7014218009481</v>
      </c>
      <c r="J4770" s="109">
        <f t="shared" si="703"/>
        <v>0</v>
      </c>
      <c r="K4770" s="109">
        <f t="shared" si="704"/>
        <v>0</v>
      </c>
      <c r="L4770" s="43">
        <f t="shared" si="705"/>
        <v>2132.7014218009481</v>
      </c>
      <c r="M4770" s="25"/>
      <c r="N4770" s="25"/>
    </row>
    <row r="4771" spans="1:14" ht="14.25" customHeight="1">
      <c r="A4771" s="114">
        <v>41411</v>
      </c>
      <c r="B4771" s="54" t="s">
        <v>717</v>
      </c>
      <c r="C4771" s="29">
        <f t="shared" si="701"/>
        <v>379.74683544303798</v>
      </c>
      <c r="D4771" s="54" t="s">
        <v>188</v>
      </c>
      <c r="E4771" s="112">
        <v>790</v>
      </c>
      <c r="F4771" s="112">
        <v>794.9</v>
      </c>
      <c r="G4771" s="112"/>
      <c r="H4771" s="110"/>
      <c r="I4771" s="109">
        <f t="shared" si="702"/>
        <v>1860.7594936708774</v>
      </c>
      <c r="J4771" s="109">
        <f t="shared" si="703"/>
        <v>0</v>
      </c>
      <c r="K4771" s="109">
        <f t="shared" si="704"/>
        <v>0</v>
      </c>
      <c r="L4771" s="43">
        <f t="shared" si="705"/>
        <v>1860.7594936708774</v>
      </c>
      <c r="M4771" s="25"/>
      <c r="N4771" s="25"/>
    </row>
    <row r="4772" spans="1:14" ht="14.25" customHeight="1">
      <c r="A4772" s="114">
        <v>41410</v>
      </c>
      <c r="B4772" s="54" t="s">
        <v>397</v>
      </c>
      <c r="C4772" s="29">
        <f t="shared" si="701"/>
        <v>1382.4884792626729</v>
      </c>
      <c r="D4772" s="54" t="s">
        <v>188</v>
      </c>
      <c r="E4772" s="112">
        <v>217</v>
      </c>
      <c r="F4772" s="112">
        <v>218.5</v>
      </c>
      <c r="G4772" s="112">
        <v>220.5</v>
      </c>
      <c r="H4772" s="110">
        <v>222</v>
      </c>
      <c r="I4772" s="109">
        <f t="shared" si="702"/>
        <v>2073.7327188940094</v>
      </c>
      <c r="J4772" s="109">
        <f t="shared" si="703"/>
        <v>2764.9769585253457</v>
      </c>
      <c r="K4772" s="109">
        <f t="shared" si="704"/>
        <v>2073.7327188940094</v>
      </c>
      <c r="L4772" s="43">
        <f t="shared" si="705"/>
        <v>6912.442396313365</v>
      </c>
      <c r="M4772" s="25"/>
      <c r="N4772" s="25"/>
    </row>
    <row r="4773" spans="1:14" ht="14.25" customHeight="1">
      <c r="A4773" s="114">
        <v>41410</v>
      </c>
      <c r="B4773" s="54" t="s">
        <v>25</v>
      </c>
      <c r="C4773" s="29">
        <f t="shared" si="701"/>
        <v>1442.3076923076924</v>
      </c>
      <c r="D4773" s="54" t="s">
        <v>188</v>
      </c>
      <c r="E4773" s="112">
        <v>208</v>
      </c>
      <c r="F4773" s="112">
        <v>209.5</v>
      </c>
      <c r="G4773" s="112">
        <v>211.5</v>
      </c>
      <c r="H4773" s="110"/>
      <c r="I4773" s="109">
        <f t="shared" si="702"/>
        <v>2163.4615384615386</v>
      </c>
      <c r="J4773" s="109">
        <f t="shared" si="703"/>
        <v>2884.6153846153848</v>
      </c>
      <c r="K4773" s="109">
        <f t="shared" si="704"/>
        <v>0</v>
      </c>
      <c r="L4773" s="43">
        <f t="shared" si="705"/>
        <v>5048.0769230769238</v>
      </c>
      <c r="M4773" s="25"/>
      <c r="N4773" s="25"/>
    </row>
    <row r="4774" spans="1:14" ht="14.25" customHeight="1">
      <c r="A4774" s="114">
        <v>41410</v>
      </c>
      <c r="B4774" s="54" t="s">
        <v>763</v>
      </c>
      <c r="C4774" s="29">
        <f t="shared" si="701"/>
        <v>525.39404553415056</v>
      </c>
      <c r="D4774" s="54" t="s">
        <v>188</v>
      </c>
      <c r="E4774" s="112">
        <v>571</v>
      </c>
      <c r="F4774" s="112">
        <v>575</v>
      </c>
      <c r="G4774" s="112">
        <v>580.5</v>
      </c>
      <c r="H4774" s="110"/>
      <c r="I4774" s="109">
        <f t="shared" si="702"/>
        <v>2101.5761821366023</v>
      </c>
      <c r="J4774" s="109">
        <f t="shared" si="703"/>
        <v>2889.667250437828</v>
      </c>
      <c r="K4774" s="109">
        <f t="shared" si="704"/>
        <v>0</v>
      </c>
      <c r="L4774" s="43">
        <f t="shared" si="705"/>
        <v>4991.2434325744307</v>
      </c>
      <c r="M4774" s="25"/>
      <c r="N4774" s="25"/>
    </row>
    <row r="4775" spans="1:14" ht="14.25" customHeight="1">
      <c r="A4775" s="114">
        <v>41410</v>
      </c>
      <c r="B4775" s="54" t="s">
        <v>585</v>
      </c>
      <c r="C4775" s="29">
        <f t="shared" si="701"/>
        <v>515.46391752577324</v>
      </c>
      <c r="D4775" s="54" t="s">
        <v>188</v>
      </c>
      <c r="E4775" s="112">
        <v>582</v>
      </c>
      <c r="F4775" s="112">
        <v>586</v>
      </c>
      <c r="G4775" s="112"/>
      <c r="H4775" s="110"/>
      <c r="I4775" s="109">
        <f t="shared" si="702"/>
        <v>2061.855670103093</v>
      </c>
      <c r="J4775" s="109">
        <f t="shared" si="703"/>
        <v>0</v>
      </c>
      <c r="K4775" s="109">
        <f t="shared" si="704"/>
        <v>0</v>
      </c>
      <c r="L4775" s="43">
        <f t="shared" si="705"/>
        <v>2061.855670103093</v>
      </c>
      <c r="M4775" s="25"/>
      <c r="N4775" s="25"/>
    </row>
    <row r="4776" spans="1:14" ht="14.25" customHeight="1">
      <c r="A4776" s="114">
        <v>41410</v>
      </c>
      <c r="B4776" s="54" t="s">
        <v>717</v>
      </c>
      <c r="C4776" s="29">
        <f t="shared" si="701"/>
        <v>382.16560509554142</v>
      </c>
      <c r="D4776" s="54" t="s">
        <v>188</v>
      </c>
      <c r="E4776" s="112">
        <v>785</v>
      </c>
      <c r="F4776" s="112">
        <v>789.9</v>
      </c>
      <c r="G4776" s="112"/>
      <c r="H4776" s="110"/>
      <c r="I4776" s="109">
        <f t="shared" si="702"/>
        <v>1872.6114649681442</v>
      </c>
      <c r="J4776" s="109">
        <f t="shared" si="703"/>
        <v>0</v>
      </c>
      <c r="K4776" s="109">
        <f t="shared" si="704"/>
        <v>0</v>
      </c>
      <c r="L4776" s="43">
        <f t="shared" si="705"/>
        <v>1872.6114649681442</v>
      </c>
      <c r="M4776" s="25"/>
      <c r="N4776" s="25"/>
    </row>
    <row r="4777" spans="1:14" ht="14.25" customHeight="1">
      <c r="A4777" s="114">
        <v>41409</v>
      </c>
      <c r="B4777" s="54" t="s">
        <v>409</v>
      </c>
      <c r="C4777" s="29">
        <f t="shared" si="701"/>
        <v>538.59964093357269</v>
      </c>
      <c r="D4777" s="54" t="s">
        <v>188</v>
      </c>
      <c r="E4777" s="112">
        <v>557</v>
      </c>
      <c r="F4777" s="112">
        <v>561</v>
      </c>
      <c r="G4777" s="112">
        <v>565</v>
      </c>
      <c r="H4777" s="110"/>
      <c r="I4777" s="109">
        <f t="shared" si="702"/>
        <v>2154.3985637342907</v>
      </c>
      <c r="J4777" s="109">
        <f t="shared" si="703"/>
        <v>2154.3985637342907</v>
      </c>
      <c r="K4777" s="109">
        <f t="shared" si="704"/>
        <v>0</v>
      </c>
      <c r="L4777" s="43">
        <f t="shared" si="705"/>
        <v>4308.7971274685815</v>
      </c>
      <c r="M4777" s="25"/>
      <c r="N4777" s="25"/>
    </row>
    <row r="4778" spans="1:14" ht="14.25" customHeight="1">
      <c r="A4778" s="114">
        <v>41409</v>
      </c>
      <c r="B4778" s="54" t="s">
        <v>37</v>
      </c>
      <c r="C4778" s="29">
        <f t="shared" si="701"/>
        <v>2941.1764705882351</v>
      </c>
      <c r="D4778" s="54" t="s">
        <v>188</v>
      </c>
      <c r="E4778" s="112">
        <v>102</v>
      </c>
      <c r="F4778" s="112">
        <v>103</v>
      </c>
      <c r="G4778" s="112"/>
      <c r="H4778" s="110"/>
      <c r="I4778" s="109">
        <f t="shared" si="702"/>
        <v>2941.1764705882351</v>
      </c>
      <c r="J4778" s="109">
        <f t="shared" si="703"/>
        <v>0</v>
      </c>
      <c r="K4778" s="109">
        <f t="shared" si="704"/>
        <v>0</v>
      </c>
      <c r="L4778" s="43">
        <f t="shared" si="705"/>
        <v>2941.1764705882351</v>
      </c>
      <c r="M4778" s="25"/>
      <c r="N4778" s="25"/>
    </row>
    <row r="4779" spans="1:14" ht="14.25" customHeight="1">
      <c r="A4779" s="114">
        <v>41409</v>
      </c>
      <c r="B4779" s="54" t="s">
        <v>549</v>
      </c>
      <c r="C4779" s="29">
        <f t="shared" si="701"/>
        <v>303.64372469635629</v>
      </c>
      <c r="D4779" s="54" t="s">
        <v>188</v>
      </c>
      <c r="E4779" s="112">
        <v>988</v>
      </c>
      <c r="F4779" s="112">
        <v>997</v>
      </c>
      <c r="G4779" s="112"/>
      <c r="H4779" s="110"/>
      <c r="I4779" s="109">
        <f t="shared" si="702"/>
        <v>2732.7935222672068</v>
      </c>
      <c r="J4779" s="109">
        <f t="shared" si="703"/>
        <v>0</v>
      </c>
      <c r="K4779" s="109">
        <f t="shared" si="704"/>
        <v>0</v>
      </c>
      <c r="L4779" s="43">
        <f t="shared" si="705"/>
        <v>2732.7935222672068</v>
      </c>
      <c r="M4779" s="25"/>
      <c r="N4779" s="25"/>
    </row>
    <row r="4780" spans="1:14" ht="14.25" customHeight="1">
      <c r="A4780" s="114">
        <v>41408</v>
      </c>
      <c r="B4780" s="54" t="s">
        <v>426</v>
      </c>
      <c r="C4780" s="29">
        <f t="shared" si="701"/>
        <v>665.92674805771367</v>
      </c>
      <c r="D4780" s="54" t="s">
        <v>188</v>
      </c>
      <c r="E4780" s="112">
        <v>450.5</v>
      </c>
      <c r="F4780" s="112">
        <v>454</v>
      </c>
      <c r="G4780" s="112">
        <v>459</v>
      </c>
      <c r="H4780" s="110"/>
      <c r="I4780" s="109">
        <f t="shared" si="702"/>
        <v>2330.7436182019978</v>
      </c>
      <c r="J4780" s="109">
        <f t="shared" si="703"/>
        <v>3329.6337402885683</v>
      </c>
      <c r="K4780" s="109">
        <f t="shared" si="704"/>
        <v>0</v>
      </c>
      <c r="L4780" s="43">
        <f t="shared" si="705"/>
        <v>5660.3773584905666</v>
      </c>
      <c r="M4780" s="25"/>
      <c r="N4780" s="25"/>
    </row>
    <row r="4781" spans="1:14" ht="14.25" customHeight="1">
      <c r="A4781" s="114">
        <v>41408</v>
      </c>
      <c r="B4781" s="54" t="s">
        <v>767</v>
      </c>
      <c r="C4781" s="29">
        <f t="shared" si="701"/>
        <v>816.32653061224494</v>
      </c>
      <c r="D4781" s="54" t="s">
        <v>188</v>
      </c>
      <c r="E4781" s="112">
        <v>367.5</v>
      </c>
      <c r="F4781" s="112">
        <v>370</v>
      </c>
      <c r="G4781" s="112">
        <v>374</v>
      </c>
      <c r="H4781" s="110"/>
      <c r="I4781" s="109">
        <f t="shared" si="702"/>
        <v>2040.8163265306123</v>
      </c>
      <c r="J4781" s="109">
        <f t="shared" si="703"/>
        <v>3265.3061224489797</v>
      </c>
      <c r="K4781" s="109">
        <f t="shared" si="704"/>
        <v>0</v>
      </c>
      <c r="L4781" s="43">
        <f t="shared" si="705"/>
        <v>5306.1224489795923</v>
      </c>
      <c r="M4781" s="25"/>
      <c r="N4781" s="25"/>
    </row>
    <row r="4782" spans="1:14" ht="14.25" customHeight="1">
      <c r="A4782" s="114">
        <v>41408</v>
      </c>
      <c r="B4782" s="54" t="s">
        <v>768</v>
      </c>
      <c r="C4782" s="29">
        <f t="shared" si="701"/>
        <v>964.6302250803858</v>
      </c>
      <c r="D4782" s="54" t="s">
        <v>188</v>
      </c>
      <c r="E4782" s="112">
        <v>311</v>
      </c>
      <c r="F4782" s="112">
        <v>313</v>
      </c>
      <c r="G4782" s="112">
        <v>316</v>
      </c>
      <c r="H4782" s="110"/>
      <c r="I4782" s="109">
        <f t="shared" si="702"/>
        <v>1929.2604501607716</v>
      </c>
      <c r="J4782" s="109">
        <f t="shared" si="703"/>
        <v>2893.8906752411576</v>
      </c>
      <c r="K4782" s="109">
        <f t="shared" si="704"/>
        <v>0</v>
      </c>
      <c r="L4782" s="43">
        <f t="shared" si="705"/>
        <v>4823.1511254019297</v>
      </c>
      <c r="M4782" s="25"/>
      <c r="N4782" s="25"/>
    </row>
    <row r="4783" spans="1:14" ht="14.25" customHeight="1">
      <c r="A4783" s="114">
        <v>41408</v>
      </c>
      <c r="B4783" s="54" t="s">
        <v>764</v>
      </c>
      <c r="C4783" s="29">
        <f t="shared" si="701"/>
        <v>1382.4884792626729</v>
      </c>
      <c r="D4783" s="54" t="s">
        <v>188</v>
      </c>
      <c r="E4783" s="112">
        <v>217</v>
      </c>
      <c r="F4783" s="112">
        <v>219</v>
      </c>
      <c r="G4783" s="112"/>
      <c r="H4783" s="110"/>
      <c r="I4783" s="109">
        <f t="shared" si="702"/>
        <v>2764.9769585253457</v>
      </c>
      <c r="J4783" s="109">
        <f t="shared" si="703"/>
        <v>0</v>
      </c>
      <c r="K4783" s="109">
        <f t="shared" si="704"/>
        <v>0</v>
      </c>
      <c r="L4783" s="43">
        <f t="shared" si="705"/>
        <v>2764.9769585253457</v>
      </c>
      <c r="M4783" s="25"/>
      <c r="N4783" s="25"/>
    </row>
    <row r="4784" spans="1:14" ht="14.25" customHeight="1">
      <c r="A4784" s="114">
        <v>41408</v>
      </c>
      <c r="B4784" s="102" t="s">
        <v>609</v>
      </c>
      <c r="C4784" s="29">
        <f t="shared" si="701"/>
        <v>2414.4869215291751</v>
      </c>
      <c r="D4784" s="102" t="s">
        <v>203</v>
      </c>
      <c r="E4784" s="43">
        <v>124.25</v>
      </c>
      <c r="F4784" s="43">
        <v>123.25</v>
      </c>
      <c r="G4784" s="43"/>
      <c r="H4784" s="110"/>
      <c r="I4784" s="109">
        <f t="shared" si="702"/>
        <v>2414.4869215291751</v>
      </c>
      <c r="J4784" s="109">
        <f t="shared" si="703"/>
        <v>0</v>
      </c>
      <c r="K4784" s="109">
        <f t="shared" si="704"/>
        <v>0</v>
      </c>
      <c r="L4784" s="43">
        <f t="shared" si="705"/>
        <v>2414.4869215291751</v>
      </c>
      <c r="M4784" s="25"/>
      <c r="N4784" s="25"/>
    </row>
    <row r="4785" spans="1:14" ht="14.25" customHeight="1">
      <c r="A4785" s="114">
        <v>41408</v>
      </c>
      <c r="B4785" s="54" t="s">
        <v>762</v>
      </c>
      <c r="C4785" s="29">
        <f t="shared" si="701"/>
        <v>883.65243004418267</v>
      </c>
      <c r="D4785" s="54" t="s">
        <v>188</v>
      </c>
      <c r="E4785" s="112">
        <v>339.5</v>
      </c>
      <c r="F4785" s="112">
        <v>341.9</v>
      </c>
      <c r="G4785" s="112"/>
      <c r="H4785" s="110"/>
      <c r="I4785" s="109">
        <f t="shared" si="702"/>
        <v>2120.7658321060185</v>
      </c>
      <c r="J4785" s="109">
        <f t="shared" si="703"/>
        <v>0</v>
      </c>
      <c r="K4785" s="109">
        <f t="shared" si="704"/>
        <v>0</v>
      </c>
      <c r="L4785" s="43">
        <f t="shared" si="705"/>
        <v>2120.7658321060185</v>
      </c>
      <c r="M4785" s="25"/>
      <c r="N4785" s="25"/>
    </row>
    <row r="4786" spans="1:14" ht="14.25" customHeight="1">
      <c r="A4786" s="114">
        <v>41407</v>
      </c>
      <c r="B4786" s="54" t="s">
        <v>104</v>
      </c>
      <c r="C4786" s="29">
        <f t="shared" si="701"/>
        <v>1229.5081967213114</v>
      </c>
      <c r="D4786" s="54" t="s">
        <v>188</v>
      </c>
      <c r="E4786" s="112">
        <v>244</v>
      </c>
      <c r="F4786" s="112">
        <v>246</v>
      </c>
      <c r="G4786" s="112"/>
      <c r="H4786" s="110"/>
      <c r="I4786" s="109">
        <f t="shared" si="702"/>
        <v>2459.0163934426228</v>
      </c>
      <c r="J4786" s="109">
        <f t="shared" si="703"/>
        <v>0</v>
      </c>
      <c r="K4786" s="109">
        <f t="shared" si="704"/>
        <v>0</v>
      </c>
      <c r="L4786" s="43">
        <f t="shared" si="705"/>
        <v>2459.0163934426228</v>
      </c>
      <c r="M4786" s="25"/>
      <c r="N4786" s="25"/>
    </row>
    <row r="4787" spans="1:14" ht="14.25" customHeight="1">
      <c r="A4787" s="114">
        <v>41404</v>
      </c>
      <c r="B4787" s="54" t="s">
        <v>583</v>
      </c>
      <c r="C4787" s="29">
        <f t="shared" si="701"/>
        <v>3636.3636363636365</v>
      </c>
      <c r="D4787" s="54" t="s">
        <v>188</v>
      </c>
      <c r="E4787" s="112">
        <v>82.5</v>
      </c>
      <c r="F4787" s="112">
        <v>83.2</v>
      </c>
      <c r="G4787" s="112">
        <v>84</v>
      </c>
      <c r="H4787" s="110">
        <v>85.5</v>
      </c>
      <c r="I4787" s="109">
        <f t="shared" si="702"/>
        <v>2545.454545454556</v>
      </c>
      <c r="J4787" s="109">
        <f t="shared" si="703"/>
        <v>2909.090909090899</v>
      </c>
      <c r="K4787" s="109">
        <f t="shared" si="704"/>
        <v>5454.545454545455</v>
      </c>
      <c r="L4787" s="43">
        <f t="shared" si="705"/>
        <v>10909.09090909091</v>
      </c>
      <c r="M4787" s="25"/>
      <c r="N4787" s="25"/>
    </row>
    <row r="4788" spans="1:14" ht="14.25" customHeight="1">
      <c r="A4788" s="114">
        <v>41404</v>
      </c>
      <c r="B4788" s="54" t="s">
        <v>722</v>
      </c>
      <c r="C4788" s="29">
        <f t="shared" si="701"/>
        <v>1604.2780748663101</v>
      </c>
      <c r="D4788" s="54" t="s">
        <v>188</v>
      </c>
      <c r="E4788" s="112">
        <v>187</v>
      </c>
      <c r="F4788" s="112">
        <v>188.25</v>
      </c>
      <c r="G4788" s="112">
        <v>190</v>
      </c>
      <c r="H4788" s="110">
        <v>193</v>
      </c>
      <c r="I4788" s="109">
        <f t="shared" si="702"/>
        <v>2005.3475935828876</v>
      </c>
      <c r="J4788" s="109">
        <f t="shared" si="703"/>
        <v>2807.4866310160428</v>
      </c>
      <c r="K4788" s="109">
        <f t="shared" si="704"/>
        <v>4812.8342245989306</v>
      </c>
      <c r="L4788" s="43">
        <f t="shared" si="705"/>
        <v>9625.6684491978613</v>
      </c>
      <c r="M4788" s="25"/>
      <c r="N4788" s="25"/>
    </row>
    <row r="4789" spans="1:14" ht="14.25" customHeight="1">
      <c r="A4789" s="114">
        <v>41404</v>
      </c>
      <c r="B4789" s="54" t="s">
        <v>769</v>
      </c>
      <c r="C4789" s="29">
        <f t="shared" si="701"/>
        <v>2515.7232704402518</v>
      </c>
      <c r="D4789" s="54" t="s">
        <v>203</v>
      </c>
      <c r="E4789" s="112">
        <v>119.25</v>
      </c>
      <c r="F4789" s="112">
        <v>118.25</v>
      </c>
      <c r="G4789" s="112">
        <v>117</v>
      </c>
      <c r="H4789" s="112">
        <v>115.5</v>
      </c>
      <c r="I4789" s="109">
        <f t="shared" si="702"/>
        <v>2515.7232704402518</v>
      </c>
      <c r="J4789" s="109">
        <f t="shared" si="703"/>
        <v>3144.6540880503148</v>
      </c>
      <c r="K4789" s="109">
        <f t="shared" si="704"/>
        <v>3773.5849056603774</v>
      </c>
      <c r="L4789" s="43">
        <f t="shared" si="705"/>
        <v>9433.962264150945</v>
      </c>
      <c r="M4789" s="25"/>
      <c r="N4789" s="25"/>
    </row>
    <row r="4790" spans="1:14" ht="14.25" customHeight="1">
      <c r="A4790" s="114">
        <v>41404</v>
      </c>
      <c r="B4790" s="54" t="s">
        <v>78</v>
      </c>
      <c r="C4790" s="29">
        <f t="shared" si="701"/>
        <v>2040.8163265306123</v>
      </c>
      <c r="D4790" s="54" t="s">
        <v>188</v>
      </c>
      <c r="E4790" s="112">
        <v>147</v>
      </c>
      <c r="F4790" s="112">
        <v>148</v>
      </c>
      <c r="G4790" s="112">
        <v>149.5</v>
      </c>
      <c r="H4790" s="110">
        <v>151.5</v>
      </c>
      <c r="I4790" s="109">
        <f t="shared" si="702"/>
        <v>2040.8163265306123</v>
      </c>
      <c r="J4790" s="109">
        <f t="shared" si="703"/>
        <v>3061.2244897959185</v>
      </c>
      <c r="K4790" s="109">
        <f t="shared" si="704"/>
        <v>4081.6326530612246</v>
      </c>
      <c r="L4790" s="43">
        <f t="shared" si="705"/>
        <v>9183.6734693877552</v>
      </c>
      <c r="M4790" s="25"/>
      <c r="N4790" s="25"/>
    </row>
    <row r="4791" spans="1:14" ht="14.25" customHeight="1">
      <c r="A4791" s="114">
        <v>41404</v>
      </c>
      <c r="B4791" s="54" t="s">
        <v>699</v>
      </c>
      <c r="C4791" s="29">
        <f t="shared" si="701"/>
        <v>1071.4285714285713</v>
      </c>
      <c r="D4791" s="54" t="s">
        <v>188</v>
      </c>
      <c r="E4791" s="112">
        <v>280</v>
      </c>
      <c r="F4791" s="112">
        <v>282.25</v>
      </c>
      <c r="G4791" s="112">
        <v>285</v>
      </c>
      <c r="H4791" s="110"/>
      <c r="I4791" s="109">
        <f t="shared" si="702"/>
        <v>2410.7142857142853</v>
      </c>
      <c r="J4791" s="109">
        <f t="shared" si="703"/>
        <v>2946.4285714285711</v>
      </c>
      <c r="K4791" s="109">
        <f t="shared" si="704"/>
        <v>0</v>
      </c>
      <c r="L4791" s="43">
        <f t="shared" si="705"/>
        <v>5357.1428571428569</v>
      </c>
      <c r="M4791" s="25"/>
      <c r="N4791" s="25"/>
    </row>
    <row r="4792" spans="1:14" ht="14.25" customHeight="1">
      <c r="A4792" s="114">
        <v>41404</v>
      </c>
      <c r="B4792" s="54" t="s">
        <v>583</v>
      </c>
      <c r="C4792" s="29">
        <f t="shared" si="701"/>
        <v>3508.7719298245615</v>
      </c>
      <c r="D4792" s="54" t="s">
        <v>188</v>
      </c>
      <c r="E4792" s="112">
        <v>85.5</v>
      </c>
      <c r="F4792" s="112">
        <v>86.2</v>
      </c>
      <c r="G4792" s="112">
        <v>87</v>
      </c>
      <c r="H4792" s="110"/>
      <c r="I4792" s="109">
        <f t="shared" si="702"/>
        <v>2456.1403508772032</v>
      </c>
      <c r="J4792" s="109">
        <f t="shared" si="703"/>
        <v>2807.0175438596393</v>
      </c>
      <c r="K4792" s="109">
        <f t="shared" si="704"/>
        <v>0</v>
      </c>
      <c r="L4792" s="43">
        <f t="shared" si="705"/>
        <v>5263.1578947368425</v>
      </c>
      <c r="M4792" s="25"/>
      <c r="N4792" s="25"/>
    </row>
    <row r="4793" spans="1:14" ht="14.25" customHeight="1">
      <c r="A4793" s="114">
        <v>41404</v>
      </c>
      <c r="B4793" s="54" t="s">
        <v>127</v>
      </c>
      <c r="C4793" s="29">
        <f t="shared" si="701"/>
        <v>981.19378577269015</v>
      </c>
      <c r="D4793" s="54" t="s">
        <v>188</v>
      </c>
      <c r="E4793" s="112">
        <v>305.75</v>
      </c>
      <c r="F4793" s="112">
        <v>307.5</v>
      </c>
      <c r="G4793" s="112">
        <v>310</v>
      </c>
      <c r="H4793" s="110"/>
      <c r="I4793" s="109">
        <f t="shared" si="702"/>
        <v>1717.0891251022078</v>
      </c>
      <c r="J4793" s="109">
        <f t="shared" si="703"/>
        <v>2452.9844644317254</v>
      </c>
      <c r="K4793" s="109">
        <f t="shared" si="704"/>
        <v>0</v>
      </c>
      <c r="L4793" s="43">
        <f t="shared" si="705"/>
        <v>4170.073589533933</v>
      </c>
      <c r="M4793" s="25"/>
      <c r="N4793" s="25"/>
    </row>
    <row r="4794" spans="1:14" ht="14.25" customHeight="1">
      <c r="A4794" s="114">
        <v>41404</v>
      </c>
      <c r="B4794" s="54" t="s">
        <v>33</v>
      </c>
      <c r="C4794" s="29">
        <f t="shared" si="701"/>
        <v>3157.8947368421054</v>
      </c>
      <c r="D4794" s="102" t="s">
        <v>203</v>
      </c>
      <c r="E4794" s="43">
        <v>95</v>
      </c>
      <c r="F4794" s="43">
        <v>96.5</v>
      </c>
      <c r="G4794" s="43"/>
      <c r="H4794" s="110"/>
      <c r="I4794" s="109">
        <f t="shared" si="702"/>
        <v>-4736.8421052631584</v>
      </c>
      <c r="J4794" s="109">
        <f t="shared" si="703"/>
        <v>0</v>
      </c>
      <c r="K4794" s="109">
        <f t="shared" si="704"/>
        <v>0</v>
      </c>
      <c r="L4794" s="43">
        <f t="shared" si="705"/>
        <v>-4736.8421052631584</v>
      </c>
      <c r="M4794" s="25"/>
      <c r="N4794" s="25"/>
    </row>
    <row r="4795" spans="1:14" ht="14.25" customHeight="1">
      <c r="A4795" s="114">
        <v>41403</v>
      </c>
      <c r="B4795" s="54" t="s">
        <v>770</v>
      </c>
      <c r="C4795" s="29">
        <f t="shared" si="701"/>
        <v>547.94520547945206</v>
      </c>
      <c r="D4795" s="54" t="s">
        <v>188</v>
      </c>
      <c r="E4795" s="112">
        <v>547.5</v>
      </c>
      <c r="F4795" s="112">
        <v>551</v>
      </c>
      <c r="G4795" s="112">
        <v>557</v>
      </c>
      <c r="H4795" s="110"/>
      <c r="I4795" s="109">
        <f t="shared" si="702"/>
        <v>1917.8082191780823</v>
      </c>
      <c r="J4795" s="109">
        <f t="shared" si="703"/>
        <v>3287.6712328767126</v>
      </c>
      <c r="K4795" s="109">
        <f t="shared" si="704"/>
        <v>0</v>
      </c>
      <c r="L4795" s="43">
        <f t="shared" si="705"/>
        <v>5205.4794520547948</v>
      </c>
      <c r="M4795" s="25"/>
      <c r="N4795" s="25"/>
    </row>
    <row r="4796" spans="1:14" ht="14.25" customHeight="1">
      <c r="A4796" s="114">
        <v>41403</v>
      </c>
      <c r="B4796" s="54" t="s">
        <v>699</v>
      </c>
      <c r="C4796" s="29">
        <f t="shared" si="701"/>
        <v>1094.8905109489051</v>
      </c>
      <c r="D4796" s="54" t="s">
        <v>188</v>
      </c>
      <c r="E4796" s="112">
        <v>274</v>
      </c>
      <c r="F4796" s="112">
        <v>276</v>
      </c>
      <c r="G4796" s="112">
        <v>279</v>
      </c>
      <c r="H4796" s="110"/>
      <c r="I4796" s="109">
        <f t="shared" si="702"/>
        <v>2189.7810218978102</v>
      </c>
      <c r="J4796" s="109">
        <f t="shared" si="703"/>
        <v>3284.6715328467153</v>
      </c>
      <c r="K4796" s="109">
        <f t="shared" si="704"/>
        <v>0</v>
      </c>
      <c r="L4796" s="43">
        <f t="shared" si="705"/>
        <v>5474.4525547445255</v>
      </c>
      <c r="M4796" s="25"/>
      <c r="N4796" s="25"/>
    </row>
    <row r="4797" spans="1:14" ht="14.25" customHeight="1">
      <c r="A4797" s="114">
        <v>41403</v>
      </c>
      <c r="B4797" s="54" t="s">
        <v>104</v>
      </c>
      <c r="C4797" s="29">
        <f t="shared" si="701"/>
        <v>1363.6363636363637</v>
      </c>
      <c r="D4797" s="54" t="s">
        <v>188</v>
      </c>
      <c r="E4797" s="112">
        <v>220</v>
      </c>
      <c r="F4797" s="112">
        <v>221.5</v>
      </c>
      <c r="G4797" s="112">
        <v>223.5</v>
      </c>
      <c r="H4797" s="110"/>
      <c r="I4797" s="109">
        <f t="shared" si="702"/>
        <v>2045.4545454545455</v>
      </c>
      <c r="J4797" s="109">
        <f t="shared" si="703"/>
        <v>2727.2727272727275</v>
      </c>
      <c r="K4797" s="109">
        <f t="shared" si="704"/>
        <v>0</v>
      </c>
      <c r="L4797" s="43">
        <f t="shared" si="705"/>
        <v>4772.727272727273</v>
      </c>
      <c r="M4797" s="25"/>
      <c r="N4797" s="25"/>
    </row>
    <row r="4798" spans="1:14" ht="14.25" customHeight="1">
      <c r="A4798" s="114">
        <v>41403</v>
      </c>
      <c r="B4798" s="54" t="s">
        <v>771</v>
      </c>
      <c r="C4798" s="29">
        <f t="shared" si="701"/>
        <v>1630.4347826086957</v>
      </c>
      <c r="D4798" s="54" t="s">
        <v>188</v>
      </c>
      <c r="E4798" s="112">
        <v>184</v>
      </c>
      <c r="F4798" s="112">
        <v>184.9</v>
      </c>
      <c r="G4798" s="112"/>
      <c r="H4798" s="110"/>
      <c r="I4798" s="109">
        <f t="shared" si="702"/>
        <v>1467.3913043478353</v>
      </c>
      <c r="J4798" s="109">
        <f t="shared" si="703"/>
        <v>0</v>
      </c>
      <c r="K4798" s="109">
        <f t="shared" si="704"/>
        <v>0</v>
      </c>
      <c r="L4798" s="43">
        <f t="shared" si="705"/>
        <v>1467.3913043478353</v>
      </c>
      <c r="M4798" s="25"/>
      <c r="N4798" s="25"/>
    </row>
    <row r="4799" spans="1:14" ht="14.25" customHeight="1">
      <c r="A4799" s="114">
        <v>41403</v>
      </c>
      <c r="B4799" s="54" t="s">
        <v>76</v>
      </c>
      <c r="C4799" s="29">
        <f t="shared" si="701"/>
        <v>2290.0763358778627</v>
      </c>
      <c r="D4799" s="102" t="s">
        <v>188</v>
      </c>
      <c r="E4799" s="43">
        <v>131</v>
      </c>
      <c r="F4799" s="43">
        <v>129</v>
      </c>
      <c r="G4799" s="43"/>
      <c r="H4799" s="110"/>
      <c r="I4799" s="109">
        <f t="shared" si="702"/>
        <v>-4580.1526717557254</v>
      </c>
      <c r="J4799" s="109">
        <f t="shared" si="703"/>
        <v>0</v>
      </c>
      <c r="K4799" s="109">
        <f t="shared" si="704"/>
        <v>0</v>
      </c>
      <c r="L4799" s="43">
        <f t="shared" si="705"/>
        <v>-4580.1526717557254</v>
      </c>
      <c r="M4799" s="25"/>
      <c r="N4799" s="25"/>
    </row>
    <row r="4800" spans="1:14" ht="14.25" customHeight="1">
      <c r="A4800" s="114">
        <v>41402</v>
      </c>
      <c r="B4800" s="54" t="s">
        <v>549</v>
      </c>
      <c r="C4800" s="29">
        <f t="shared" si="701"/>
        <v>336.70033670033672</v>
      </c>
      <c r="D4800" s="54" t="s">
        <v>188</v>
      </c>
      <c r="E4800" s="112">
        <v>891</v>
      </c>
      <c r="F4800" s="112">
        <v>899</v>
      </c>
      <c r="G4800" s="112">
        <v>910</v>
      </c>
      <c r="H4800" s="110">
        <v>925</v>
      </c>
      <c r="I4800" s="109">
        <f t="shared" si="702"/>
        <v>2693.6026936026938</v>
      </c>
      <c r="J4800" s="109">
        <f t="shared" si="703"/>
        <v>3703.7037037037039</v>
      </c>
      <c r="K4800" s="109">
        <f t="shared" si="704"/>
        <v>5050.5050505050513</v>
      </c>
      <c r="L4800" s="43">
        <f t="shared" si="705"/>
        <v>11447.811447811449</v>
      </c>
      <c r="M4800" s="25"/>
      <c r="N4800" s="25"/>
    </row>
    <row r="4801" spans="1:14" ht="14.25" customHeight="1">
      <c r="A4801" s="114">
        <v>41402</v>
      </c>
      <c r="B4801" s="54" t="s">
        <v>104</v>
      </c>
      <c r="C4801" s="29">
        <f t="shared" si="701"/>
        <v>1442.3076923076924</v>
      </c>
      <c r="D4801" s="54" t="s">
        <v>188</v>
      </c>
      <c r="E4801" s="112">
        <v>208</v>
      </c>
      <c r="F4801" s="112">
        <v>209.5</v>
      </c>
      <c r="G4801" s="112">
        <v>211.5</v>
      </c>
      <c r="H4801" s="110">
        <v>214.5</v>
      </c>
      <c r="I4801" s="109">
        <f t="shared" si="702"/>
        <v>2163.4615384615386</v>
      </c>
      <c r="J4801" s="109">
        <f t="shared" si="703"/>
        <v>2884.6153846153848</v>
      </c>
      <c r="K4801" s="109">
        <f t="shared" si="704"/>
        <v>4326.9230769230771</v>
      </c>
      <c r="L4801" s="43">
        <f t="shared" si="705"/>
        <v>9375</v>
      </c>
      <c r="M4801" s="25"/>
      <c r="N4801" s="25"/>
    </row>
    <row r="4802" spans="1:14" ht="14.25" customHeight="1">
      <c r="A4802" s="114">
        <v>41402</v>
      </c>
      <c r="B4802" s="54" t="s">
        <v>94</v>
      </c>
      <c r="C4802" s="29">
        <f t="shared" si="701"/>
        <v>1088.9292196007259</v>
      </c>
      <c r="D4802" s="54" t="s">
        <v>188</v>
      </c>
      <c r="E4802" s="112">
        <v>275.5</v>
      </c>
      <c r="F4802" s="112">
        <v>277.5</v>
      </c>
      <c r="G4802" s="112">
        <v>280</v>
      </c>
      <c r="H4802" s="110">
        <v>283.8</v>
      </c>
      <c r="I4802" s="109">
        <f t="shared" si="702"/>
        <v>2177.8584392014518</v>
      </c>
      <c r="J4802" s="109">
        <f t="shared" si="703"/>
        <v>2722.323049001815</v>
      </c>
      <c r="K4802" s="109">
        <f t="shared" si="704"/>
        <v>4137.9310344827709</v>
      </c>
      <c r="L4802" s="43">
        <f t="shared" si="705"/>
        <v>9038.1125226860386</v>
      </c>
      <c r="M4802" s="25"/>
      <c r="N4802" s="25"/>
    </row>
    <row r="4803" spans="1:14" ht="14.25" customHeight="1">
      <c r="A4803" s="114">
        <v>41402</v>
      </c>
      <c r="B4803" s="54" t="s">
        <v>638</v>
      </c>
      <c r="C4803" s="29">
        <f t="shared" si="701"/>
        <v>1239.6694214876034</v>
      </c>
      <c r="D4803" s="54" t="s">
        <v>188</v>
      </c>
      <c r="E4803" s="112">
        <v>242</v>
      </c>
      <c r="F4803" s="112">
        <v>243.5</v>
      </c>
      <c r="G4803" s="112">
        <v>245.5</v>
      </c>
      <c r="H4803" s="110">
        <v>247.9</v>
      </c>
      <c r="I4803" s="109">
        <f t="shared" si="702"/>
        <v>1859.504132231405</v>
      </c>
      <c r="J4803" s="109">
        <f t="shared" si="703"/>
        <v>2479.3388429752067</v>
      </c>
      <c r="K4803" s="109">
        <f t="shared" si="704"/>
        <v>2975.2066115702551</v>
      </c>
      <c r="L4803" s="43">
        <f t="shared" si="705"/>
        <v>7314.0495867768659</v>
      </c>
      <c r="M4803" s="25"/>
      <c r="N4803" s="25"/>
    </row>
    <row r="4804" spans="1:14" ht="14.25" customHeight="1">
      <c r="A4804" s="114">
        <v>41402</v>
      </c>
      <c r="B4804" s="54" t="s">
        <v>123</v>
      </c>
      <c r="C4804" s="29">
        <f t="shared" si="701"/>
        <v>4081.6326530612246</v>
      </c>
      <c r="D4804" s="54" t="s">
        <v>188</v>
      </c>
      <c r="E4804" s="112">
        <v>73.5</v>
      </c>
      <c r="F4804" s="112">
        <v>74.25</v>
      </c>
      <c r="G4804" s="112">
        <v>74.900000000000006</v>
      </c>
      <c r="H4804" s="110"/>
      <c r="I4804" s="109">
        <f t="shared" si="702"/>
        <v>3061.2244897959185</v>
      </c>
      <c r="J4804" s="109">
        <f t="shared" si="703"/>
        <v>2653.0612244898193</v>
      </c>
      <c r="K4804" s="109">
        <f t="shared" si="704"/>
        <v>0</v>
      </c>
      <c r="L4804" s="43">
        <f t="shared" si="705"/>
        <v>5714.2857142857374</v>
      </c>
      <c r="M4804" s="25"/>
      <c r="N4804" s="25"/>
    </row>
    <row r="4805" spans="1:14" ht="14.25" customHeight="1">
      <c r="A4805" s="114">
        <v>41402</v>
      </c>
      <c r="B4805" s="54" t="s">
        <v>756</v>
      </c>
      <c r="C4805" s="29">
        <f t="shared" si="701"/>
        <v>2312.1387283236995</v>
      </c>
      <c r="D4805" s="54" t="s">
        <v>188</v>
      </c>
      <c r="E4805" s="112">
        <v>129.75</v>
      </c>
      <c r="F4805" s="112">
        <v>130.75</v>
      </c>
      <c r="G4805" s="112">
        <v>131.44999999999999</v>
      </c>
      <c r="H4805" s="110"/>
      <c r="I4805" s="109">
        <f t="shared" si="702"/>
        <v>2312.1387283236995</v>
      </c>
      <c r="J4805" s="109">
        <f t="shared" si="703"/>
        <v>1618.4971098265635</v>
      </c>
      <c r="K4805" s="109">
        <f t="shared" si="704"/>
        <v>0</v>
      </c>
      <c r="L4805" s="43">
        <f t="shared" si="705"/>
        <v>3930.6358381502632</v>
      </c>
      <c r="M4805" s="25"/>
      <c r="N4805" s="25"/>
    </row>
    <row r="4806" spans="1:14" ht="14.25" customHeight="1">
      <c r="A4806" s="114">
        <v>41402</v>
      </c>
      <c r="B4806" s="54" t="s">
        <v>106</v>
      </c>
      <c r="C4806" s="29">
        <f t="shared" si="701"/>
        <v>181.15942028985506</v>
      </c>
      <c r="D4806" s="54" t="s">
        <v>188</v>
      </c>
      <c r="E4806" s="112">
        <v>1656</v>
      </c>
      <c r="F4806" s="112">
        <v>1668</v>
      </c>
      <c r="G4806" s="112">
        <v>1677.5</v>
      </c>
      <c r="H4806" s="110"/>
      <c r="I4806" s="109">
        <f t="shared" si="702"/>
        <v>2173.913043478261</v>
      </c>
      <c r="J4806" s="109">
        <f t="shared" si="703"/>
        <v>1721.014492753623</v>
      </c>
      <c r="K4806" s="109">
        <f t="shared" si="704"/>
        <v>0</v>
      </c>
      <c r="L4806" s="43">
        <f t="shared" si="705"/>
        <v>3894.927536231884</v>
      </c>
      <c r="M4806" s="25"/>
      <c r="N4806" s="25"/>
    </row>
    <row r="4807" spans="1:14" ht="14.25" customHeight="1">
      <c r="A4807" s="114">
        <v>41402</v>
      </c>
      <c r="B4807" s="54" t="s">
        <v>772</v>
      </c>
      <c r="C4807" s="29">
        <f t="shared" si="701"/>
        <v>1267.1594508975713</v>
      </c>
      <c r="D4807" s="102" t="s">
        <v>203</v>
      </c>
      <c r="E4807" s="43">
        <v>236.75</v>
      </c>
      <c r="F4807" s="43">
        <v>235.5</v>
      </c>
      <c r="G4807" s="43">
        <v>234.2</v>
      </c>
      <c r="H4807" s="110"/>
      <c r="I4807" s="109">
        <f t="shared" si="702"/>
        <v>1583.9493136219642</v>
      </c>
      <c r="J4807" s="109">
        <f t="shared" si="703"/>
        <v>1647.3072861668572</v>
      </c>
      <c r="K4807" s="109">
        <f t="shared" si="704"/>
        <v>0</v>
      </c>
      <c r="L4807" s="43">
        <f t="shared" si="705"/>
        <v>3231.2565997888214</v>
      </c>
      <c r="M4807" s="25"/>
      <c r="N4807" s="25"/>
    </row>
    <row r="4808" spans="1:14" ht="14.25" customHeight="1">
      <c r="A4808" s="114">
        <v>41402</v>
      </c>
      <c r="B4808" s="54" t="s">
        <v>773</v>
      </c>
      <c r="C4808" s="29">
        <f t="shared" si="701"/>
        <v>532.85968028419188</v>
      </c>
      <c r="D4808" s="54" t="s">
        <v>188</v>
      </c>
      <c r="E4808" s="112">
        <v>563</v>
      </c>
      <c r="F4808" s="112">
        <v>567</v>
      </c>
      <c r="G4808" s="112"/>
      <c r="H4808" s="110"/>
      <c r="I4808" s="109">
        <f t="shared" si="702"/>
        <v>2131.4387211367675</v>
      </c>
      <c r="J4808" s="109">
        <f t="shared" si="703"/>
        <v>0</v>
      </c>
      <c r="K4808" s="109">
        <f t="shared" si="704"/>
        <v>0</v>
      </c>
      <c r="L4808" s="43">
        <f t="shared" si="705"/>
        <v>2131.4387211367675</v>
      </c>
      <c r="M4808" s="25"/>
      <c r="N4808" s="25"/>
    </row>
    <row r="4809" spans="1:14" ht="14.25" customHeight="1">
      <c r="A4809" s="114">
        <v>41402</v>
      </c>
      <c r="B4809" s="54" t="s">
        <v>135</v>
      </c>
      <c r="C4809" s="29">
        <f t="shared" si="701"/>
        <v>993.37748344370857</v>
      </c>
      <c r="D4809" s="54" t="s">
        <v>188</v>
      </c>
      <c r="E4809" s="112">
        <v>302</v>
      </c>
      <c r="F4809" s="112">
        <v>304</v>
      </c>
      <c r="G4809" s="112"/>
      <c r="H4809" s="110"/>
      <c r="I4809" s="109">
        <f t="shared" si="702"/>
        <v>1986.7549668874171</v>
      </c>
      <c r="J4809" s="109">
        <f t="shared" si="703"/>
        <v>0</v>
      </c>
      <c r="K4809" s="109">
        <f t="shared" si="704"/>
        <v>0</v>
      </c>
      <c r="L4809" s="43">
        <f t="shared" si="705"/>
        <v>1986.7549668874171</v>
      </c>
      <c r="M4809" s="25"/>
      <c r="N4809" s="25"/>
    </row>
    <row r="4810" spans="1:14" ht="14.25" customHeight="1">
      <c r="A4810" s="114">
        <v>41402</v>
      </c>
      <c r="B4810" s="54" t="s">
        <v>308</v>
      </c>
      <c r="C4810" s="29">
        <f t="shared" si="701"/>
        <v>2419.3548387096776</v>
      </c>
      <c r="D4810" s="54" t="s">
        <v>188</v>
      </c>
      <c r="E4810" s="112">
        <v>124</v>
      </c>
      <c r="F4810" s="112">
        <v>124.8</v>
      </c>
      <c r="G4810" s="112"/>
      <c r="H4810" s="110"/>
      <c r="I4810" s="109">
        <f t="shared" si="702"/>
        <v>1935.4838709677351</v>
      </c>
      <c r="J4810" s="109">
        <f t="shared" si="703"/>
        <v>0</v>
      </c>
      <c r="K4810" s="109">
        <f t="shared" si="704"/>
        <v>0</v>
      </c>
      <c r="L4810" s="43">
        <f t="shared" si="705"/>
        <v>1935.4838709677351</v>
      </c>
      <c r="M4810" s="25"/>
      <c r="N4810" s="25"/>
    </row>
    <row r="4811" spans="1:14" ht="14.25" customHeight="1">
      <c r="A4811" s="114">
        <v>41402</v>
      </c>
      <c r="B4811" s="54" t="s">
        <v>409</v>
      </c>
      <c r="C4811" s="29">
        <f t="shared" si="701"/>
        <v>560.74766355140184</v>
      </c>
      <c r="D4811" s="102" t="s">
        <v>188</v>
      </c>
      <c r="E4811" s="43">
        <v>535</v>
      </c>
      <c r="F4811" s="43">
        <v>535</v>
      </c>
      <c r="G4811" s="43"/>
      <c r="H4811" s="110"/>
      <c r="I4811" s="109">
        <f t="shared" si="702"/>
        <v>0</v>
      </c>
      <c r="J4811" s="109">
        <f t="shared" si="703"/>
        <v>0</v>
      </c>
      <c r="K4811" s="109">
        <f t="shared" si="704"/>
        <v>0</v>
      </c>
      <c r="L4811" s="43">
        <f t="shared" si="705"/>
        <v>0</v>
      </c>
      <c r="M4811" s="25"/>
      <c r="N4811" s="25"/>
    </row>
    <row r="4812" spans="1:14" ht="14.25" customHeight="1">
      <c r="A4812" s="114">
        <v>41401</v>
      </c>
      <c r="B4812" s="54" t="s">
        <v>667</v>
      </c>
      <c r="C4812" s="29">
        <f t="shared" ref="C4812:C4875" si="706">300000/E4812</f>
        <v>1212.121212121212</v>
      </c>
      <c r="D4812" s="54" t="s">
        <v>188</v>
      </c>
      <c r="E4812" s="112">
        <v>247.5</v>
      </c>
      <c r="F4812" s="112">
        <v>249</v>
      </c>
      <c r="G4812" s="112">
        <v>251</v>
      </c>
      <c r="H4812" s="110">
        <v>254</v>
      </c>
      <c r="I4812" s="109">
        <f t="shared" ref="I4812:I4875" si="707">(IF(D4812="SHORT",E4812-F4812,IF(D4812="LONG",F4812-E4812)))*C4812</f>
        <v>1818.181818181818</v>
      </c>
      <c r="J4812" s="109">
        <f t="shared" ref="J4812:J4875" si="708">(IF(D4812="SHORT",IF(G4812="",0,F4812-G4812),IF(D4812="LONG",IF(G4812="",0,G4812-F4812))))*C4812</f>
        <v>2424.242424242424</v>
      </c>
      <c r="K4812" s="109">
        <f t="shared" ref="K4812:K4875" si="709">(IF(D4812="SHORT",IF(H4812="",0,G4812-H4812),IF(D4812="LONG",IF(H4812="",0,(H4812-G4812)))))*C4812</f>
        <v>3636.363636363636</v>
      </c>
      <c r="L4812" s="43">
        <f t="shared" ref="L4812:L4875" si="710">SUM(I4812,J4812,K4812)</f>
        <v>7878.7878787878781</v>
      </c>
      <c r="M4812" s="25"/>
      <c r="N4812" s="25"/>
    </row>
    <row r="4813" spans="1:14" ht="14.25" customHeight="1">
      <c r="A4813" s="114">
        <v>41401</v>
      </c>
      <c r="B4813" s="54" t="s">
        <v>585</v>
      </c>
      <c r="C4813" s="29">
        <f t="shared" si="706"/>
        <v>530.03533568904595</v>
      </c>
      <c r="D4813" s="54" t="s">
        <v>188</v>
      </c>
      <c r="E4813" s="112">
        <v>566</v>
      </c>
      <c r="F4813" s="112">
        <v>569</v>
      </c>
      <c r="G4813" s="112">
        <v>573</v>
      </c>
      <c r="H4813" s="110"/>
      <c r="I4813" s="109">
        <f t="shared" si="707"/>
        <v>1590.1060070671379</v>
      </c>
      <c r="J4813" s="109">
        <f t="shared" si="708"/>
        <v>2120.1413427561838</v>
      </c>
      <c r="K4813" s="109">
        <f t="shared" si="709"/>
        <v>0</v>
      </c>
      <c r="L4813" s="43">
        <f t="shared" si="710"/>
        <v>3710.2473498233217</v>
      </c>
      <c r="M4813" s="25"/>
      <c r="N4813" s="25"/>
    </row>
    <row r="4814" spans="1:14" ht="14.25" customHeight="1">
      <c r="A4814" s="114">
        <v>41401</v>
      </c>
      <c r="B4814" s="54" t="s">
        <v>722</v>
      </c>
      <c r="C4814" s="29">
        <f t="shared" si="706"/>
        <v>1648.3516483516485</v>
      </c>
      <c r="D4814" s="54" t="s">
        <v>188</v>
      </c>
      <c r="E4814" s="112">
        <v>182</v>
      </c>
      <c r="F4814" s="112">
        <v>183.5</v>
      </c>
      <c r="G4814" s="112">
        <v>185.5</v>
      </c>
      <c r="H4814" s="112"/>
      <c r="I4814" s="109">
        <f t="shared" si="707"/>
        <v>2472.5274725274726</v>
      </c>
      <c r="J4814" s="109">
        <f t="shared" si="708"/>
        <v>3296.7032967032969</v>
      </c>
      <c r="K4814" s="109">
        <f t="shared" si="709"/>
        <v>0</v>
      </c>
      <c r="L4814" s="43">
        <f t="shared" si="710"/>
        <v>5769.2307692307695</v>
      </c>
      <c r="M4814" s="25"/>
      <c r="N4814" s="25"/>
    </row>
    <row r="4815" spans="1:14" ht="14.25" customHeight="1">
      <c r="A4815" s="114">
        <v>41401</v>
      </c>
      <c r="B4815" s="54" t="s">
        <v>603</v>
      </c>
      <c r="C4815" s="29">
        <f t="shared" si="706"/>
        <v>2510.460251046025</v>
      </c>
      <c r="D4815" s="54" t="s">
        <v>188</v>
      </c>
      <c r="E4815" s="112">
        <v>119.5</v>
      </c>
      <c r="F4815" s="112">
        <v>120.5</v>
      </c>
      <c r="G4815" s="112">
        <v>121.95</v>
      </c>
      <c r="H4815" s="112"/>
      <c r="I4815" s="109">
        <f t="shared" si="707"/>
        <v>2510.460251046025</v>
      </c>
      <c r="J4815" s="109">
        <f t="shared" si="708"/>
        <v>3640.1673640167432</v>
      </c>
      <c r="K4815" s="109">
        <f t="shared" si="709"/>
        <v>0</v>
      </c>
      <c r="L4815" s="43">
        <f t="shared" si="710"/>
        <v>6150.6276150627682</v>
      </c>
      <c r="M4815" s="25"/>
      <c r="N4815" s="25"/>
    </row>
    <row r="4816" spans="1:14" ht="14.25" customHeight="1">
      <c r="A4816" s="114">
        <v>41401</v>
      </c>
      <c r="B4816" s="54" t="s">
        <v>408</v>
      </c>
      <c r="C4816" s="29">
        <f>300000/E4816</f>
        <v>904.97737556561083</v>
      </c>
      <c r="D4816" s="54" t="s">
        <v>188</v>
      </c>
      <c r="E4816" s="112">
        <v>331.5</v>
      </c>
      <c r="F4816" s="112">
        <v>332.85</v>
      </c>
      <c r="G4816" s="112"/>
      <c r="H4816" s="110"/>
      <c r="I4816" s="109">
        <f t="shared" si="707"/>
        <v>1221.7194570135953</v>
      </c>
      <c r="J4816" s="109">
        <f t="shared" si="708"/>
        <v>0</v>
      </c>
      <c r="K4816" s="109">
        <f t="shared" si="709"/>
        <v>0</v>
      </c>
      <c r="L4816" s="43">
        <f t="shared" si="710"/>
        <v>1221.7194570135953</v>
      </c>
      <c r="M4816" s="25"/>
      <c r="N4816" s="25"/>
    </row>
    <row r="4817" spans="1:14" ht="14.25" customHeight="1">
      <c r="A4817" s="114">
        <v>41400</v>
      </c>
      <c r="B4817" s="54" t="s">
        <v>104</v>
      </c>
      <c r="C4817" s="29">
        <f t="shared" si="706"/>
        <v>1500</v>
      </c>
      <c r="D4817" s="54" t="s">
        <v>188</v>
      </c>
      <c r="E4817" s="112">
        <v>200</v>
      </c>
      <c r="F4817" s="112">
        <v>201</v>
      </c>
      <c r="G4817" s="112">
        <v>202.5</v>
      </c>
      <c r="H4817" s="112"/>
      <c r="I4817" s="109">
        <f t="shared" si="707"/>
        <v>1500</v>
      </c>
      <c r="J4817" s="109">
        <f t="shared" si="708"/>
        <v>2250</v>
      </c>
      <c r="K4817" s="109">
        <f t="shared" si="709"/>
        <v>0</v>
      </c>
      <c r="L4817" s="43">
        <f t="shared" si="710"/>
        <v>3750</v>
      </c>
      <c r="M4817" s="25"/>
      <c r="N4817" s="25"/>
    </row>
    <row r="4818" spans="1:14" ht="14.25" customHeight="1">
      <c r="A4818" s="114">
        <v>41400</v>
      </c>
      <c r="B4818" s="54" t="s">
        <v>728</v>
      </c>
      <c r="C4818" s="29">
        <f t="shared" si="706"/>
        <v>346.82080924855489</v>
      </c>
      <c r="D4818" s="102" t="s">
        <v>188</v>
      </c>
      <c r="E4818" s="43">
        <v>865</v>
      </c>
      <c r="F4818" s="43">
        <v>869</v>
      </c>
      <c r="G4818" s="43">
        <v>875</v>
      </c>
      <c r="H4818" s="110">
        <v>883</v>
      </c>
      <c r="I4818" s="109">
        <f t="shared" si="707"/>
        <v>1387.2832369942196</v>
      </c>
      <c r="J4818" s="109">
        <f t="shared" si="708"/>
        <v>2080.9248554913293</v>
      </c>
      <c r="K4818" s="109">
        <f t="shared" si="709"/>
        <v>2774.5664739884392</v>
      </c>
      <c r="L4818" s="43">
        <f t="shared" si="710"/>
        <v>6242.7745664739887</v>
      </c>
      <c r="M4818" s="25"/>
      <c r="N4818" s="25"/>
    </row>
    <row r="4819" spans="1:14" ht="14.25" customHeight="1">
      <c r="A4819" s="114">
        <v>41400</v>
      </c>
      <c r="B4819" s="54" t="s">
        <v>774</v>
      </c>
      <c r="C4819" s="29">
        <f t="shared" si="706"/>
        <v>2020.2020202020201</v>
      </c>
      <c r="D4819" s="54" t="s">
        <v>188</v>
      </c>
      <c r="E4819" s="112">
        <v>148.5</v>
      </c>
      <c r="F4819" s="112">
        <v>149.5</v>
      </c>
      <c r="G4819" s="112">
        <v>150.9</v>
      </c>
      <c r="H4819" s="112"/>
      <c r="I4819" s="109">
        <f t="shared" si="707"/>
        <v>2020.2020202020201</v>
      </c>
      <c r="J4819" s="109">
        <f t="shared" si="708"/>
        <v>2828.2828282828395</v>
      </c>
      <c r="K4819" s="109">
        <f t="shared" si="709"/>
        <v>0</v>
      </c>
      <c r="L4819" s="43">
        <f t="shared" si="710"/>
        <v>4848.4848484848599</v>
      </c>
      <c r="M4819" s="25"/>
      <c r="N4819" s="25"/>
    </row>
    <row r="4820" spans="1:14" ht="14.25" customHeight="1">
      <c r="A4820" s="114">
        <v>41397</v>
      </c>
      <c r="B4820" s="54" t="s">
        <v>690</v>
      </c>
      <c r="C4820" s="29">
        <f t="shared" si="706"/>
        <v>2459.0163934426228</v>
      </c>
      <c r="D4820" s="102" t="s">
        <v>188</v>
      </c>
      <c r="E4820" s="43">
        <v>122</v>
      </c>
      <c r="F4820" s="43">
        <v>123</v>
      </c>
      <c r="G4820" s="43">
        <v>124.25</v>
      </c>
      <c r="H4820" s="110">
        <v>126.5</v>
      </c>
      <c r="I4820" s="109">
        <f t="shared" si="707"/>
        <v>2459.0163934426228</v>
      </c>
      <c r="J4820" s="109">
        <f t="shared" si="708"/>
        <v>3073.7704918032787</v>
      </c>
      <c r="K4820" s="109">
        <f t="shared" si="709"/>
        <v>5532.7868852459014</v>
      </c>
      <c r="L4820" s="43">
        <f t="shared" si="710"/>
        <v>11065.573770491803</v>
      </c>
      <c r="M4820" s="25"/>
      <c r="N4820" s="25"/>
    </row>
    <row r="4821" spans="1:14" ht="14.25" customHeight="1">
      <c r="A4821" s="114">
        <v>41397</v>
      </c>
      <c r="B4821" s="54" t="s">
        <v>609</v>
      </c>
      <c r="C4821" s="29">
        <f t="shared" si="706"/>
        <v>2285.7142857142858</v>
      </c>
      <c r="D4821" s="54" t="s">
        <v>188</v>
      </c>
      <c r="E4821" s="112">
        <v>131.25</v>
      </c>
      <c r="F4821" s="112">
        <v>132.25</v>
      </c>
      <c r="G4821" s="112">
        <v>133.5</v>
      </c>
      <c r="H4821" s="112"/>
      <c r="I4821" s="109">
        <f t="shared" si="707"/>
        <v>2285.7142857142858</v>
      </c>
      <c r="J4821" s="109">
        <f t="shared" si="708"/>
        <v>2857.1428571428573</v>
      </c>
      <c r="K4821" s="109">
        <f t="shared" si="709"/>
        <v>0</v>
      </c>
      <c r="L4821" s="43">
        <f t="shared" si="710"/>
        <v>5142.8571428571431</v>
      </c>
      <c r="M4821" s="25"/>
      <c r="N4821" s="25"/>
    </row>
    <row r="4822" spans="1:14" ht="14.25" customHeight="1">
      <c r="A4822" s="114">
        <v>41397</v>
      </c>
      <c r="B4822" s="54" t="s">
        <v>498</v>
      </c>
      <c r="C4822" s="29">
        <f t="shared" si="706"/>
        <v>2553.1914893617022</v>
      </c>
      <c r="D4822" s="54" t="s">
        <v>188</v>
      </c>
      <c r="E4822" s="112">
        <v>117.5</v>
      </c>
      <c r="F4822" s="112">
        <v>118.5</v>
      </c>
      <c r="G4822" s="112"/>
      <c r="H4822" s="112"/>
      <c r="I4822" s="109">
        <f t="shared" si="707"/>
        <v>2553.1914893617022</v>
      </c>
      <c r="J4822" s="109">
        <f t="shared" si="708"/>
        <v>0</v>
      </c>
      <c r="K4822" s="109">
        <f t="shared" si="709"/>
        <v>0</v>
      </c>
      <c r="L4822" s="43">
        <f t="shared" si="710"/>
        <v>2553.1914893617022</v>
      </c>
      <c r="M4822" s="25"/>
      <c r="N4822" s="25"/>
    </row>
    <row r="4823" spans="1:14" ht="14.25" customHeight="1">
      <c r="A4823" s="114">
        <v>41397</v>
      </c>
      <c r="B4823" s="54" t="s">
        <v>775</v>
      </c>
      <c r="C4823" s="29">
        <f t="shared" si="706"/>
        <v>2702.7027027027025</v>
      </c>
      <c r="D4823" s="54" t="s">
        <v>188</v>
      </c>
      <c r="E4823" s="112">
        <v>111</v>
      </c>
      <c r="F4823" s="112">
        <v>111.85</v>
      </c>
      <c r="G4823" s="112"/>
      <c r="H4823" s="112"/>
      <c r="I4823" s="109">
        <f t="shared" si="707"/>
        <v>2297.2972972972816</v>
      </c>
      <c r="J4823" s="109">
        <f t="shared" si="708"/>
        <v>0</v>
      </c>
      <c r="K4823" s="109">
        <f t="shared" si="709"/>
        <v>0</v>
      </c>
      <c r="L4823" s="43">
        <f t="shared" si="710"/>
        <v>2297.2972972972816</v>
      </c>
      <c r="M4823" s="25"/>
      <c r="N4823" s="25"/>
    </row>
    <row r="4824" spans="1:14" ht="14.25" customHeight="1">
      <c r="A4824" s="114">
        <v>41397</v>
      </c>
      <c r="B4824" s="102" t="s">
        <v>515</v>
      </c>
      <c r="C4824" s="29">
        <f t="shared" si="706"/>
        <v>3069.0537084398975</v>
      </c>
      <c r="D4824" s="102" t="s">
        <v>203</v>
      </c>
      <c r="E4824" s="43">
        <v>97.75</v>
      </c>
      <c r="F4824" s="43">
        <v>97.05</v>
      </c>
      <c r="G4824" s="43"/>
      <c r="H4824" s="110"/>
      <c r="I4824" s="109">
        <f t="shared" si="707"/>
        <v>2148.3375959079372</v>
      </c>
      <c r="J4824" s="109">
        <f t="shared" si="708"/>
        <v>0</v>
      </c>
      <c r="K4824" s="109">
        <f t="shared" si="709"/>
        <v>0</v>
      </c>
      <c r="L4824" s="43">
        <f t="shared" si="710"/>
        <v>2148.3375959079372</v>
      </c>
      <c r="M4824" s="25"/>
      <c r="N4824" s="25"/>
    </row>
    <row r="4825" spans="1:14" ht="14.25" customHeight="1">
      <c r="A4825" s="114">
        <v>41397</v>
      </c>
      <c r="B4825" s="54" t="s">
        <v>669</v>
      </c>
      <c r="C4825" s="29">
        <f t="shared" si="706"/>
        <v>1749.2711370262391</v>
      </c>
      <c r="D4825" s="102" t="s">
        <v>203</v>
      </c>
      <c r="E4825" s="43">
        <v>171.5</v>
      </c>
      <c r="F4825" s="43">
        <v>171.5</v>
      </c>
      <c r="G4825" s="43"/>
      <c r="H4825" s="110"/>
      <c r="I4825" s="109">
        <f t="shared" si="707"/>
        <v>0</v>
      </c>
      <c r="J4825" s="109">
        <f t="shared" si="708"/>
        <v>0</v>
      </c>
      <c r="K4825" s="109">
        <f t="shared" si="709"/>
        <v>0</v>
      </c>
      <c r="L4825" s="43">
        <f t="shared" si="710"/>
        <v>0</v>
      </c>
      <c r="M4825" s="25"/>
      <c r="N4825" s="25"/>
    </row>
    <row r="4826" spans="1:14" ht="14.25" customHeight="1">
      <c r="A4826" s="114">
        <v>41396</v>
      </c>
      <c r="B4826" s="54" t="s">
        <v>609</v>
      </c>
      <c r="C4826" s="29">
        <f t="shared" si="706"/>
        <v>2371.5415019762845</v>
      </c>
      <c r="D4826" s="102" t="s">
        <v>188</v>
      </c>
      <c r="E4826" s="43">
        <v>126.5</v>
      </c>
      <c r="F4826" s="43">
        <v>127.5</v>
      </c>
      <c r="G4826" s="43">
        <v>128.5</v>
      </c>
      <c r="H4826" s="110">
        <v>130</v>
      </c>
      <c r="I4826" s="109">
        <f t="shared" si="707"/>
        <v>2371.5415019762845</v>
      </c>
      <c r="J4826" s="109">
        <f t="shared" si="708"/>
        <v>2371.5415019762845</v>
      </c>
      <c r="K4826" s="109">
        <f t="shared" si="709"/>
        <v>3557.312252964427</v>
      </c>
      <c r="L4826" s="43">
        <f t="shared" si="710"/>
        <v>8300.395256916996</v>
      </c>
      <c r="M4826" s="25"/>
      <c r="N4826" s="25"/>
    </row>
    <row r="4827" spans="1:14" ht="14.25" customHeight="1">
      <c r="A4827" s="114">
        <v>41396</v>
      </c>
      <c r="B4827" s="54" t="s">
        <v>29</v>
      </c>
      <c r="C4827" s="29">
        <f t="shared" si="706"/>
        <v>543.97098821396196</v>
      </c>
      <c r="D4827" s="54" t="s">
        <v>188</v>
      </c>
      <c r="E4827" s="112">
        <v>551.5</v>
      </c>
      <c r="F4827" s="112">
        <v>555</v>
      </c>
      <c r="G4827" s="112">
        <v>561</v>
      </c>
      <c r="H4827" s="112"/>
      <c r="I4827" s="109">
        <f t="shared" si="707"/>
        <v>1903.8984587488669</v>
      </c>
      <c r="J4827" s="109">
        <f t="shared" si="708"/>
        <v>3263.825929283772</v>
      </c>
      <c r="K4827" s="109">
        <f t="shared" si="709"/>
        <v>0</v>
      </c>
      <c r="L4827" s="43">
        <f t="shared" si="710"/>
        <v>5167.7243880326387</v>
      </c>
      <c r="M4827" s="25"/>
      <c r="N4827" s="25"/>
    </row>
    <row r="4828" spans="1:14" ht="14.25" customHeight="1">
      <c r="A4828" s="114">
        <v>41396</v>
      </c>
      <c r="B4828" s="54" t="s">
        <v>367</v>
      </c>
      <c r="C4828" s="29">
        <f t="shared" si="706"/>
        <v>3141.3612565445028</v>
      </c>
      <c r="D4828" s="54" t="s">
        <v>188</v>
      </c>
      <c r="E4828" s="112">
        <v>95.5</v>
      </c>
      <c r="F4828" s="112">
        <v>96.25</v>
      </c>
      <c r="G4828" s="112"/>
      <c r="H4828" s="112"/>
      <c r="I4828" s="109">
        <f t="shared" si="707"/>
        <v>2356.0209424083769</v>
      </c>
      <c r="J4828" s="109">
        <f t="shared" si="708"/>
        <v>0</v>
      </c>
      <c r="K4828" s="109">
        <f t="shared" si="709"/>
        <v>0</v>
      </c>
      <c r="L4828" s="43">
        <f t="shared" si="710"/>
        <v>2356.0209424083769</v>
      </c>
      <c r="M4828" s="25"/>
      <c r="N4828" s="25"/>
    </row>
    <row r="4829" spans="1:14" ht="14.25" customHeight="1">
      <c r="A4829" s="114">
        <v>41396</v>
      </c>
      <c r="B4829" s="54" t="s">
        <v>702</v>
      </c>
      <c r="C4829" s="29">
        <f t="shared" si="706"/>
        <v>719.42446043165467</v>
      </c>
      <c r="D4829" s="54" t="s">
        <v>188</v>
      </c>
      <c r="E4829" s="112">
        <v>417</v>
      </c>
      <c r="F4829" s="112">
        <v>420</v>
      </c>
      <c r="G4829" s="112"/>
      <c r="H4829" s="112"/>
      <c r="I4829" s="109">
        <f t="shared" si="707"/>
        <v>2158.2733812949641</v>
      </c>
      <c r="J4829" s="109">
        <f t="shared" si="708"/>
        <v>0</v>
      </c>
      <c r="K4829" s="109">
        <f t="shared" si="709"/>
        <v>0</v>
      </c>
      <c r="L4829" s="43">
        <f t="shared" si="710"/>
        <v>2158.2733812949641</v>
      </c>
      <c r="M4829" s="25"/>
      <c r="N4829" s="25"/>
    </row>
    <row r="4830" spans="1:14" ht="14.25" customHeight="1">
      <c r="A4830" s="114">
        <v>41396</v>
      </c>
      <c r="B4830" s="54" t="s">
        <v>106</v>
      </c>
      <c r="C4830" s="29">
        <f t="shared" si="706"/>
        <v>184.72906403940885</v>
      </c>
      <c r="D4830" s="54" t="s">
        <v>188</v>
      </c>
      <c r="E4830" s="112">
        <v>1624</v>
      </c>
      <c r="F4830" s="112">
        <v>1635</v>
      </c>
      <c r="G4830" s="112"/>
      <c r="H4830" s="112"/>
      <c r="I4830" s="109">
        <f t="shared" si="707"/>
        <v>2032.0197044334973</v>
      </c>
      <c r="J4830" s="109">
        <f t="shared" si="708"/>
        <v>0</v>
      </c>
      <c r="K4830" s="109">
        <f t="shared" si="709"/>
        <v>0</v>
      </c>
      <c r="L4830" s="43">
        <f t="shared" si="710"/>
        <v>2032.0197044334973</v>
      </c>
      <c r="M4830" s="25"/>
      <c r="N4830" s="25"/>
    </row>
    <row r="4831" spans="1:14" ht="14.25" customHeight="1">
      <c r="A4831" s="114">
        <v>41396</v>
      </c>
      <c r="B4831" s="54" t="s">
        <v>615</v>
      </c>
      <c r="C4831" s="29">
        <f t="shared" si="706"/>
        <v>1901.7432646592711</v>
      </c>
      <c r="D4831" s="54" t="s">
        <v>188</v>
      </c>
      <c r="E4831" s="112">
        <v>157.75</v>
      </c>
      <c r="F4831" s="112">
        <v>158.75</v>
      </c>
      <c r="G4831" s="112"/>
      <c r="H4831" s="112"/>
      <c r="I4831" s="109">
        <f t="shared" si="707"/>
        <v>1901.7432646592711</v>
      </c>
      <c r="J4831" s="109">
        <f t="shared" si="708"/>
        <v>0</v>
      </c>
      <c r="K4831" s="109">
        <f t="shared" si="709"/>
        <v>0</v>
      </c>
      <c r="L4831" s="43">
        <f t="shared" si="710"/>
        <v>1901.7432646592711</v>
      </c>
      <c r="M4831" s="25"/>
      <c r="N4831" s="25"/>
    </row>
    <row r="4832" spans="1:14" ht="14.25" customHeight="1">
      <c r="A4832" s="114">
        <v>41396</v>
      </c>
      <c r="B4832" s="54" t="s">
        <v>776</v>
      </c>
      <c r="C4832" s="29">
        <f t="shared" si="706"/>
        <v>1581.0276679841897</v>
      </c>
      <c r="D4832" s="54" t="s">
        <v>188</v>
      </c>
      <c r="E4832" s="112">
        <v>189.75</v>
      </c>
      <c r="F4832" s="112">
        <v>190.65</v>
      </c>
      <c r="G4832" s="112"/>
      <c r="H4832" s="112"/>
      <c r="I4832" s="109">
        <f t="shared" si="707"/>
        <v>1422.9249011857798</v>
      </c>
      <c r="J4832" s="109">
        <f t="shared" si="708"/>
        <v>0</v>
      </c>
      <c r="K4832" s="109">
        <f t="shared" si="709"/>
        <v>0</v>
      </c>
      <c r="L4832" s="43">
        <f t="shared" si="710"/>
        <v>1422.9249011857798</v>
      </c>
      <c r="M4832" s="25"/>
      <c r="N4832" s="25"/>
    </row>
    <row r="4833" spans="1:14" ht="14.25" customHeight="1">
      <c r="A4833" s="114">
        <v>41394</v>
      </c>
      <c r="B4833" s="54" t="s">
        <v>764</v>
      </c>
      <c r="C4833" s="29">
        <f t="shared" si="706"/>
        <v>1401.8691588785048</v>
      </c>
      <c r="D4833" s="54" t="s">
        <v>188</v>
      </c>
      <c r="E4833" s="112">
        <v>214</v>
      </c>
      <c r="F4833" s="112">
        <v>215.5</v>
      </c>
      <c r="G4833" s="112"/>
      <c r="H4833" s="112"/>
      <c r="I4833" s="109">
        <f t="shared" si="707"/>
        <v>2102.8037383177571</v>
      </c>
      <c r="J4833" s="109">
        <f t="shared" si="708"/>
        <v>0</v>
      </c>
      <c r="K4833" s="109">
        <f t="shared" si="709"/>
        <v>0</v>
      </c>
      <c r="L4833" s="43">
        <f t="shared" si="710"/>
        <v>2102.8037383177571</v>
      </c>
      <c r="M4833" s="25"/>
      <c r="N4833" s="25"/>
    </row>
    <row r="4834" spans="1:14" ht="14.25" customHeight="1">
      <c r="A4834" s="114">
        <v>41393</v>
      </c>
      <c r="B4834" s="54" t="s">
        <v>89</v>
      </c>
      <c r="C4834" s="29">
        <f t="shared" si="706"/>
        <v>2222.2222222222222</v>
      </c>
      <c r="D4834" s="102" t="s">
        <v>188</v>
      </c>
      <c r="E4834" s="43">
        <v>135</v>
      </c>
      <c r="F4834" s="43">
        <v>136</v>
      </c>
      <c r="G4834" s="43">
        <v>137.5</v>
      </c>
      <c r="H4834" s="110">
        <v>140</v>
      </c>
      <c r="I4834" s="109">
        <f t="shared" si="707"/>
        <v>2222.2222222222222</v>
      </c>
      <c r="J4834" s="109">
        <f t="shared" si="708"/>
        <v>3333.333333333333</v>
      </c>
      <c r="K4834" s="109">
        <f t="shared" si="709"/>
        <v>5555.5555555555557</v>
      </c>
      <c r="L4834" s="43">
        <f t="shared" si="710"/>
        <v>11111.111111111109</v>
      </c>
      <c r="M4834" s="25"/>
      <c r="N4834" s="25"/>
    </row>
    <row r="4835" spans="1:14" ht="14.25" customHeight="1">
      <c r="A4835" s="114">
        <v>41390</v>
      </c>
      <c r="B4835" s="54" t="s">
        <v>723</v>
      </c>
      <c r="C4835" s="29">
        <f t="shared" si="706"/>
        <v>1293.1034482758621</v>
      </c>
      <c r="D4835" s="54" t="s">
        <v>188</v>
      </c>
      <c r="E4835" s="112">
        <v>232</v>
      </c>
      <c r="F4835" s="112">
        <v>234</v>
      </c>
      <c r="G4835" s="112">
        <v>236.25</v>
      </c>
      <c r="H4835" s="112">
        <v>241</v>
      </c>
      <c r="I4835" s="109">
        <f t="shared" si="707"/>
        <v>2586.2068965517242</v>
      </c>
      <c r="J4835" s="109">
        <f t="shared" si="708"/>
        <v>2909.4827586206898</v>
      </c>
      <c r="K4835" s="109">
        <f t="shared" si="709"/>
        <v>6142.2413793103451</v>
      </c>
      <c r="L4835" s="43">
        <f t="shared" si="710"/>
        <v>11637.931034482759</v>
      </c>
      <c r="M4835" s="25"/>
      <c r="N4835" s="25"/>
    </row>
    <row r="4836" spans="1:14" ht="14.25" customHeight="1">
      <c r="A4836" s="114">
        <v>41390</v>
      </c>
      <c r="B4836" s="54" t="s">
        <v>387</v>
      </c>
      <c r="C4836" s="29">
        <f t="shared" si="706"/>
        <v>937.5</v>
      </c>
      <c r="D4836" s="54" t="s">
        <v>188</v>
      </c>
      <c r="E4836" s="112">
        <v>320</v>
      </c>
      <c r="F4836" s="112">
        <v>322</v>
      </c>
      <c r="G4836" s="112"/>
      <c r="H4836" s="112"/>
      <c r="I4836" s="109">
        <f t="shared" si="707"/>
        <v>1875</v>
      </c>
      <c r="J4836" s="109">
        <f t="shared" si="708"/>
        <v>0</v>
      </c>
      <c r="K4836" s="109">
        <f t="shared" si="709"/>
        <v>0</v>
      </c>
      <c r="L4836" s="43">
        <f t="shared" si="710"/>
        <v>1875</v>
      </c>
      <c r="M4836" s="25"/>
      <c r="N4836" s="25"/>
    </row>
    <row r="4837" spans="1:14" ht="14.25" customHeight="1">
      <c r="A4837" s="114">
        <v>41389</v>
      </c>
      <c r="B4837" s="54" t="s">
        <v>723</v>
      </c>
      <c r="C4837" s="29">
        <f t="shared" si="706"/>
        <v>1339.2857142857142</v>
      </c>
      <c r="D4837" s="54" t="s">
        <v>188</v>
      </c>
      <c r="E4837" s="112">
        <v>224</v>
      </c>
      <c r="F4837" s="112">
        <v>225.5</v>
      </c>
      <c r="G4837" s="112">
        <v>227.5</v>
      </c>
      <c r="H4837" s="112">
        <v>232</v>
      </c>
      <c r="I4837" s="109">
        <f t="shared" si="707"/>
        <v>2008.9285714285713</v>
      </c>
      <c r="J4837" s="109">
        <f t="shared" si="708"/>
        <v>2678.5714285714284</v>
      </c>
      <c r="K4837" s="109">
        <f t="shared" si="709"/>
        <v>6026.7857142857138</v>
      </c>
      <c r="L4837" s="43">
        <f t="shared" si="710"/>
        <v>10714.285714285714</v>
      </c>
      <c r="M4837" s="25"/>
      <c r="N4837" s="25"/>
    </row>
    <row r="4838" spans="1:14" ht="14.25" customHeight="1">
      <c r="A4838" s="114">
        <v>41389</v>
      </c>
      <c r="B4838" s="54" t="s">
        <v>638</v>
      </c>
      <c r="C4838" s="29">
        <f t="shared" si="706"/>
        <v>1333.3333333333333</v>
      </c>
      <c r="D4838" s="54" t="s">
        <v>188</v>
      </c>
      <c r="E4838" s="112">
        <v>225</v>
      </c>
      <c r="F4838" s="112">
        <v>226</v>
      </c>
      <c r="G4838" s="112">
        <v>227.5</v>
      </c>
      <c r="H4838" s="112">
        <v>229.5</v>
      </c>
      <c r="I4838" s="109">
        <f t="shared" si="707"/>
        <v>1333.3333333333333</v>
      </c>
      <c r="J4838" s="109">
        <f t="shared" si="708"/>
        <v>2000</v>
      </c>
      <c r="K4838" s="109">
        <f t="shared" si="709"/>
        <v>2666.6666666666665</v>
      </c>
      <c r="L4838" s="43">
        <f t="shared" si="710"/>
        <v>6000</v>
      </c>
      <c r="M4838" s="25"/>
      <c r="N4838" s="25"/>
    </row>
    <row r="4839" spans="1:14" ht="14.25" customHeight="1">
      <c r="A4839" s="114">
        <v>41389</v>
      </c>
      <c r="B4839" s="54" t="s">
        <v>29</v>
      </c>
      <c r="C4839" s="29">
        <f t="shared" si="706"/>
        <v>600</v>
      </c>
      <c r="D4839" s="54" t="s">
        <v>188</v>
      </c>
      <c r="E4839" s="112">
        <v>500</v>
      </c>
      <c r="F4839" s="112">
        <v>503</v>
      </c>
      <c r="G4839" s="112">
        <v>508</v>
      </c>
      <c r="H4839" s="112"/>
      <c r="I4839" s="109">
        <f t="shared" si="707"/>
        <v>1800</v>
      </c>
      <c r="J4839" s="109">
        <f t="shared" si="708"/>
        <v>3000</v>
      </c>
      <c r="K4839" s="109">
        <f t="shared" si="709"/>
        <v>0</v>
      </c>
      <c r="L4839" s="43">
        <f t="shared" si="710"/>
        <v>4800</v>
      </c>
      <c r="M4839" s="25"/>
      <c r="N4839" s="25"/>
    </row>
    <row r="4840" spans="1:14" ht="14.25" customHeight="1">
      <c r="A4840" s="114">
        <v>41389</v>
      </c>
      <c r="B4840" s="54" t="s">
        <v>642</v>
      </c>
      <c r="C4840" s="29">
        <f t="shared" si="706"/>
        <v>1941.7475728155339</v>
      </c>
      <c r="D4840" s="54" t="s">
        <v>188</v>
      </c>
      <c r="E4840" s="112">
        <v>154.5</v>
      </c>
      <c r="F4840" s="112">
        <v>155.5</v>
      </c>
      <c r="G4840" s="112">
        <v>156.80000000000001</v>
      </c>
      <c r="H4840" s="112"/>
      <c r="I4840" s="109">
        <f t="shared" si="707"/>
        <v>1941.7475728155339</v>
      </c>
      <c r="J4840" s="109">
        <f t="shared" si="708"/>
        <v>2524.2718446602162</v>
      </c>
      <c r="K4840" s="109">
        <f t="shared" si="709"/>
        <v>0</v>
      </c>
      <c r="L4840" s="43">
        <f t="shared" si="710"/>
        <v>4466.0194174757498</v>
      </c>
      <c r="M4840" s="25"/>
      <c r="N4840" s="25"/>
    </row>
    <row r="4841" spans="1:14" ht="14.25" customHeight="1">
      <c r="A4841" s="114">
        <v>41387</v>
      </c>
      <c r="B4841" s="54" t="s">
        <v>777</v>
      </c>
      <c r="C4841" s="29">
        <f t="shared" si="706"/>
        <v>2654.8672566371683</v>
      </c>
      <c r="D4841" s="54" t="s">
        <v>188</v>
      </c>
      <c r="E4841" s="112">
        <v>113</v>
      </c>
      <c r="F4841" s="112">
        <v>114</v>
      </c>
      <c r="G4841" s="112">
        <v>115</v>
      </c>
      <c r="H4841" s="112">
        <v>116.5</v>
      </c>
      <c r="I4841" s="109">
        <f t="shared" si="707"/>
        <v>2654.8672566371683</v>
      </c>
      <c r="J4841" s="109">
        <f t="shared" si="708"/>
        <v>2654.8672566371683</v>
      </c>
      <c r="K4841" s="109">
        <f t="shared" si="709"/>
        <v>3982.3008849557527</v>
      </c>
      <c r="L4841" s="43">
        <f t="shared" si="710"/>
        <v>9292.0353982300894</v>
      </c>
      <c r="M4841" s="25"/>
      <c r="N4841" s="25"/>
    </row>
    <row r="4842" spans="1:14" ht="14.25" customHeight="1">
      <c r="A4842" s="114">
        <v>41387</v>
      </c>
      <c r="B4842" s="54" t="s">
        <v>682</v>
      </c>
      <c r="C4842" s="29">
        <f t="shared" si="706"/>
        <v>359.28143712574848</v>
      </c>
      <c r="D4842" s="54" t="s">
        <v>188</v>
      </c>
      <c r="E4842" s="112">
        <v>835</v>
      </c>
      <c r="F4842" s="112">
        <v>842</v>
      </c>
      <c r="G4842" s="112">
        <v>850</v>
      </c>
      <c r="H4842" s="112">
        <v>857.7</v>
      </c>
      <c r="I4842" s="109">
        <f t="shared" si="707"/>
        <v>2514.9700598802392</v>
      </c>
      <c r="J4842" s="109">
        <f t="shared" si="708"/>
        <v>2874.2514970059879</v>
      </c>
      <c r="K4842" s="109">
        <f t="shared" si="709"/>
        <v>2766.4670658682799</v>
      </c>
      <c r="L4842" s="43">
        <f t="shared" si="710"/>
        <v>8155.6886227545065</v>
      </c>
      <c r="M4842" s="25"/>
      <c r="N4842" s="25"/>
    </row>
    <row r="4843" spans="1:14" ht="14.25" customHeight="1">
      <c r="A4843" s="114">
        <v>41387</v>
      </c>
      <c r="B4843" s="54" t="s">
        <v>661</v>
      </c>
      <c r="C4843" s="29">
        <f t="shared" si="706"/>
        <v>2608.695652173913</v>
      </c>
      <c r="D4843" s="54" t="s">
        <v>188</v>
      </c>
      <c r="E4843" s="112">
        <v>115</v>
      </c>
      <c r="F4843" s="112">
        <v>116</v>
      </c>
      <c r="G4843" s="112">
        <v>117</v>
      </c>
      <c r="H4843" s="112">
        <v>117.9</v>
      </c>
      <c r="I4843" s="109">
        <f t="shared" si="707"/>
        <v>2608.695652173913</v>
      </c>
      <c r="J4843" s="109">
        <f t="shared" si="708"/>
        <v>2608.695652173913</v>
      </c>
      <c r="K4843" s="109">
        <f t="shared" si="709"/>
        <v>2347.8260869565365</v>
      </c>
      <c r="L4843" s="43">
        <f t="shared" si="710"/>
        <v>7565.2173913043625</v>
      </c>
      <c r="M4843" s="25"/>
      <c r="N4843" s="25"/>
    </row>
    <row r="4844" spans="1:14" ht="14.25" customHeight="1">
      <c r="A4844" s="114">
        <v>41387</v>
      </c>
      <c r="B4844" s="54" t="s">
        <v>778</v>
      </c>
      <c r="C4844" s="29">
        <f t="shared" si="706"/>
        <v>4528.3018867924529</v>
      </c>
      <c r="D4844" s="54" t="s">
        <v>188</v>
      </c>
      <c r="E4844" s="112">
        <v>66.25</v>
      </c>
      <c r="F4844" s="112">
        <v>67</v>
      </c>
      <c r="G4844" s="112">
        <v>67.75</v>
      </c>
      <c r="H4844" s="112"/>
      <c r="I4844" s="109">
        <f t="shared" si="707"/>
        <v>3396.2264150943397</v>
      </c>
      <c r="J4844" s="109">
        <f t="shared" si="708"/>
        <v>3396.2264150943397</v>
      </c>
      <c r="K4844" s="109">
        <f t="shared" si="709"/>
        <v>0</v>
      </c>
      <c r="L4844" s="43">
        <f t="shared" si="710"/>
        <v>6792.4528301886794</v>
      </c>
      <c r="M4844" s="25"/>
      <c r="N4844" s="25"/>
    </row>
    <row r="4845" spans="1:14" ht="14.25" customHeight="1">
      <c r="A4845" s="114">
        <v>41387</v>
      </c>
      <c r="B4845" s="54" t="s">
        <v>779</v>
      </c>
      <c r="C4845" s="29">
        <f t="shared" si="706"/>
        <v>3921.5686274509803</v>
      </c>
      <c r="D4845" s="54" t="s">
        <v>188</v>
      </c>
      <c r="E4845" s="112">
        <v>76.5</v>
      </c>
      <c r="F4845" s="112">
        <v>77</v>
      </c>
      <c r="G4845" s="112">
        <v>77.75</v>
      </c>
      <c r="H4845" s="112"/>
      <c r="I4845" s="109">
        <f t="shared" si="707"/>
        <v>1960.7843137254902</v>
      </c>
      <c r="J4845" s="109">
        <f t="shared" si="708"/>
        <v>2941.1764705882351</v>
      </c>
      <c r="K4845" s="109">
        <f t="shared" si="709"/>
        <v>0</v>
      </c>
      <c r="L4845" s="43">
        <f t="shared" si="710"/>
        <v>4901.9607843137255</v>
      </c>
      <c r="M4845" s="25"/>
      <c r="N4845" s="25"/>
    </row>
    <row r="4846" spans="1:14" ht="14.25" customHeight="1">
      <c r="A4846" s="114">
        <v>41387</v>
      </c>
      <c r="B4846" s="54" t="s">
        <v>606</v>
      </c>
      <c r="C4846" s="29">
        <f t="shared" si="706"/>
        <v>2390.4382470119522</v>
      </c>
      <c r="D4846" s="54" t="s">
        <v>188</v>
      </c>
      <c r="E4846" s="112">
        <v>125.5</v>
      </c>
      <c r="F4846" s="112">
        <v>126.5</v>
      </c>
      <c r="G4846" s="112">
        <v>127.5</v>
      </c>
      <c r="H4846" s="112"/>
      <c r="I4846" s="109">
        <f t="shared" si="707"/>
        <v>2390.4382470119522</v>
      </c>
      <c r="J4846" s="109">
        <f t="shared" si="708"/>
        <v>2390.4382470119522</v>
      </c>
      <c r="K4846" s="109">
        <f t="shared" si="709"/>
        <v>0</v>
      </c>
      <c r="L4846" s="43">
        <f t="shared" si="710"/>
        <v>4780.8764940239043</v>
      </c>
      <c r="M4846" s="25"/>
      <c r="N4846" s="25"/>
    </row>
    <row r="4847" spans="1:14" ht="14.25" customHeight="1">
      <c r="A4847" s="114">
        <v>41387</v>
      </c>
      <c r="B4847" s="102" t="s">
        <v>91</v>
      </c>
      <c r="C4847" s="29">
        <f t="shared" si="706"/>
        <v>2790.6976744186045</v>
      </c>
      <c r="D4847" s="102" t="s">
        <v>188</v>
      </c>
      <c r="E4847" s="43">
        <v>107.5</v>
      </c>
      <c r="F4847" s="43">
        <v>108.5</v>
      </c>
      <c r="G4847" s="43"/>
      <c r="H4847" s="43"/>
      <c r="I4847" s="109">
        <f t="shared" si="707"/>
        <v>2790.6976744186045</v>
      </c>
      <c r="J4847" s="109">
        <f t="shared" si="708"/>
        <v>0</v>
      </c>
      <c r="K4847" s="109">
        <f t="shared" si="709"/>
        <v>0</v>
      </c>
      <c r="L4847" s="43">
        <f t="shared" si="710"/>
        <v>2790.6976744186045</v>
      </c>
      <c r="M4847" s="25"/>
      <c r="N4847" s="25"/>
    </row>
    <row r="4848" spans="1:14" ht="14.25" customHeight="1">
      <c r="A4848" s="114">
        <v>41387</v>
      </c>
      <c r="B4848" s="102" t="s">
        <v>775</v>
      </c>
      <c r="C4848" s="29">
        <f t="shared" si="706"/>
        <v>3225.8064516129034</v>
      </c>
      <c r="D4848" s="102" t="s">
        <v>203</v>
      </c>
      <c r="E4848" s="43">
        <v>93</v>
      </c>
      <c r="F4848" s="43">
        <v>92.5</v>
      </c>
      <c r="G4848" s="43"/>
      <c r="H4848" s="110"/>
      <c r="I4848" s="109">
        <f t="shared" si="707"/>
        <v>1612.9032258064517</v>
      </c>
      <c r="J4848" s="109">
        <f t="shared" si="708"/>
        <v>0</v>
      </c>
      <c r="K4848" s="109">
        <f t="shared" si="709"/>
        <v>0</v>
      </c>
      <c r="L4848" s="43">
        <f t="shared" si="710"/>
        <v>1612.9032258064517</v>
      </c>
      <c r="M4848" s="25"/>
      <c r="N4848" s="25"/>
    </row>
    <row r="4849" spans="1:14" ht="14.25" customHeight="1">
      <c r="A4849" s="114">
        <v>41387</v>
      </c>
      <c r="B4849" s="102" t="s">
        <v>780</v>
      </c>
      <c r="C4849" s="29">
        <f t="shared" si="706"/>
        <v>672.64573991031386</v>
      </c>
      <c r="D4849" s="102" t="s">
        <v>203</v>
      </c>
      <c r="E4849" s="43">
        <v>446</v>
      </c>
      <c r="F4849" s="43">
        <v>443.5</v>
      </c>
      <c r="G4849" s="43"/>
      <c r="H4849" s="110"/>
      <c r="I4849" s="109">
        <f t="shared" si="707"/>
        <v>1681.6143497757846</v>
      </c>
      <c r="J4849" s="109">
        <f t="shared" si="708"/>
        <v>0</v>
      </c>
      <c r="K4849" s="109">
        <f t="shared" si="709"/>
        <v>0</v>
      </c>
      <c r="L4849" s="43">
        <f t="shared" si="710"/>
        <v>1681.6143497757846</v>
      </c>
      <c r="M4849" s="25"/>
      <c r="N4849" s="25"/>
    </row>
    <row r="4850" spans="1:14" ht="14.25" customHeight="1">
      <c r="A4850" s="114">
        <v>41387</v>
      </c>
      <c r="B4850" s="54" t="s">
        <v>781</v>
      </c>
      <c r="C4850" s="29">
        <f t="shared" si="706"/>
        <v>1967.2131147540983</v>
      </c>
      <c r="D4850" s="102" t="s">
        <v>188</v>
      </c>
      <c r="E4850" s="43">
        <v>152.5</v>
      </c>
      <c r="F4850" s="43">
        <v>152.5</v>
      </c>
      <c r="G4850" s="43"/>
      <c r="H4850" s="110"/>
      <c r="I4850" s="109">
        <f t="shared" si="707"/>
        <v>0</v>
      </c>
      <c r="J4850" s="109">
        <f t="shared" si="708"/>
        <v>0</v>
      </c>
      <c r="K4850" s="109">
        <f t="shared" si="709"/>
        <v>0</v>
      </c>
      <c r="L4850" s="43">
        <f t="shared" si="710"/>
        <v>0</v>
      </c>
      <c r="M4850" s="25"/>
      <c r="N4850" s="25"/>
    </row>
    <row r="4851" spans="1:14" ht="14.25" customHeight="1">
      <c r="A4851" s="114">
        <v>41387</v>
      </c>
      <c r="B4851" s="54" t="s">
        <v>598</v>
      </c>
      <c r="C4851" s="29">
        <f t="shared" si="706"/>
        <v>1621.6216216216217</v>
      </c>
      <c r="D4851" s="102" t="s">
        <v>203</v>
      </c>
      <c r="E4851" s="43">
        <v>185</v>
      </c>
      <c r="F4851" s="43">
        <v>187.5</v>
      </c>
      <c r="G4851" s="43"/>
      <c r="H4851" s="110"/>
      <c r="I4851" s="109">
        <f t="shared" si="707"/>
        <v>-4054.0540540540542</v>
      </c>
      <c r="J4851" s="109">
        <f t="shared" si="708"/>
        <v>0</v>
      </c>
      <c r="K4851" s="109">
        <f t="shared" si="709"/>
        <v>0</v>
      </c>
      <c r="L4851" s="43">
        <f t="shared" si="710"/>
        <v>-4054.0540540540542</v>
      </c>
      <c r="M4851" s="25"/>
      <c r="N4851" s="25"/>
    </row>
    <row r="4852" spans="1:14" ht="14.25" customHeight="1">
      <c r="A4852" s="114">
        <v>41386</v>
      </c>
      <c r="B4852" s="54" t="s">
        <v>19</v>
      </c>
      <c r="C4852" s="29">
        <f t="shared" si="706"/>
        <v>487.80487804878049</v>
      </c>
      <c r="D4852" s="54" t="s">
        <v>188</v>
      </c>
      <c r="E4852" s="112">
        <v>615</v>
      </c>
      <c r="F4852" s="112">
        <v>620</v>
      </c>
      <c r="G4852" s="112">
        <v>627</v>
      </c>
      <c r="H4852" s="112">
        <v>635</v>
      </c>
      <c r="I4852" s="109">
        <f t="shared" si="707"/>
        <v>2439.0243902439024</v>
      </c>
      <c r="J4852" s="109">
        <f t="shared" si="708"/>
        <v>3414.6341463414633</v>
      </c>
      <c r="K4852" s="109">
        <f t="shared" si="709"/>
        <v>3902.439024390244</v>
      </c>
      <c r="L4852" s="43">
        <f t="shared" si="710"/>
        <v>9756.0975609756097</v>
      </c>
      <c r="M4852" s="25"/>
      <c r="N4852" s="25"/>
    </row>
    <row r="4853" spans="1:14" ht="14.25" customHeight="1">
      <c r="A4853" s="114">
        <v>41386</v>
      </c>
      <c r="B4853" s="54" t="s">
        <v>94</v>
      </c>
      <c r="C4853" s="29">
        <f t="shared" si="706"/>
        <v>1171.875</v>
      </c>
      <c r="D4853" s="54" t="s">
        <v>188</v>
      </c>
      <c r="E4853" s="112">
        <v>256</v>
      </c>
      <c r="F4853" s="112">
        <v>258</v>
      </c>
      <c r="G4853" s="112">
        <v>260.5</v>
      </c>
      <c r="H4853" s="112"/>
      <c r="I4853" s="109">
        <f t="shared" si="707"/>
        <v>2343.75</v>
      </c>
      <c r="J4853" s="109">
        <f t="shared" si="708"/>
        <v>2929.6875</v>
      </c>
      <c r="K4853" s="109">
        <f t="shared" si="709"/>
        <v>0</v>
      </c>
      <c r="L4853" s="43">
        <f t="shared" si="710"/>
        <v>5273.4375</v>
      </c>
      <c r="M4853" s="25"/>
      <c r="N4853" s="25"/>
    </row>
    <row r="4854" spans="1:14" ht="14.25" customHeight="1">
      <c r="A4854" s="114">
        <v>41386</v>
      </c>
      <c r="B4854" s="54" t="s">
        <v>723</v>
      </c>
      <c r="C4854" s="29">
        <f t="shared" si="706"/>
        <v>1421.8009478672986</v>
      </c>
      <c r="D4854" s="54" t="s">
        <v>188</v>
      </c>
      <c r="E4854" s="112">
        <v>211</v>
      </c>
      <c r="F4854" s="112">
        <v>212.5</v>
      </c>
      <c r="G4854" s="112">
        <v>214.4</v>
      </c>
      <c r="H4854" s="112"/>
      <c r="I4854" s="109">
        <f t="shared" si="707"/>
        <v>2132.7014218009481</v>
      </c>
      <c r="J4854" s="109">
        <f t="shared" si="708"/>
        <v>2701.4218009478755</v>
      </c>
      <c r="K4854" s="109">
        <f t="shared" si="709"/>
        <v>0</v>
      </c>
      <c r="L4854" s="43">
        <f t="shared" si="710"/>
        <v>4834.1232227488235</v>
      </c>
      <c r="M4854" s="25"/>
      <c r="N4854" s="25"/>
    </row>
    <row r="4855" spans="1:14" ht="14.25" customHeight="1">
      <c r="A4855" s="114">
        <v>41386</v>
      </c>
      <c r="B4855" s="54" t="s">
        <v>638</v>
      </c>
      <c r="C4855" s="29">
        <f t="shared" si="706"/>
        <v>1376.1467889908256</v>
      </c>
      <c r="D4855" s="54" t="s">
        <v>188</v>
      </c>
      <c r="E4855" s="112">
        <v>218</v>
      </c>
      <c r="F4855" s="112">
        <v>219.5</v>
      </c>
      <c r="G4855" s="112">
        <v>221.5</v>
      </c>
      <c r="H4855" s="112"/>
      <c r="I4855" s="109">
        <f t="shared" si="707"/>
        <v>2064.2201834862385</v>
      </c>
      <c r="J4855" s="109">
        <f t="shared" si="708"/>
        <v>2752.2935779816512</v>
      </c>
      <c r="K4855" s="109">
        <f t="shared" si="709"/>
        <v>0</v>
      </c>
      <c r="L4855" s="43">
        <f t="shared" si="710"/>
        <v>4816.5137614678897</v>
      </c>
      <c r="M4855" s="25"/>
      <c r="N4855" s="25"/>
    </row>
    <row r="4856" spans="1:14" ht="14.25" customHeight="1">
      <c r="A4856" s="114">
        <v>41386</v>
      </c>
      <c r="B4856" s="102" t="s">
        <v>112</v>
      </c>
      <c r="C4856" s="29">
        <f t="shared" si="706"/>
        <v>4095.5631399317408</v>
      </c>
      <c r="D4856" s="102" t="s">
        <v>188</v>
      </c>
      <c r="E4856" s="43">
        <v>73.25</v>
      </c>
      <c r="F4856" s="43">
        <v>74</v>
      </c>
      <c r="G4856" s="43"/>
      <c r="H4856" s="43"/>
      <c r="I4856" s="109">
        <f t="shared" si="707"/>
        <v>3071.6723549488056</v>
      </c>
      <c r="J4856" s="109">
        <f t="shared" si="708"/>
        <v>0</v>
      </c>
      <c r="K4856" s="109">
        <f t="shared" si="709"/>
        <v>0</v>
      </c>
      <c r="L4856" s="43">
        <f t="shared" si="710"/>
        <v>3071.6723549488056</v>
      </c>
      <c r="M4856" s="25"/>
      <c r="N4856" s="25"/>
    </row>
    <row r="4857" spans="1:14" ht="14.25" customHeight="1">
      <c r="A4857" s="114">
        <v>41386</v>
      </c>
      <c r="B4857" s="102" t="s">
        <v>782</v>
      </c>
      <c r="C4857" s="29">
        <f t="shared" si="706"/>
        <v>3571.4285714285716</v>
      </c>
      <c r="D4857" s="102" t="s">
        <v>188</v>
      </c>
      <c r="E4857" s="43">
        <v>84</v>
      </c>
      <c r="F4857" s="43">
        <v>84.75</v>
      </c>
      <c r="G4857" s="43"/>
      <c r="H4857" s="43"/>
      <c r="I4857" s="109">
        <f t="shared" si="707"/>
        <v>2678.5714285714284</v>
      </c>
      <c r="J4857" s="109">
        <f t="shared" si="708"/>
        <v>0</v>
      </c>
      <c r="K4857" s="109">
        <f t="shared" si="709"/>
        <v>0</v>
      </c>
      <c r="L4857" s="43">
        <f t="shared" si="710"/>
        <v>2678.5714285714284</v>
      </c>
      <c r="M4857" s="25"/>
      <c r="N4857" s="25"/>
    </row>
    <row r="4858" spans="1:14" ht="14.25" customHeight="1">
      <c r="A4858" s="114">
        <v>41386</v>
      </c>
      <c r="B4858" s="102" t="s">
        <v>516</v>
      </c>
      <c r="C4858" s="29">
        <f t="shared" si="706"/>
        <v>1083.0324909747292</v>
      </c>
      <c r="D4858" s="102" t="s">
        <v>188</v>
      </c>
      <c r="E4858" s="43">
        <v>277</v>
      </c>
      <c r="F4858" s="43">
        <v>279</v>
      </c>
      <c r="G4858" s="43"/>
      <c r="H4858" s="43"/>
      <c r="I4858" s="109">
        <f t="shared" si="707"/>
        <v>2166.0649819494583</v>
      </c>
      <c r="J4858" s="109">
        <f t="shared" si="708"/>
        <v>0</v>
      </c>
      <c r="K4858" s="109">
        <f t="shared" si="709"/>
        <v>0</v>
      </c>
      <c r="L4858" s="43">
        <f t="shared" si="710"/>
        <v>2166.0649819494583</v>
      </c>
      <c r="M4858" s="25"/>
      <c r="N4858" s="25"/>
    </row>
    <row r="4859" spans="1:14" ht="14.25" customHeight="1">
      <c r="A4859" s="114">
        <v>41386</v>
      </c>
      <c r="B4859" s="102" t="s">
        <v>598</v>
      </c>
      <c r="C4859" s="29">
        <f t="shared" si="706"/>
        <v>1587.3015873015872</v>
      </c>
      <c r="D4859" s="102" t="s">
        <v>188</v>
      </c>
      <c r="E4859" s="43">
        <v>189</v>
      </c>
      <c r="F4859" s="43">
        <v>190.25</v>
      </c>
      <c r="G4859" s="43"/>
      <c r="H4859" s="43"/>
      <c r="I4859" s="109">
        <f t="shared" si="707"/>
        <v>1984.1269841269841</v>
      </c>
      <c r="J4859" s="109">
        <f t="shared" si="708"/>
        <v>0</v>
      </c>
      <c r="K4859" s="109">
        <f t="shared" si="709"/>
        <v>0</v>
      </c>
      <c r="L4859" s="43">
        <f t="shared" si="710"/>
        <v>1984.1269841269841</v>
      </c>
      <c r="M4859" s="25"/>
      <c r="N4859" s="25"/>
    </row>
    <row r="4860" spans="1:14" ht="14.25" customHeight="1">
      <c r="A4860" s="114">
        <v>41386</v>
      </c>
      <c r="B4860" s="102" t="s">
        <v>397</v>
      </c>
      <c r="C4860" s="29">
        <f t="shared" si="706"/>
        <v>1562.5</v>
      </c>
      <c r="D4860" s="102" t="s">
        <v>188</v>
      </c>
      <c r="E4860" s="43">
        <v>192</v>
      </c>
      <c r="F4860" s="43">
        <v>193.25</v>
      </c>
      <c r="G4860" s="43"/>
      <c r="H4860" s="43"/>
      <c r="I4860" s="109">
        <f t="shared" si="707"/>
        <v>1953.125</v>
      </c>
      <c r="J4860" s="109">
        <f t="shared" si="708"/>
        <v>0</v>
      </c>
      <c r="K4860" s="109">
        <f t="shared" si="709"/>
        <v>0</v>
      </c>
      <c r="L4860" s="43">
        <f t="shared" si="710"/>
        <v>1953.125</v>
      </c>
      <c r="M4860" s="25"/>
      <c r="N4860" s="25"/>
    </row>
    <row r="4861" spans="1:14" ht="14.25" customHeight="1">
      <c r="A4861" s="114">
        <v>41386</v>
      </c>
      <c r="B4861" s="54" t="s">
        <v>702</v>
      </c>
      <c r="C4861" s="29">
        <f t="shared" si="706"/>
        <v>789.47368421052636</v>
      </c>
      <c r="D4861" s="102" t="s">
        <v>188</v>
      </c>
      <c r="E4861" s="43">
        <v>380</v>
      </c>
      <c r="F4861" s="43">
        <v>380</v>
      </c>
      <c r="G4861" s="43"/>
      <c r="H4861" s="110"/>
      <c r="I4861" s="109">
        <f t="shared" si="707"/>
        <v>0</v>
      </c>
      <c r="J4861" s="109">
        <f t="shared" si="708"/>
        <v>0</v>
      </c>
      <c r="K4861" s="109">
        <f t="shared" si="709"/>
        <v>0</v>
      </c>
      <c r="L4861" s="43">
        <f t="shared" si="710"/>
        <v>0</v>
      </c>
      <c r="M4861" s="25"/>
      <c r="N4861" s="25"/>
    </row>
    <row r="4862" spans="1:14" ht="14.25" customHeight="1">
      <c r="A4862" s="114">
        <v>41382</v>
      </c>
      <c r="B4862" s="54" t="s">
        <v>655</v>
      </c>
      <c r="C4862" s="29">
        <f t="shared" si="706"/>
        <v>974.81722177091797</v>
      </c>
      <c r="D4862" s="102" t="s">
        <v>203</v>
      </c>
      <c r="E4862" s="43">
        <v>307.75</v>
      </c>
      <c r="F4862" s="43">
        <v>305.5</v>
      </c>
      <c r="G4862" s="43">
        <v>302.5</v>
      </c>
      <c r="H4862" s="110">
        <v>298</v>
      </c>
      <c r="I4862" s="109">
        <f t="shared" si="707"/>
        <v>2193.3387489845654</v>
      </c>
      <c r="J4862" s="109">
        <f t="shared" si="708"/>
        <v>2924.4516653127539</v>
      </c>
      <c r="K4862" s="109">
        <f t="shared" si="709"/>
        <v>4386.6774979691309</v>
      </c>
      <c r="L4862" s="43">
        <f t="shared" si="710"/>
        <v>9504.4679122664493</v>
      </c>
      <c r="M4862" s="25"/>
      <c r="N4862" s="25"/>
    </row>
    <row r="4863" spans="1:14" ht="14.25" customHeight="1">
      <c r="A4863" s="114">
        <v>41382</v>
      </c>
      <c r="B4863" s="54" t="s">
        <v>655</v>
      </c>
      <c r="C4863" s="29">
        <f t="shared" si="706"/>
        <v>946.37223974763413</v>
      </c>
      <c r="D4863" s="102" t="s">
        <v>203</v>
      </c>
      <c r="E4863" s="43">
        <v>317</v>
      </c>
      <c r="F4863" s="43">
        <v>315</v>
      </c>
      <c r="G4863" s="43">
        <v>313</v>
      </c>
      <c r="H4863" s="110">
        <v>308</v>
      </c>
      <c r="I4863" s="109">
        <f t="shared" si="707"/>
        <v>1892.7444794952683</v>
      </c>
      <c r="J4863" s="109">
        <f t="shared" si="708"/>
        <v>1892.7444794952683</v>
      </c>
      <c r="K4863" s="109">
        <f t="shared" si="709"/>
        <v>4731.861198738171</v>
      </c>
      <c r="L4863" s="43">
        <f t="shared" si="710"/>
        <v>8517.3501577287079</v>
      </c>
      <c r="M4863" s="25"/>
      <c r="N4863" s="25"/>
    </row>
    <row r="4864" spans="1:14" ht="14.25" customHeight="1">
      <c r="A4864" s="114">
        <v>41382</v>
      </c>
      <c r="B4864" s="54" t="s">
        <v>756</v>
      </c>
      <c r="C4864" s="29">
        <f t="shared" si="706"/>
        <v>2439.0243902439024</v>
      </c>
      <c r="D4864" s="54" t="s">
        <v>188</v>
      </c>
      <c r="E4864" s="112">
        <v>123</v>
      </c>
      <c r="F4864" s="112">
        <v>124</v>
      </c>
      <c r="G4864" s="112">
        <v>125.25</v>
      </c>
      <c r="H4864" s="112"/>
      <c r="I4864" s="109">
        <f t="shared" si="707"/>
        <v>2439.0243902439024</v>
      </c>
      <c r="J4864" s="109">
        <f t="shared" si="708"/>
        <v>3048.7804878048782</v>
      </c>
      <c r="K4864" s="109">
        <f t="shared" si="709"/>
        <v>0</v>
      </c>
      <c r="L4864" s="43">
        <f t="shared" si="710"/>
        <v>5487.8048780487807</v>
      </c>
      <c r="M4864" s="25"/>
      <c r="N4864" s="25"/>
    </row>
    <row r="4865" spans="1:14" ht="14.25" customHeight="1">
      <c r="A4865" s="114">
        <v>41382</v>
      </c>
      <c r="B4865" s="54" t="s">
        <v>746</v>
      </c>
      <c r="C4865" s="29">
        <f t="shared" si="706"/>
        <v>2484.4720496894411</v>
      </c>
      <c r="D4865" s="54" t="s">
        <v>188</v>
      </c>
      <c r="E4865" s="112">
        <v>120.75</v>
      </c>
      <c r="F4865" s="112">
        <v>121.75</v>
      </c>
      <c r="G4865" s="112">
        <v>122.75</v>
      </c>
      <c r="H4865" s="112"/>
      <c r="I4865" s="109">
        <f t="shared" si="707"/>
        <v>2484.4720496894411</v>
      </c>
      <c r="J4865" s="109">
        <f t="shared" si="708"/>
        <v>2484.4720496894411</v>
      </c>
      <c r="K4865" s="109">
        <f t="shared" si="709"/>
        <v>0</v>
      </c>
      <c r="L4865" s="43">
        <f t="shared" si="710"/>
        <v>4968.9440993788821</v>
      </c>
      <c r="M4865" s="25"/>
      <c r="N4865" s="25"/>
    </row>
    <row r="4866" spans="1:14" ht="14.25" customHeight="1">
      <c r="A4866" s="114">
        <v>41382</v>
      </c>
      <c r="B4866" s="102" t="s">
        <v>767</v>
      </c>
      <c r="C4866" s="29">
        <f t="shared" si="706"/>
        <v>946.37223974763413</v>
      </c>
      <c r="D4866" s="102" t="s">
        <v>188</v>
      </c>
      <c r="E4866" s="43">
        <v>317</v>
      </c>
      <c r="F4866" s="43">
        <v>319</v>
      </c>
      <c r="G4866" s="43"/>
      <c r="H4866" s="43"/>
      <c r="I4866" s="109">
        <f t="shared" si="707"/>
        <v>1892.7444794952683</v>
      </c>
      <c r="J4866" s="109">
        <f t="shared" si="708"/>
        <v>0</v>
      </c>
      <c r="K4866" s="109">
        <f t="shared" si="709"/>
        <v>0</v>
      </c>
      <c r="L4866" s="43">
        <f t="shared" si="710"/>
        <v>1892.7444794952683</v>
      </c>
      <c r="M4866" s="25"/>
      <c r="N4866" s="25"/>
    </row>
    <row r="4867" spans="1:14" ht="14.25" customHeight="1">
      <c r="A4867" s="114">
        <v>41381</v>
      </c>
      <c r="B4867" s="54" t="s">
        <v>746</v>
      </c>
      <c r="C4867" s="29">
        <f t="shared" si="706"/>
        <v>2941.1764705882351</v>
      </c>
      <c r="D4867" s="54" t="s">
        <v>188</v>
      </c>
      <c r="E4867" s="112">
        <v>102</v>
      </c>
      <c r="F4867" s="112">
        <v>103</v>
      </c>
      <c r="G4867" s="112">
        <v>104</v>
      </c>
      <c r="H4867" s="112">
        <v>105.5</v>
      </c>
      <c r="I4867" s="109">
        <f t="shared" si="707"/>
        <v>2941.1764705882351</v>
      </c>
      <c r="J4867" s="109">
        <f t="shared" si="708"/>
        <v>2941.1764705882351</v>
      </c>
      <c r="K4867" s="109">
        <f t="shared" si="709"/>
        <v>4411.7647058823532</v>
      </c>
      <c r="L4867" s="43">
        <f t="shared" si="710"/>
        <v>10294.117647058823</v>
      </c>
      <c r="M4867" s="25"/>
      <c r="N4867" s="25"/>
    </row>
    <row r="4868" spans="1:14" ht="14.25" customHeight="1">
      <c r="A4868" s="114">
        <v>41381</v>
      </c>
      <c r="B4868" s="54" t="s">
        <v>78</v>
      </c>
      <c r="C4868" s="29">
        <f t="shared" si="706"/>
        <v>2404.8096192384769</v>
      </c>
      <c r="D4868" s="54" t="s">
        <v>188</v>
      </c>
      <c r="E4868" s="112">
        <v>124.75</v>
      </c>
      <c r="F4868" s="112">
        <v>125.75</v>
      </c>
      <c r="G4868" s="112">
        <v>127</v>
      </c>
      <c r="H4868" s="112">
        <v>129</v>
      </c>
      <c r="I4868" s="109">
        <f t="shared" si="707"/>
        <v>2404.8096192384769</v>
      </c>
      <c r="J4868" s="109">
        <f t="shared" si="708"/>
        <v>3006.012024048096</v>
      </c>
      <c r="K4868" s="109">
        <f t="shared" si="709"/>
        <v>4809.6192384769538</v>
      </c>
      <c r="L4868" s="43">
        <f t="shared" si="710"/>
        <v>10220.440881763527</v>
      </c>
      <c r="M4868" s="25"/>
      <c r="N4868" s="25"/>
    </row>
    <row r="4869" spans="1:14" ht="14.25" customHeight="1">
      <c r="A4869" s="114">
        <v>41381</v>
      </c>
      <c r="B4869" s="54" t="s">
        <v>783</v>
      </c>
      <c r="C4869" s="29">
        <f t="shared" si="706"/>
        <v>877.19298245614038</v>
      </c>
      <c r="D4869" s="54" t="s">
        <v>188</v>
      </c>
      <c r="E4869" s="112">
        <v>342</v>
      </c>
      <c r="F4869" s="112">
        <v>344</v>
      </c>
      <c r="G4869" s="112">
        <v>347</v>
      </c>
      <c r="H4869" s="112">
        <v>351</v>
      </c>
      <c r="I4869" s="109">
        <f t="shared" si="707"/>
        <v>1754.3859649122808</v>
      </c>
      <c r="J4869" s="109">
        <f t="shared" si="708"/>
        <v>2631.5789473684213</v>
      </c>
      <c r="K4869" s="109">
        <f t="shared" si="709"/>
        <v>3508.7719298245615</v>
      </c>
      <c r="L4869" s="43">
        <f t="shared" si="710"/>
        <v>7894.7368421052633</v>
      </c>
      <c r="M4869" s="25"/>
      <c r="N4869" s="25"/>
    </row>
    <row r="4870" spans="1:14" ht="14.25" customHeight="1">
      <c r="A4870" s="114">
        <v>41381</v>
      </c>
      <c r="B4870" s="54" t="s">
        <v>655</v>
      </c>
      <c r="C4870" s="29">
        <f t="shared" si="706"/>
        <v>913.24200913242009</v>
      </c>
      <c r="D4870" s="102" t="s">
        <v>203</v>
      </c>
      <c r="E4870" s="43">
        <v>328.5</v>
      </c>
      <c r="F4870" s="43">
        <v>326.5</v>
      </c>
      <c r="G4870" s="43">
        <v>323.5</v>
      </c>
      <c r="H4870" s="110">
        <v>320</v>
      </c>
      <c r="I4870" s="109">
        <f t="shared" si="707"/>
        <v>1826.4840182648402</v>
      </c>
      <c r="J4870" s="109">
        <f t="shared" si="708"/>
        <v>2739.7260273972602</v>
      </c>
      <c r="K4870" s="109">
        <f t="shared" si="709"/>
        <v>3196.3470319634703</v>
      </c>
      <c r="L4870" s="43">
        <f t="shared" si="710"/>
        <v>7762.5570776255699</v>
      </c>
      <c r="M4870" s="25"/>
      <c r="N4870" s="25"/>
    </row>
    <row r="4871" spans="1:14" ht="14.25" customHeight="1">
      <c r="A4871" s="114">
        <v>41381</v>
      </c>
      <c r="B4871" s="54" t="s">
        <v>767</v>
      </c>
      <c r="C4871" s="29">
        <f t="shared" si="706"/>
        <v>967.74193548387098</v>
      </c>
      <c r="D4871" s="54" t="s">
        <v>188</v>
      </c>
      <c r="E4871" s="112">
        <v>310</v>
      </c>
      <c r="F4871" s="112">
        <v>312</v>
      </c>
      <c r="G4871" s="112">
        <v>315</v>
      </c>
      <c r="H4871" s="112"/>
      <c r="I4871" s="109">
        <f t="shared" si="707"/>
        <v>1935.483870967742</v>
      </c>
      <c r="J4871" s="109">
        <f t="shared" si="708"/>
        <v>2903.2258064516127</v>
      </c>
      <c r="K4871" s="109">
        <f t="shared" si="709"/>
        <v>0</v>
      </c>
      <c r="L4871" s="43">
        <f t="shared" si="710"/>
        <v>4838.7096774193542</v>
      </c>
      <c r="M4871" s="25"/>
      <c r="N4871" s="25"/>
    </row>
    <row r="4872" spans="1:14" ht="14.25" customHeight="1">
      <c r="A4872" s="114">
        <v>41381</v>
      </c>
      <c r="B4872" s="54" t="s">
        <v>784</v>
      </c>
      <c r="C4872" s="29">
        <f t="shared" si="706"/>
        <v>2400</v>
      </c>
      <c r="D4872" s="54" t="s">
        <v>188</v>
      </c>
      <c r="E4872" s="112">
        <v>125</v>
      </c>
      <c r="F4872" s="112">
        <v>126</v>
      </c>
      <c r="G4872" s="112">
        <v>127</v>
      </c>
      <c r="H4872" s="112"/>
      <c r="I4872" s="109">
        <f t="shared" si="707"/>
        <v>2400</v>
      </c>
      <c r="J4872" s="109">
        <f t="shared" si="708"/>
        <v>2400</v>
      </c>
      <c r="K4872" s="109">
        <f t="shared" si="709"/>
        <v>0</v>
      </c>
      <c r="L4872" s="43">
        <f t="shared" si="710"/>
        <v>4800</v>
      </c>
      <c r="M4872" s="25"/>
      <c r="N4872" s="25"/>
    </row>
    <row r="4873" spans="1:14" ht="14.25" customHeight="1">
      <c r="A4873" s="114">
        <v>41381</v>
      </c>
      <c r="B4873" s="54" t="s">
        <v>785</v>
      </c>
      <c r="C4873" s="29">
        <f t="shared" si="706"/>
        <v>4938.2716049382716</v>
      </c>
      <c r="D4873" s="54" t="s">
        <v>188</v>
      </c>
      <c r="E4873" s="112">
        <v>60.75</v>
      </c>
      <c r="F4873" s="112">
        <v>61.25</v>
      </c>
      <c r="G4873" s="112">
        <v>61.7</v>
      </c>
      <c r="H4873" s="112"/>
      <c r="I4873" s="109">
        <f t="shared" si="707"/>
        <v>2469.1358024691358</v>
      </c>
      <c r="J4873" s="109">
        <f t="shared" si="708"/>
        <v>2222.2222222222363</v>
      </c>
      <c r="K4873" s="109">
        <f t="shared" si="709"/>
        <v>0</v>
      </c>
      <c r="L4873" s="43">
        <f t="shared" si="710"/>
        <v>4691.3580246913716</v>
      </c>
      <c r="M4873" s="25"/>
      <c r="N4873" s="25"/>
    </row>
    <row r="4874" spans="1:14" ht="14.25" customHeight="1">
      <c r="A4874" s="114">
        <v>41381</v>
      </c>
      <c r="B4874" s="102" t="s">
        <v>786</v>
      </c>
      <c r="C4874" s="29">
        <f t="shared" si="706"/>
        <v>2142.8571428571427</v>
      </c>
      <c r="D4874" s="102" t="s">
        <v>188</v>
      </c>
      <c r="E4874" s="43">
        <v>140</v>
      </c>
      <c r="F4874" s="43">
        <v>141</v>
      </c>
      <c r="G4874" s="43"/>
      <c r="H4874" s="43"/>
      <c r="I4874" s="109">
        <f t="shared" si="707"/>
        <v>2142.8571428571427</v>
      </c>
      <c r="J4874" s="109">
        <f t="shared" si="708"/>
        <v>0</v>
      </c>
      <c r="K4874" s="109">
        <f t="shared" si="709"/>
        <v>0</v>
      </c>
      <c r="L4874" s="43">
        <f t="shared" si="710"/>
        <v>2142.8571428571427</v>
      </c>
      <c r="M4874" s="25"/>
      <c r="N4874" s="25"/>
    </row>
    <row r="4875" spans="1:14" ht="14.25" customHeight="1">
      <c r="A4875" s="114">
        <v>41381</v>
      </c>
      <c r="B4875" s="102" t="s">
        <v>541</v>
      </c>
      <c r="C4875" s="29">
        <f t="shared" si="706"/>
        <v>964.6302250803858</v>
      </c>
      <c r="D4875" s="102" t="s">
        <v>188</v>
      </c>
      <c r="E4875" s="43">
        <v>311</v>
      </c>
      <c r="F4875" s="43">
        <v>313</v>
      </c>
      <c r="G4875" s="43"/>
      <c r="H4875" s="43"/>
      <c r="I4875" s="109">
        <f t="shared" si="707"/>
        <v>1929.2604501607716</v>
      </c>
      <c r="J4875" s="109">
        <f t="shared" si="708"/>
        <v>0</v>
      </c>
      <c r="K4875" s="109">
        <f t="shared" si="709"/>
        <v>0</v>
      </c>
      <c r="L4875" s="43">
        <f t="shared" si="710"/>
        <v>1929.2604501607716</v>
      </c>
      <c r="M4875" s="25"/>
      <c r="N4875" s="25"/>
    </row>
    <row r="4876" spans="1:14" ht="14.25" customHeight="1">
      <c r="A4876" s="114">
        <v>41381</v>
      </c>
      <c r="B4876" s="54" t="s">
        <v>547</v>
      </c>
      <c r="C4876" s="29">
        <f t="shared" ref="C4876:C4939" si="711">300000/E4876</f>
        <v>3252.0325203252032</v>
      </c>
      <c r="D4876" s="102" t="s">
        <v>188</v>
      </c>
      <c r="E4876" s="43">
        <v>92.25</v>
      </c>
      <c r="F4876" s="43">
        <v>91</v>
      </c>
      <c r="G4876" s="43"/>
      <c r="H4876" s="110"/>
      <c r="I4876" s="109">
        <f t="shared" ref="I4876:I4939" si="712">(IF(D4876="SHORT",E4876-F4876,IF(D4876="LONG",F4876-E4876)))*C4876</f>
        <v>-4065.040650406504</v>
      </c>
      <c r="J4876" s="109">
        <f t="shared" ref="J4876:J4939" si="713">(IF(D4876="SHORT",IF(G4876="",0,F4876-G4876),IF(D4876="LONG",IF(G4876="",0,G4876-F4876))))*C4876</f>
        <v>0</v>
      </c>
      <c r="K4876" s="109">
        <f t="shared" ref="K4876:K4939" si="714">(IF(D4876="SHORT",IF(H4876="",0,G4876-H4876),IF(D4876="LONG",IF(H4876="",0,(H4876-G4876)))))*C4876</f>
        <v>0</v>
      </c>
      <c r="L4876" s="43">
        <f t="shared" ref="L4876:L4939" si="715">SUM(I4876,J4876,K4876)</f>
        <v>-4065.040650406504</v>
      </c>
      <c r="M4876" s="25"/>
      <c r="N4876" s="25"/>
    </row>
    <row r="4877" spans="1:14" ht="14.25" customHeight="1">
      <c r="A4877" s="114">
        <v>41380</v>
      </c>
      <c r="B4877" s="54" t="s">
        <v>746</v>
      </c>
      <c r="C4877" s="29">
        <f t="shared" si="711"/>
        <v>3571.4285714285716</v>
      </c>
      <c r="D4877" s="54" t="s">
        <v>188</v>
      </c>
      <c r="E4877" s="112">
        <v>84</v>
      </c>
      <c r="F4877" s="112">
        <v>84.7</v>
      </c>
      <c r="G4877" s="112">
        <v>85.5</v>
      </c>
      <c r="H4877" s="112">
        <v>86.75</v>
      </c>
      <c r="I4877" s="109">
        <f t="shared" si="712"/>
        <v>2500.0000000000105</v>
      </c>
      <c r="J4877" s="109">
        <f t="shared" si="713"/>
        <v>2857.1428571428469</v>
      </c>
      <c r="K4877" s="109">
        <f t="shared" si="714"/>
        <v>4464.2857142857147</v>
      </c>
      <c r="L4877" s="43">
        <f t="shared" si="715"/>
        <v>9821.4285714285725</v>
      </c>
      <c r="M4877" s="25"/>
      <c r="N4877" s="25"/>
    </row>
    <row r="4878" spans="1:14" ht="14.25" customHeight="1">
      <c r="A4878" s="114">
        <v>41380</v>
      </c>
      <c r="B4878" s="54" t="s">
        <v>746</v>
      </c>
      <c r="C4878" s="29">
        <f t="shared" si="711"/>
        <v>3380.2816901408451</v>
      </c>
      <c r="D4878" s="54" t="s">
        <v>188</v>
      </c>
      <c r="E4878" s="112">
        <v>88.75</v>
      </c>
      <c r="F4878" s="112">
        <v>89.3</v>
      </c>
      <c r="G4878" s="112">
        <v>90.25</v>
      </c>
      <c r="H4878" s="112">
        <v>91.5</v>
      </c>
      <c r="I4878" s="109">
        <f t="shared" si="712"/>
        <v>1859.1549295774553</v>
      </c>
      <c r="J4878" s="109">
        <f t="shared" si="713"/>
        <v>3211.2676056338123</v>
      </c>
      <c r="K4878" s="109">
        <f t="shared" si="714"/>
        <v>4225.3521126760561</v>
      </c>
      <c r="L4878" s="43">
        <f t="shared" si="715"/>
        <v>9295.7746478873232</v>
      </c>
      <c r="M4878" s="25"/>
      <c r="N4878" s="25"/>
    </row>
    <row r="4879" spans="1:14" ht="14.25" customHeight="1">
      <c r="A4879" s="114">
        <v>41380</v>
      </c>
      <c r="B4879" s="54" t="s">
        <v>615</v>
      </c>
      <c r="C4879" s="29">
        <f t="shared" si="711"/>
        <v>2013.4228187919464</v>
      </c>
      <c r="D4879" s="54" t="s">
        <v>188</v>
      </c>
      <c r="E4879" s="112">
        <v>149</v>
      </c>
      <c r="F4879" s="112">
        <v>150</v>
      </c>
      <c r="G4879" s="112">
        <v>151.5</v>
      </c>
      <c r="H4879" s="112">
        <v>153.5</v>
      </c>
      <c r="I4879" s="109">
        <f t="shared" si="712"/>
        <v>2013.4228187919464</v>
      </c>
      <c r="J4879" s="109">
        <f t="shared" si="713"/>
        <v>3020.1342281879197</v>
      </c>
      <c r="K4879" s="109">
        <f t="shared" si="714"/>
        <v>4026.8456375838928</v>
      </c>
      <c r="L4879" s="43">
        <f t="shared" si="715"/>
        <v>9060.4026845637582</v>
      </c>
      <c r="M4879" s="25"/>
      <c r="N4879" s="25"/>
    </row>
    <row r="4880" spans="1:14" ht="14.25" customHeight="1">
      <c r="A4880" s="114">
        <v>41380</v>
      </c>
      <c r="B4880" s="54" t="s">
        <v>781</v>
      </c>
      <c r="C4880" s="29">
        <f t="shared" si="711"/>
        <v>1880.8777429467084</v>
      </c>
      <c r="D4880" s="54" t="s">
        <v>188</v>
      </c>
      <c r="E4880" s="112">
        <v>159.5</v>
      </c>
      <c r="F4880" s="112">
        <v>160.5</v>
      </c>
      <c r="G4880" s="112">
        <v>162</v>
      </c>
      <c r="H4880" s="112">
        <v>164</v>
      </c>
      <c r="I4880" s="109">
        <f t="shared" si="712"/>
        <v>1880.8777429467084</v>
      </c>
      <c r="J4880" s="109">
        <f t="shared" si="713"/>
        <v>2821.3166144200627</v>
      </c>
      <c r="K4880" s="109">
        <f t="shared" si="714"/>
        <v>3761.7554858934168</v>
      </c>
      <c r="L4880" s="43">
        <f t="shared" si="715"/>
        <v>8463.9498432601886</v>
      </c>
      <c r="M4880" s="25"/>
      <c r="N4880" s="25"/>
    </row>
    <row r="4881" spans="1:14" ht="14.25" customHeight="1">
      <c r="A4881" s="114">
        <v>41380</v>
      </c>
      <c r="B4881" s="102" t="s">
        <v>787</v>
      </c>
      <c r="C4881" s="29">
        <f t="shared" si="711"/>
        <v>243.90243902439025</v>
      </c>
      <c r="D4881" s="102" t="s">
        <v>188</v>
      </c>
      <c r="E4881" s="43">
        <v>1230</v>
      </c>
      <c r="F4881" s="43">
        <v>1240</v>
      </c>
      <c r="G4881" s="43"/>
      <c r="H4881" s="43"/>
      <c r="I4881" s="109">
        <f t="shared" si="712"/>
        <v>2439.0243902439024</v>
      </c>
      <c r="J4881" s="109">
        <f t="shared" si="713"/>
        <v>0</v>
      </c>
      <c r="K4881" s="109">
        <f t="shared" si="714"/>
        <v>0</v>
      </c>
      <c r="L4881" s="43">
        <f t="shared" si="715"/>
        <v>2439.0243902439024</v>
      </c>
      <c r="M4881" s="25"/>
      <c r="N4881" s="25"/>
    </row>
    <row r="4882" spans="1:14" ht="14.25" customHeight="1">
      <c r="A4882" s="114">
        <v>41380</v>
      </c>
      <c r="B4882" s="102" t="s">
        <v>84</v>
      </c>
      <c r="C4882" s="29">
        <f t="shared" si="711"/>
        <v>589.39096267190575</v>
      </c>
      <c r="D4882" s="102" t="s">
        <v>188</v>
      </c>
      <c r="E4882" s="43">
        <v>509</v>
      </c>
      <c r="F4882" s="43">
        <v>512.35</v>
      </c>
      <c r="G4882" s="43"/>
      <c r="H4882" s="43"/>
      <c r="I4882" s="109">
        <f t="shared" si="712"/>
        <v>1974.4597249508977</v>
      </c>
      <c r="J4882" s="109">
        <f t="shared" si="713"/>
        <v>0</v>
      </c>
      <c r="K4882" s="109">
        <f t="shared" si="714"/>
        <v>0</v>
      </c>
      <c r="L4882" s="43">
        <f t="shared" si="715"/>
        <v>1974.4597249508977</v>
      </c>
      <c r="M4882" s="25"/>
      <c r="N4882" s="25"/>
    </row>
    <row r="4883" spans="1:14" ht="14.25" customHeight="1">
      <c r="A4883" s="114">
        <v>41380</v>
      </c>
      <c r="B4883" s="102" t="s">
        <v>446</v>
      </c>
      <c r="C4883" s="29">
        <f t="shared" si="711"/>
        <v>909.09090909090912</v>
      </c>
      <c r="D4883" s="102" t="s">
        <v>188</v>
      </c>
      <c r="E4883" s="43">
        <v>330</v>
      </c>
      <c r="F4883" s="43">
        <v>332</v>
      </c>
      <c r="G4883" s="43"/>
      <c r="H4883" s="43"/>
      <c r="I4883" s="109">
        <f t="shared" si="712"/>
        <v>1818.1818181818182</v>
      </c>
      <c r="J4883" s="109">
        <f t="shared" si="713"/>
        <v>0</v>
      </c>
      <c r="K4883" s="109">
        <f t="shared" si="714"/>
        <v>0</v>
      </c>
      <c r="L4883" s="43">
        <f t="shared" si="715"/>
        <v>1818.1818181818182</v>
      </c>
      <c r="M4883" s="25"/>
      <c r="N4883" s="25"/>
    </row>
    <row r="4884" spans="1:14" ht="14.25" customHeight="1">
      <c r="A4884" s="114">
        <v>41379</v>
      </c>
      <c r="B4884" s="54" t="s">
        <v>108</v>
      </c>
      <c r="C4884" s="29">
        <f t="shared" si="711"/>
        <v>4633.204633204633</v>
      </c>
      <c r="D4884" s="54" t="s">
        <v>188</v>
      </c>
      <c r="E4884" s="112">
        <v>64.75</v>
      </c>
      <c r="F4884" s="112">
        <v>65.25</v>
      </c>
      <c r="G4884" s="112">
        <v>66</v>
      </c>
      <c r="H4884" s="112">
        <v>67</v>
      </c>
      <c r="I4884" s="109">
        <f t="shared" si="712"/>
        <v>2316.6023166023165</v>
      </c>
      <c r="J4884" s="109">
        <f t="shared" si="713"/>
        <v>3474.9034749034745</v>
      </c>
      <c r="K4884" s="109">
        <f t="shared" si="714"/>
        <v>4633.204633204633</v>
      </c>
      <c r="L4884" s="43">
        <f t="shared" si="715"/>
        <v>10424.710424710425</v>
      </c>
      <c r="M4884" s="25"/>
      <c r="N4884" s="25"/>
    </row>
    <row r="4885" spans="1:14" ht="14.25" customHeight="1">
      <c r="A4885" s="114">
        <v>41379</v>
      </c>
      <c r="B4885" s="54" t="s">
        <v>737</v>
      </c>
      <c r="C4885" s="29">
        <f t="shared" si="711"/>
        <v>2362.2047244094488</v>
      </c>
      <c r="D4885" s="54" t="s">
        <v>188</v>
      </c>
      <c r="E4885" s="112">
        <v>127</v>
      </c>
      <c r="F4885" s="112">
        <v>128</v>
      </c>
      <c r="G4885" s="112">
        <v>129.25</v>
      </c>
      <c r="H4885" s="112">
        <v>131</v>
      </c>
      <c r="I4885" s="109">
        <f t="shared" si="712"/>
        <v>2362.2047244094488</v>
      </c>
      <c r="J4885" s="109">
        <f t="shared" si="713"/>
        <v>2952.7559055118109</v>
      </c>
      <c r="K4885" s="109">
        <f t="shared" si="714"/>
        <v>4133.858267716535</v>
      </c>
      <c r="L4885" s="43">
        <f t="shared" si="715"/>
        <v>9448.8188976377933</v>
      </c>
      <c r="M4885" s="25"/>
      <c r="N4885" s="25"/>
    </row>
    <row r="4886" spans="1:14" ht="14.25" customHeight="1">
      <c r="A4886" s="114">
        <v>41379</v>
      </c>
      <c r="B4886" s="54" t="s">
        <v>78</v>
      </c>
      <c r="C4886" s="29">
        <f>300000/E4886</f>
        <v>2281.3688212927755</v>
      </c>
      <c r="D4886" s="102" t="s">
        <v>203</v>
      </c>
      <c r="E4886" s="43">
        <v>131.5</v>
      </c>
      <c r="F4886" s="43">
        <v>130.5</v>
      </c>
      <c r="G4886" s="43">
        <v>129</v>
      </c>
      <c r="H4886" s="110">
        <v>127</v>
      </c>
      <c r="I4886" s="109">
        <f t="shared" si="712"/>
        <v>2281.3688212927755</v>
      </c>
      <c r="J4886" s="109">
        <f t="shared" si="713"/>
        <v>3422.0532319391632</v>
      </c>
      <c r="K4886" s="109">
        <f t="shared" si="714"/>
        <v>4562.7376425855509</v>
      </c>
      <c r="L4886" s="43">
        <f t="shared" si="715"/>
        <v>10266.159695817489</v>
      </c>
      <c r="M4886" s="25"/>
      <c r="N4886" s="25"/>
    </row>
    <row r="4887" spans="1:14" ht="14.25" customHeight="1">
      <c r="A4887" s="114">
        <v>41379</v>
      </c>
      <c r="B4887" s="54" t="s">
        <v>446</v>
      </c>
      <c r="C4887" s="29">
        <f>300000/E4887</f>
        <v>941.91522762951331</v>
      </c>
      <c r="D4887" s="54" t="s">
        <v>188</v>
      </c>
      <c r="E4887" s="112">
        <v>318.5</v>
      </c>
      <c r="F4887" s="112">
        <v>320.5</v>
      </c>
      <c r="G4887" s="112">
        <v>324</v>
      </c>
      <c r="H4887" s="112">
        <v>327.14999999999998</v>
      </c>
      <c r="I4887" s="109">
        <f t="shared" si="712"/>
        <v>1883.8304552590266</v>
      </c>
      <c r="J4887" s="109">
        <f t="shared" si="713"/>
        <v>3296.7032967032965</v>
      </c>
      <c r="K4887" s="109">
        <f t="shared" si="714"/>
        <v>2967.0329670329456</v>
      </c>
      <c r="L4887" s="43">
        <f t="shared" si="715"/>
        <v>8147.5667189952683</v>
      </c>
      <c r="M4887" s="25"/>
      <c r="N4887" s="25"/>
    </row>
    <row r="4888" spans="1:14" ht="14.25" customHeight="1">
      <c r="A4888" s="114">
        <v>41379</v>
      </c>
      <c r="B4888" s="102" t="s">
        <v>788</v>
      </c>
      <c r="C4888" s="29">
        <f>300000/E4888</f>
        <v>4000</v>
      </c>
      <c r="D4888" s="102" t="s">
        <v>188</v>
      </c>
      <c r="E4888" s="43">
        <v>75</v>
      </c>
      <c r="F4888" s="43">
        <v>75.75</v>
      </c>
      <c r="G4888" s="43"/>
      <c r="H4888" s="43"/>
      <c r="I4888" s="109">
        <f t="shared" si="712"/>
        <v>3000</v>
      </c>
      <c r="J4888" s="109">
        <f t="shared" si="713"/>
        <v>0</v>
      </c>
      <c r="K4888" s="109">
        <f t="shared" si="714"/>
        <v>0</v>
      </c>
      <c r="L4888" s="43">
        <f t="shared" si="715"/>
        <v>3000</v>
      </c>
      <c r="M4888" s="25"/>
      <c r="N4888" s="25"/>
    </row>
    <row r="4889" spans="1:14" ht="14.25" customHeight="1">
      <c r="A4889" s="114">
        <v>41379</v>
      </c>
      <c r="B4889" s="102" t="s">
        <v>725</v>
      </c>
      <c r="C4889" s="29">
        <f>300000/E4889</f>
        <v>1562.5</v>
      </c>
      <c r="D4889" s="102" t="s">
        <v>203</v>
      </c>
      <c r="E4889" s="43">
        <v>192</v>
      </c>
      <c r="F4889" s="43">
        <v>190.75</v>
      </c>
      <c r="G4889" s="43"/>
      <c r="H4889" s="110"/>
      <c r="I4889" s="109">
        <f t="shared" si="712"/>
        <v>1953.125</v>
      </c>
      <c r="J4889" s="109">
        <f t="shared" si="713"/>
        <v>0</v>
      </c>
      <c r="K4889" s="109">
        <f t="shared" si="714"/>
        <v>0</v>
      </c>
      <c r="L4889" s="43">
        <f t="shared" si="715"/>
        <v>1953.125</v>
      </c>
      <c r="M4889" s="25"/>
      <c r="N4889" s="25"/>
    </row>
    <row r="4890" spans="1:14" ht="14.25" customHeight="1">
      <c r="A4890" s="114">
        <v>41379</v>
      </c>
      <c r="B4890" s="102" t="s">
        <v>654</v>
      </c>
      <c r="C4890" s="29">
        <f t="shared" si="711"/>
        <v>804.28954423592495</v>
      </c>
      <c r="D4890" s="102" t="s">
        <v>188</v>
      </c>
      <c r="E4890" s="43">
        <v>373</v>
      </c>
      <c r="F4890" s="43">
        <v>375.25</v>
      </c>
      <c r="G4890" s="43"/>
      <c r="H4890" s="43"/>
      <c r="I4890" s="109">
        <f t="shared" si="712"/>
        <v>1809.6514745308311</v>
      </c>
      <c r="J4890" s="109">
        <f t="shared" si="713"/>
        <v>0</v>
      </c>
      <c r="K4890" s="109">
        <f t="shared" si="714"/>
        <v>0</v>
      </c>
      <c r="L4890" s="43">
        <f t="shared" si="715"/>
        <v>1809.6514745308311</v>
      </c>
      <c r="M4890" s="25"/>
      <c r="N4890" s="25"/>
    </row>
    <row r="4891" spans="1:14" ht="14.25" customHeight="1">
      <c r="A4891" s="114">
        <v>41379</v>
      </c>
      <c r="B4891" s="54" t="s">
        <v>771</v>
      </c>
      <c r="C4891" s="29">
        <f t="shared" si="711"/>
        <v>1690.1408450704225</v>
      </c>
      <c r="D4891" s="102" t="s">
        <v>188</v>
      </c>
      <c r="E4891" s="43">
        <v>177.5</v>
      </c>
      <c r="F4891" s="43">
        <v>177.5</v>
      </c>
      <c r="G4891" s="43"/>
      <c r="H4891" s="110"/>
      <c r="I4891" s="109">
        <f t="shared" si="712"/>
        <v>0</v>
      </c>
      <c r="J4891" s="109">
        <f t="shared" si="713"/>
        <v>0</v>
      </c>
      <c r="K4891" s="109">
        <f t="shared" si="714"/>
        <v>0</v>
      </c>
      <c r="L4891" s="43">
        <f t="shared" si="715"/>
        <v>0</v>
      </c>
      <c r="M4891" s="25"/>
      <c r="N4891" s="25"/>
    </row>
    <row r="4892" spans="1:14" ht="14.25" customHeight="1">
      <c r="A4892" s="114">
        <v>41379</v>
      </c>
      <c r="B4892" s="54" t="s">
        <v>789</v>
      </c>
      <c r="C4892" s="29">
        <f t="shared" si="711"/>
        <v>4597.7011494252874</v>
      </c>
      <c r="D4892" s="102" t="s">
        <v>188</v>
      </c>
      <c r="E4892" s="43">
        <v>65.25</v>
      </c>
      <c r="F4892" s="43">
        <v>64.25</v>
      </c>
      <c r="G4892" s="43"/>
      <c r="H4892" s="110"/>
      <c r="I4892" s="109">
        <f t="shared" si="712"/>
        <v>-4597.7011494252874</v>
      </c>
      <c r="J4892" s="109">
        <f t="shared" si="713"/>
        <v>0</v>
      </c>
      <c r="K4892" s="109">
        <f t="shared" si="714"/>
        <v>0</v>
      </c>
      <c r="L4892" s="43">
        <f t="shared" si="715"/>
        <v>-4597.7011494252874</v>
      </c>
      <c r="M4892" s="25"/>
      <c r="N4892" s="25"/>
    </row>
    <row r="4893" spans="1:14" ht="14.25" customHeight="1">
      <c r="A4893" s="114">
        <v>41376</v>
      </c>
      <c r="B4893" s="54" t="s">
        <v>748</v>
      </c>
      <c r="C4893" s="29">
        <f t="shared" si="711"/>
        <v>3883.4951456310678</v>
      </c>
      <c r="D4893" s="54" t="s">
        <v>188</v>
      </c>
      <c r="E4893" s="112">
        <v>77.25</v>
      </c>
      <c r="F4893" s="112">
        <v>78</v>
      </c>
      <c r="G4893" s="112">
        <v>78.75</v>
      </c>
      <c r="H4893" s="112">
        <v>80</v>
      </c>
      <c r="I4893" s="109">
        <f t="shared" si="712"/>
        <v>2912.6213592233007</v>
      </c>
      <c r="J4893" s="109">
        <f t="shared" si="713"/>
        <v>2912.6213592233007</v>
      </c>
      <c r="K4893" s="109">
        <f t="shared" si="714"/>
        <v>4854.3689320388348</v>
      </c>
      <c r="L4893" s="43">
        <f t="shared" si="715"/>
        <v>10679.611650485436</v>
      </c>
      <c r="M4893" s="25"/>
      <c r="N4893" s="25"/>
    </row>
    <row r="4894" spans="1:14" ht="14.25" customHeight="1">
      <c r="A4894" s="114">
        <v>41376</v>
      </c>
      <c r="B4894" s="54" t="s">
        <v>654</v>
      </c>
      <c r="C4894" s="29">
        <f t="shared" si="711"/>
        <v>898.20359281437129</v>
      </c>
      <c r="D4894" s="54" t="s">
        <v>188</v>
      </c>
      <c r="E4894" s="112">
        <v>334</v>
      </c>
      <c r="F4894" s="112">
        <v>336</v>
      </c>
      <c r="G4894" s="112">
        <v>339</v>
      </c>
      <c r="H4894" s="112">
        <v>344</v>
      </c>
      <c r="I4894" s="109">
        <f t="shared" si="712"/>
        <v>1796.4071856287426</v>
      </c>
      <c r="J4894" s="109">
        <f t="shared" si="713"/>
        <v>2694.6107784431138</v>
      </c>
      <c r="K4894" s="109">
        <f t="shared" si="714"/>
        <v>4491.0179640718561</v>
      </c>
      <c r="L4894" s="43">
        <f t="shared" si="715"/>
        <v>8982.0359281437122</v>
      </c>
      <c r="M4894" s="25"/>
      <c r="N4894" s="25"/>
    </row>
    <row r="4895" spans="1:14" ht="14.25" customHeight="1">
      <c r="A4895" s="114">
        <v>41376</v>
      </c>
      <c r="B4895" s="54" t="s">
        <v>51</v>
      </c>
      <c r="C4895" s="29">
        <f t="shared" si="711"/>
        <v>1479.6547472256473</v>
      </c>
      <c r="D4895" s="102" t="s">
        <v>203</v>
      </c>
      <c r="E4895" s="43">
        <v>202.75</v>
      </c>
      <c r="F4895" s="43">
        <v>201.5</v>
      </c>
      <c r="G4895" s="43">
        <v>199.5</v>
      </c>
      <c r="H4895" s="110">
        <v>196</v>
      </c>
      <c r="I4895" s="109">
        <f t="shared" si="712"/>
        <v>1849.568434032059</v>
      </c>
      <c r="J4895" s="109">
        <f t="shared" si="713"/>
        <v>2959.3094944512945</v>
      </c>
      <c r="K4895" s="109">
        <f t="shared" si="714"/>
        <v>5178.7916152897651</v>
      </c>
      <c r="L4895" s="43">
        <f t="shared" si="715"/>
        <v>9987.6695437731178</v>
      </c>
      <c r="M4895" s="25"/>
      <c r="N4895" s="25"/>
    </row>
    <row r="4896" spans="1:14" ht="14.25" customHeight="1">
      <c r="A4896" s="114">
        <v>41376</v>
      </c>
      <c r="B4896" s="54" t="s">
        <v>628</v>
      </c>
      <c r="C4896" s="29">
        <f t="shared" si="711"/>
        <v>368.09815950920245</v>
      </c>
      <c r="D4896" s="102" t="s">
        <v>203</v>
      </c>
      <c r="E4896" s="43">
        <v>815</v>
      </c>
      <c r="F4896" s="43">
        <v>809</v>
      </c>
      <c r="G4896" s="43">
        <v>802</v>
      </c>
      <c r="H4896" s="110"/>
      <c r="I4896" s="109">
        <f t="shared" si="712"/>
        <v>2208.5889570552145</v>
      </c>
      <c r="J4896" s="109">
        <f t="shared" si="713"/>
        <v>2576.687116564417</v>
      </c>
      <c r="K4896" s="109">
        <f t="shared" si="714"/>
        <v>0</v>
      </c>
      <c r="L4896" s="43">
        <f t="shared" si="715"/>
        <v>4785.2760736196315</v>
      </c>
      <c r="M4896" s="25"/>
      <c r="N4896" s="25"/>
    </row>
    <row r="4897" spans="1:14" ht="14.25" customHeight="1">
      <c r="A4897" s="114">
        <v>41376</v>
      </c>
      <c r="B4897" s="102" t="s">
        <v>29</v>
      </c>
      <c r="C4897" s="29">
        <f t="shared" si="711"/>
        <v>627.61506276150624</v>
      </c>
      <c r="D4897" s="102" t="s">
        <v>188</v>
      </c>
      <c r="E4897" s="43">
        <v>478</v>
      </c>
      <c r="F4897" s="43">
        <v>481.5</v>
      </c>
      <c r="G4897" s="43"/>
      <c r="H4897" s="43"/>
      <c r="I4897" s="109">
        <f t="shared" si="712"/>
        <v>2196.6527196652719</v>
      </c>
      <c r="J4897" s="109">
        <f t="shared" si="713"/>
        <v>0</v>
      </c>
      <c r="K4897" s="109">
        <f t="shared" si="714"/>
        <v>0</v>
      </c>
      <c r="L4897" s="43">
        <f t="shared" si="715"/>
        <v>2196.6527196652719</v>
      </c>
      <c r="M4897" s="25"/>
      <c r="N4897" s="25"/>
    </row>
    <row r="4898" spans="1:14" ht="14.25" customHeight="1">
      <c r="A4898" s="114">
        <v>41376</v>
      </c>
      <c r="B4898" s="102" t="s">
        <v>717</v>
      </c>
      <c r="C4898" s="29">
        <f t="shared" si="711"/>
        <v>431.0344827586207</v>
      </c>
      <c r="D4898" s="102" t="s">
        <v>188</v>
      </c>
      <c r="E4898" s="43">
        <v>696</v>
      </c>
      <c r="F4898" s="43">
        <v>699.5</v>
      </c>
      <c r="G4898" s="43"/>
      <c r="H4898" s="43"/>
      <c r="I4898" s="109">
        <f t="shared" si="712"/>
        <v>1508.6206896551726</v>
      </c>
      <c r="J4898" s="109">
        <f t="shared" si="713"/>
        <v>0</v>
      </c>
      <c r="K4898" s="109">
        <f t="shared" si="714"/>
        <v>0</v>
      </c>
      <c r="L4898" s="43">
        <f t="shared" si="715"/>
        <v>1508.6206896551726</v>
      </c>
      <c r="M4898" s="25"/>
      <c r="N4898" s="25"/>
    </row>
    <row r="4899" spans="1:14" ht="14.25" customHeight="1">
      <c r="A4899" s="114">
        <v>41375</v>
      </c>
      <c r="B4899" s="54" t="s">
        <v>29</v>
      </c>
      <c r="C4899" s="29">
        <f t="shared" si="711"/>
        <v>694.44444444444446</v>
      </c>
      <c r="D4899" s="54" t="s">
        <v>188</v>
      </c>
      <c r="E4899" s="112">
        <v>432</v>
      </c>
      <c r="F4899" s="112">
        <v>435</v>
      </c>
      <c r="G4899" s="112">
        <v>440</v>
      </c>
      <c r="H4899" s="112">
        <v>446</v>
      </c>
      <c r="I4899" s="109">
        <f t="shared" si="712"/>
        <v>2083.3333333333335</v>
      </c>
      <c r="J4899" s="109">
        <f t="shared" si="713"/>
        <v>3472.2222222222222</v>
      </c>
      <c r="K4899" s="109">
        <f t="shared" si="714"/>
        <v>4166.666666666667</v>
      </c>
      <c r="L4899" s="43">
        <f t="shared" si="715"/>
        <v>9722.2222222222226</v>
      </c>
      <c r="M4899" s="25"/>
      <c r="N4899" s="25"/>
    </row>
    <row r="4900" spans="1:14" ht="14.25" customHeight="1">
      <c r="A4900" s="114">
        <v>41375</v>
      </c>
      <c r="B4900" s="54" t="s">
        <v>94</v>
      </c>
      <c r="C4900" s="29">
        <f t="shared" si="711"/>
        <v>1204.8192771084337</v>
      </c>
      <c r="D4900" s="102" t="s">
        <v>203</v>
      </c>
      <c r="E4900" s="43">
        <v>249</v>
      </c>
      <c r="F4900" s="43">
        <v>247</v>
      </c>
      <c r="G4900" s="43">
        <v>244.5</v>
      </c>
      <c r="H4900" s="110">
        <v>240</v>
      </c>
      <c r="I4900" s="109">
        <f t="shared" si="712"/>
        <v>2409.6385542168673</v>
      </c>
      <c r="J4900" s="109">
        <f t="shared" si="713"/>
        <v>3012.0481927710844</v>
      </c>
      <c r="K4900" s="109">
        <f t="shared" si="714"/>
        <v>5421.6867469879517</v>
      </c>
      <c r="L4900" s="43">
        <f t="shared" si="715"/>
        <v>10843.373493975903</v>
      </c>
      <c r="M4900" s="25"/>
      <c r="N4900" s="25"/>
    </row>
    <row r="4901" spans="1:14" ht="14.25" customHeight="1">
      <c r="A4901" s="114">
        <v>41375</v>
      </c>
      <c r="B4901" s="54" t="s">
        <v>29</v>
      </c>
      <c r="C4901" s="29">
        <f t="shared" si="711"/>
        <v>643.43163538873989</v>
      </c>
      <c r="D4901" s="54" t="s">
        <v>188</v>
      </c>
      <c r="E4901" s="112">
        <v>466.25</v>
      </c>
      <c r="F4901" s="112">
        <v>469.5</v>
      </c>
      <c r="G4901" s="112">
        <v>474</v>
      </c>
      <c r="H4901" s="112"/>
      <c r="I4901" s="109">
        <f t="shared" si="712"/>
        <v>2091.1528150134045</v>
      </c>
      <c r="J4901" s="109">
        <f t="shared" si="713"/>
        <v>2895.4423592493295</v>
      </c>
      <c r="K4901" s="109">
        <f t="shared" si="714"/>
        <v>0</v>
      </c>
      <c r="L4901" s="43">
        <f t="shared" si="715"/>
        <v>4986.595174262734</v>
      </c>
      <c r="M4901" s="25"/>
      <c r="N4901" s="25"/>
    </row>
    <row r="4902" spans="1:14" ht="14.25" customHeight="1">
      <c r="A4902" s="114">
        <v>41375</v>
      </c>
      <c r="B4902" s="54" t="s">
        <v>717</v>
      </c>
      <c r="C4902" s="29">
        <f t="shared" si="711"/>
        <v>441.82621502209133</v>
      </c>
      <c r="D4902" s="54" t="s">
        <v>188</v>
      </c>
      <c r="E4902" s="112">
        <v>679</v>
      </c>
      <c r="F4902" s="112">
        <v>684</v>
      </c>
      <c r="G4902" s="112">
        <v>690</v>
      </c>
      <c r="H4902" s="112"/>
      <c r="I4902" s="109">
        <f t="shared" si="712"/>
        <v>2209.1310751104565</v>
      </c>
      <c r="J4902" s="109">
        <f t="shared" si="713"/>
        <v>2650.9572901325482</v>
      </c>
      <c r="K4902" s="109">
        <f t="shared" si="714"/>
        <v>0</v>
      </c>
      <c r="L4902" s="43">
        <f t="shared" si="715"/>
        <v>4860.0883652430048</v>
      </c>
      <c r="M4902" s="25"/>
      <c r="N4902" s="25"/>
    </row>
    <row r="4903" spans="1:14" ht="14.25" customHeight="1">
      <c r="A4903" s="114">
        <v>41374</v>
      </c>
      <c r="B4903" s="54" t="s">
        <v>723</v>
      </c>
      <c r="C4903" s="29">
        <f t="shared" si="711"/>
        <v>1485.1485148514851</v>
      </c>
      <c r="D4903" s="102" t="s">
        <v>203</v>
      </c>
      <c r="E4903" s="43">
        <v>202</v>
      </c>
      <c r="F4903" s="43">
        <v>200.5</v>
      </c>
      <c r="G4903" s="43">
        <v>198.5</v>
      </c>
      <c r="H4903" s="110">
        <v>196.4</v>
      </c>
      <c r="I4903" s="109">
        <f t="shared" si="712"/>
        <v>2227.7227722772277</v>
      </c>
      <c r="J4903" s="109">
        <f t="shared" si="713"/>
        <v>2970.2970297029701</v>
      </c>
      <c r="K4903" s="109">
        <f t="shared" si="714"/>
        <v>3118.81188118811</v>
      </c>
      <c r="L4903" s="43">
        <f t="shared" si="715"/>
        <v>8316.8316831683078</v>
      </c>
      <c r="M4903" s="25"/>
      <c r="N4903" s="25"/>
    </row>
    <row r="4904" spans="1:14" ht="14.25" customHeight="1">
      <c r="A4904" s="114">
        <v>41374</v>
      </c>
      <c r="B4904" s="54" t="s">
        <v>770</v>
      </c>
      <c r="C4904" s="29">
        <f t="shared" si="711"/>
        <v>618.5567010309278</v>
      </c>
      <c r="D4904" s="102" t="s">
        <v>203</v>
      </c>
      <c r="E4904" s="43">
        <v>485</v>
      </c>
      <c r="F4904" s="43">
        <v>481</v>
      </c>
      <c r="G4904" s="43">
        <v>476</v>
      </c>
      <c r="H4904" s="110">
        <v>473.65</v>
      </c>
      <c r="I4904" s="109">
        <f t="shared" si="712"/>
        <v>2474.2268041237112</v>
      </c>
      <c r="J4904" s="109">
        <f t="shared" si="713"/>
        <v>3092.783505154639</v>
      </c>
      <c r="K4904" s="109">
        <f t="shared" si="714"/>
        <v>1453.6082474226944</v>
      </c>
      <c r="L4904" s="43">
        <f t="shared" si="715"/>
        <v>7020.6185567010443</v>
      </c>
      <c r="M4904" s="25"/>
      <c r="N4904" s="25"/>
    </row>
    <row r="4905" spans="1:14" ht="14.25" customHeight="1">
      <c r="A4905" s="114">
        <v>41374</v>
      </c>
      <c r="B4905" s="54" t="s">
        <v>717</v>
      </c>
      <c r="C4905" s="29">
        <f t="shared" si="711"/>
        <v>455.9270516717325</v>
      </c>
      <c r="D4905" s="102" t="s">
        <v>203</v>
      </c>
      <c r="E4905" s="43">
        <v>658</v>
      </c>
      <c r="F4905" s="43">
        <v>653</v>
      </c>
      <c r="G4905" s="43">
        <v>647.95000000000005</v>
      </c>
      <c r="H4905" s="110"/>
      <c r="I4905" s="109">
        <f t="shared" si="712"/>
        <v>2279.6352583586627</v>
      </c>
      <c r="J4905" s="109">
        <f t="shared" si="713"/>
        <v>2302.4316109422284</v>
      </c>
      <c r="K4905" s="109">
        <f t="shared" si="714"/>
        <v>0</v>
      </c>
      <c r="L4905" s="43">
        <f t="shared" si="715"/>
        <v>4582.0668693008911</v>
      </c>
      <c r="M4905" s="25"/>
      <c r="N4905" s="25"/>
    </row>
    <row r="4906" spans="1:14" ht="14.25" customHeight="1">
      <c r="A4906" s="114">
        <v>41374</v>
      </c>
      <c r="B4906" s="54" t="s">
        <v>713</v>
      </c>
      <c r="C4906" s="29">
        <f t="shared" si="711"/>
        <v>2068.9655172413795</v>
      </c>
      <c r="D4906" s="102" t="s">
        <v>203</v>
      </c>
      <c r="E4906" s="43">
        <v>145</v>
      </c>
      <c r="F4906" s="43">
        <v>144</v>
      </c>
      <c r="G4906" s="43">
        <v>143</v>
      </c>
      <c r="H4906" s="110"/>
      <c r="I4906" s="109">
        <f t="shared" si="712"/>
        <v>2068.9655172413795</v>
      </c>
      <c r="J4906" s="109">
        <f t="shared" si="713"/>
        <v>2068.9655172413795</v>
      </c>
      <c r="K4906" s="109">
        <f t="shared" si="714"/>
        <v>0</v>
      </c>
      <c r="L4906" s="43">
        <f t="shared" si="715"/>
        <v>4137.9310344827591</v>
      </c>
      <c r="M4906" s="25"/>
      <c r="N4906" s="25"/>
    </row>
    <row r="4907" spans="1:14" ht="14.25" customHeight="1">
      <c r="A4907" s="114">
        <v>41374</v>
      </c>
      <c r="B4907" s="54" t="s">
        <v>615</v>
      </c>
      <c r="C4907" s="29">
        <f t="shared" si="711"/>
        <v>2083.3333333333335</v>
      </c>
      <c r="D4907" s="54" t="s">
        <v>188</v>
      </c>
      <c r="E4907" s="112">
        <v>144</v>
      </c>
      <c r="F4907" s="112">
        <v>145</v>
      </c>
      <c r="G4907" s="112">
        <v>145.75</v>
      </c>
      <c r="H4907" s="112"/>
      <c r="I4907" s="109">
        <f t="shared" si="712"/>
        <v>2083.3333333333335</v>
      </c>
      <c r="J4907" s="109">
        <f t="shared" si="713"/>
        <v>1562.5</v>
      </c>
      <c r="K4907" s="109">
        <f t="shared" si="714"/>
        <v>0</v>
      </c>
      <c r="L4907" s="43">
        <f t="shared" si="715"/>
        <v>3645.8333333333335</v>
      </c>
      <c r="M4907" s="25"/>
      <c r="N4907" s="25"/>
    </row>
    <row r="4908" spans="1:14" ht="15.75" customHeight="1">
      <c r="A4908" s="114">
        <v>41374</v>
      </c>
      <c r="B4908" s="102" t="s">
        <v>549</v>
      </c>
      <c r="C4908" s="29">
        <f t="shared" si="711"/>
        <v>456.27376425855516</v>
      </c>
      <c r="D4908" s="102" t="s">
        <v>203</v>
      </c>
      <c r="E4908" s="43">
        <v>657.5</v>
      </c>
      <c r="F4908" s="43">
        <v>651</v>
      </c>
      <c r="G4908" s="43"/>
      <c r="H4908" s="110"/>
      <c r="I4908" s="109">
        <f t="shared" si="712"/>
        <v>2965.7794676806084</v>
      </c>
      <c r="J4908" s="109">
        <f t="shared" si="713"/>
        <v>0</v>
      </c>
      <c r="K4908" s="109">
        <f t="shared" si="714"/>
        <v>0</v>
      </c>
      <c r="L4908" s="43">
        <f t="shared" si="715"/>
        <v>2965.7794676806084</v>
      </c>
      <c r="M4908" s="25"/>
      <c r="N4908" s="25"/>
    </row>
    <row r="4909" spans="1:14" ht="15.75" customHeight="1">
      <c r="A4909" s="114">
        <v>41374</v>
      </c>
      <c r="B4909" s="102" t="s">
        <v>690</v>
      </c>
      <c r="C4909" s="29">
        <f t="shared" si="711"/>
        <v>2870.8133971291868</v>
      </c>
      <c r="D4909" s="102" t="s">
        <v>203</v>
      </c>
      <c r="E4909" s="43">
        <v>104.5</v>
      </c>
      <c r="F4909" s="43">
        <v>103.5</v>
      </c>
      <c r="G4909" s="43"/>
      <c r="H4909" s="110"/>
      <c r="I4909" s="109">
        <f t="shared" si="712"/>
        <v>2870.8133971291868</v>
      </c>
      <c r="J4909" s="109">
        <f t="shared" si="713"/>
        <v>0</v>
      </c>
      <c r="K4909" s="109">
        <f t="shared" si="714"/>
        <v>0</v>
      </c>
      <c r="L4909" s="43">
        <f t="shared" si="715"/>
        <v>2870.8133971291868</v>
      </c>
      <c r="M4909" s="25"/>
      <c r="N4909" s="25"/>
    </row>
    <row r="4910" spans="1:14" ht="15.75" customHeight="1">
      <c r="A4910" s="114">
        <v>41374</v>
      </c>
      <c r="B4910" s="102" t="s">
        <v>752</v>
      </c>
      <c r="C4910" s="29">
        <f t="shared" si="711"/>
        <v>2608.695652173913</v>
      </c>
      <c r="D4910" s="102" t="s">
        <v>203</v>
      </c>
      <c r="E4910" s="43">
        <v>115</v>
      </c>
      <c r="F4910" s="43">
        <v>114</v>
      </c>
      <c r="G4910" s="43"/>
      <c r="H4910" s="110"/>
      <c r="I4910" s="109">
        <f t="shared" si="712"/>
        <v>2608.695652173913</v>
      </c>
      <c r="J4910" s="109">
        <f t="shared" si="713"/>
        <v>0</v>
      </c>
      <c r="K4910" s="109">
        <f t="shared" si="714"/>
        <v>0</v>
      </c>
      <c r="L4910" s="43">
        <f t="shared" si="715"/>
        <v>2608.695652173913</v>
      </c>
      <c r="M4910" s="25"/>
      <c r="N4910" s="25"/>
    </row>
    <row r="4911" spans="1:14" ht="15.75" customHeight="1">
      <c r="A4911" s="114">
        <v>41374</v>
      </c>
      <c r="B4911" s="102" t="s">
        <v>708</v>
      </c>
      <c r="C4911" s="29">
        <f t="shared" si="711"/>
        <v>4761.9047619047615</v>
      </c>
      <c r="D4911" s="102" t="s">
        <v>188</v>
      </c>
      <c r="E4911" s="43">
        <v>63</v>
      </c>
      <c r="F4911" s="43">
        <v>63.5</v>
      </c>
      <c r="G4911" s="43"/>
      <c r="H4911" s="43"/>
      <c r="I4911" s="109">
        <f t="shared" si="712"/>
        <v>2380.9523809523807</v>
      </c>
      <c r="J4911" s="109">
        <f t="shared" si="713"/>
        <v>0</v>
      </c>
      <c r="K4911" s="109">
        <f t="shared" si="714"/>
        <v>0</v>
      </c>
      <c r="L4911" s="43">
        <f t="shared" si="715"/>
        <v>2380.9523809523807</v>
      </c>
      <c r="M4911" s="25"/>
      <c r="N4911" s="25"/>
    </row>
    <row r="4912" spans="1:14" ht="15.75" customHeight="1">
      <c r="A4912" s="114">
        <v>41374</v>
      </c>
      <c r="B4912" s="54" t="s">
        <v>638</v>
      </c>
      <c r="C4912" s="29">
        <f t="shared" si="711"/>
        <v>1428.5714285714287</v>
      </c>
      <c r="D4912" s="102" t="s">
        <v>188</v>
      </c>
      <c r="E4912" s="43">
        <v>210</v>
      </c>
      <c r="F4912" s="43">
        <v>210</v>
      </c>
      <c r="G4912" s="43"/>
      <c r="H4912" s="110"/>
      <c r="I4912" s="109">
        <f t="shared" si="712"/>
        <v>0</v>
      </c>
      <c r="J4912" s="109">
        <f t="shared" si="713"/>
        <v>0</v>
      </c>
      <c r="K4912" s="109">
        <f t="shared" si="714"/>
        <v>0</v>
      </c>
      <c r="L4912" s="43">
        <f t="shared" si="715"/>
        <v>0</v>
      </c>
      <c r="M4912" s="25"/>
      <c r="N4912" s="25"/>
    </row>
    <row r="4913" spans="1:14" ht="15.75" customHeight="1">
      <c r="A4913" s="114">
        <v>41373</v>
      </c>
      <c r="B4913" s="54" t="s">
        <v>409</v>
      </c>
      <c r="C4913" s="29">
        <f t="shared" si="711"/>
        <v>587.08414872798437</v>
      </c>
      <c r="D4913" s="54" t="s">
        <v>188</v>
      </c>
      <c r="E4913" s="112">
        <v>511</v>
      </c>
      <c r="F4913" s="112">
        <v>515</v>
      </c>
      <c r="G4913" s="112">
        <v>519</v>
      </c>
      <c r="H4913" s="112"/>
      <c r="I4913" s="109">
        <f t="shared" si="712"/>
        <v>2348.3365949119375</v>
      </c>
      <c r="J4913" s="109">
        <f t="shared" si="713"/>
        <v>2348.3365949119375</v>
      </c>
      <c r="K4913" s="109">
        <f t="shared" si="714"/>
        <v>0</v>
      </c>
      <c r="L4913" s="43">
        <f t="shared" si="715"/>
        <v>4696.673189823875</v>
      </c>
      <c r="M4913" s="25"/>
      <c r="N4913" s="25"/>
    </row>
    <row r="4914" spans="1:14" ht="15.75" customHeight="1">
      <c r="A4914" s="114">
        <v>41373</v>
      </c>
      <c r="B4914" s="54" t="s">
        <v>790</v>
      </c>
      <c r="C4914" s="29">
        <f t="shared" si="711"/>
        <v>1013.5135135135135</v>
      </c>
      <c r="D4914" s="54" t="s">
        <v>188</v>
      </c>
      <c r="E4914" s="112">
        <v>296</v>
      </c>
      <c r="F4914" s="112">
        <v>298</v>
      </c>
      <c r="G4914" s="112">
        <v>300</v>
      </c>
      <c r="H4914" s="112"/>
      <c r="I4914" s="109">
        <f t="shared" si="712"/>
        <v>2027.0270270270271</v>
      </c>
      <c r="J4914" s="109">
        <f t="shared" si="713"/>
        <v>2027.0270270270271</v>
      </c>
      <c r="K4914" s="109">
        <f t="shared" si="714"/>
        <v>0</v>
      </c>
      <c r="L4914" s="43">
        <f t="shared" si="715"/>
        <v>4054.0540540540542</v>
      </c>
      <c r="M4914" s="25"/>
      <c r="N4914" s="25"/>
    </row>
    <row r="4915" spans="1:14" ht="15.75" customHeight="1">
      <c r="A4915" s="114">
        <v>41373</v>
      </c>
      <c r="B4915" s="54" t="s">
        <v>773</v>
      </c>
      <c r="C4915" s="29">
        <f t="shared" si="711"/>
        <v>524.93438320209975</v>
      </c>
      <c r="D4915" s="54" t="s">
        <v>188</v>
      </c>
      <c r="E4915" s="112">
        <v>571.5</v>
      </c>
      <c r="F4915" s="112">
        <v>575</v>
      </c>
      <c r="G4915" s="112">
        <v>579</v>
      </c>
      <c r="H4915" s="112"/>
      <c r="I4915" s="109">
        <f t="shared" si="712"/>
        <v>1837.2703412073492</v>
      </c>
      <c r="J4915" s="109">
        <f t="shared" si="713"/>
        <v>2099.737532808399</v>
      </c>
      <c r="K4915" s="109">
        <f t="shared" si="714"/>
        <v>0</v>
      </c>
      <c r="L4915" s="43">
        <f t="shared" si="715"/>
        <v>3937.0078740157483</v>
      </c>
      <c r="M4915" s="25"/>
      <c r="N4915" s="25"/>
    </row>
    <row r="4916" spans="1:14" ht="15.75" customHeight="1">
      <c r="A4916" s="114">
        <v>41373</v>
      </c>
      <c r="B4916" s="102" t="s">
        <v>771</v>
      </c>
      <c r="C4916" s="29">
        <f t="shared" si="711"/>
        <v>1706.9701280227596</v>
      </c>
      <c r="D4916" s="102" t="s">
        <v>188</v>
      </c>
      <c r="E4916" s="43">
        <v>175.75</v>
      </c>
      <c r="F4916" s="43">
        <v>177</v>
      </c>
      <c r="G4916" s="43"/>
      <c r="H4916" s="43"/>
      <c r="I4916" s="109">
        <f t="shared" si="712"/>
        <v>2133.7126600284496</v>
      </c>
      <c r="J4916" s="109">
        <f t="shared" si="713"/>
        <v>0</v>
      </c>
      <c r="K4916" s="109">
        <f t="shared" si="714"/>
        <v>0</v>
      </c>
      <c r="L4916" s="43">
        <f t="shared" si="715"/>
        <v>2133.7126600284496</v>
      </c>
      <c r="M4916" s="25"/>
      <c r="N4916" s="25"/>
    </row>
    <row r="4917" spans="1:14" ht="15.75" customHeight="1">
      <c r="A4917" s="114">
        <v>41373</v>
      </c>
      <c r="B4917" s="102" t="s">
        <v>791</v>
      </c>
      <c r="C4917" s="29">
        <f t="shared" si="711"/>
        <v>1240.9513960703205</v>
      </c>
      <c r="D4917" s="102" t="s">
        <v>188</v>
      </c>
      <c r="E4917" s="43">
        <v>241.75</v>
      </c>
      <c r="F4917" s="43">
        <v>243.25</v>
      </c>
      <c r="G4917" s="43"/>
      <c r="H4917" s="43"/>
      <c r="I4917" s="109">
        <f t="shared" si="712"/>
        <v>1861.4270941054806</v>
      </c>
      <c r="J4917" s="109">
        <f t="shared" si="713"/>
        <v>0</v>
      </c>
      <c r="K4917" s="109">
        <f t="shared" si="714"/>
        <v>0</v>
      </c>
      <c r="L4917" s="43">
        <f t="shared" si="715"/>
        <v>1861.4270941054806</v>
      </c>
      <c r="M4917" s="25"/>
      <c r="N4917" s="25"/>
    </row>
    <row r="4918" spans="1:14" ht="15.75" customHeight="1">
      <c r="A4918" s="114">
        <v>41373</v>
      </c>
      <c r="B4918" s="102" t="s">
        <v>546</v>
      </c>
      <c r="C4918" s="29">
        <f t="shared" si="711"/>
        <v>364.96350364963502</v>
      </c>
      <c r="D4918" s="102" t="s">
        <v>203</v>
      </c>
      <c r="E4918" s="43">
        <v>822</v>
      </c>
      <c r="F4918" s="43">
        <v>817.6</v>
      </c>
      <c r="G4918" s="43"/>
      <c r="H4918" s="110"/>
      <c r="I4918" s="109">
        <f t="shared" si="712"/>
        <v>1605.8394160583857</v>
      </c>
      <c r="J4918" s="109">
        <f t="shared" si="713"/>
        <v>0</v>
      </c>
      <c r="K4918" s="109">
        <f t="shared" si="714"/>
        <v>0</v>
      </c>
      <c r="L4918" s="43">
        <f t="shared" si="715"/>
        <v>1605.8394160583857</v>
      </c>
      <c r="M4918" s="25"/>
      <c r="N4918" s="25"/>
    </row>
    <row r="4919" spans="1:14" ht="15.75" customHeight="1">
      <c r="A4919" s="114">
        <v>41373</v>
      </c>
      <c r="B4919" s="102" t="s">
        <v>659</v>
      </c>
      <c r="C4919" s="29">
        <f t="shared" si="711"/>
        <v>1382.4884792626729</v>
      </c>
      <c r="D4919" s="102" t="s">
        <v>188</v>
      </c>
      <c r="E4919" s="43">
        <v>217</v>
      </c>
      <c r="F4919" s="43">
        <v>217.9</v>
      </c>
      <c r="G4919" s="43"/>
      <c r="H4919" s="43"/>
      <c r="I4919" s="109">
        <f t="shared" si="712"/>
        <v>1244.2396313364134</v>
      </c>
      <c r="J4919" s="109">
        <f t="shared" si="713"/>
        <v>0</v>
      </c>
      <c r="K4919" s="109">
        <f t="shared" si="714"/>
        <v>0</v>
      </c>
      <c r="L4919" s="43">
        <f t="shared" si="715"/>
        <v>1244.2396313364134</v>
      </c>
      <c r="M4919" s="25"/>
      <c r="N4919" s="25"/>
    </row>
    <row r="4920" spans="1:14" ht="15.75" customHeight="1">
      <c r="A4920" s="114">
        <v>41372</v>
      </c>
      <c r="B4920" s="54" t="s">
        <v>29</v>
      </c>
      <c r="C4920" s="29">
        <f t="shared" si="711"/>
        <v>753.7688442211055</v>
      </c>
      <c r="D4920" s="54" t="s">
        <v>188</v>
      </c>
      <c r="E4920" s="112">
        <v>398</v>
      </c>
      <c r="F4920" s="112">
        <v>400.5</v>
      </c>
      <c r="G4920" s="112">
        <v>405</v>
      </c>
      <c r="H4920" s="112">
        <v>411</v>
      </c>
      <c r="I4920" s="109">
        <f t="shared" si="712"/>
        <v>1884.4221105527638</v>
      </c>
      <c r="J4920" s="109">
        <f t="shared" si="713"/>
        <v>3391.9597989949748</v>
      </c>
      <c r="K4920" s="109">
        <f t="shared" si="714"/>
        <v>4522.6130653266327</v>
      </c>
      <c r="L4920" s="43">
        <f t="shared" si="715"/>
        <v>9798.9949748743711</v>
      </c>
      <c r="M4920" s="25"/>
      <c r="N4920" s="25"/>
    </row>
    <row r="4921" spans="1:14" ht="15.75" customHeight="1">
      <c r="A4921" s="114">
        <v>41372</v>
      </c>
      <c r="B4921" s="54" t="s">
        <v>409</v>
      </c>
      <c r="C4921" s="29">
        <f t="shared" si="711"/>
        <v>627.61506276150624</v>
      </c>
      <c r="D4921" s="54" t="s">
        <v>188</v>
      </c>
      <c r="E4921" s="112">
        <v>478</v>
      </c>
      <c r="F4921" s="112">
        <v>481.5</v>
      </c>
      <c r="G4921" s="112">
        <v>486</v>
      </c>
      <c r="H4921" s="112">
        <v>493</v>
      </c>
      <c r="I4921" s="109">
        <f t="shared" si="712"/>
        <v>2196.6527196652719</v>
      </c>
      <c r="J4921" s="109">
        <f t="shared" si="713"/>
        <v>2824.267782426778</v>
      </c>
      <c r="K4921" s="109">
        <f t="shared" si="714"/>
        <v>4393.3054393305438</v>
      </c>
      <c r="L4921" s="43">
        <f t="shared" si="715"/>
        <v>9414.2259414225937</v>
      </c>
      <c r="M4921" s="25"/>
      <c r="N4921" s="25"/>
    </row>
    <row r="4922" spans="1:14" ht="15.75" customHeight="1">
      <c r="A4922" s="114">
        <v>41372</v>
      </c>
      <c r="B4922" s="54" t="s">
        <v>638</v>
      </c>
      <c r="C4922" s="29">
        <f t="shared" si="711"/>
        <v>1466.9926650366749</v>
      </c>
      <c r="D4922" s="102" t="s">
        <v>203</v>
      </c>
      <c r="E4922" s="43">
        <v>204.5</v>
      </c>
      <c r="F4922" s="43">
        <v>203</v>
      </c>
      <c r="G4922" s="43">
        <v>201</v>
      </c>
      <c r="H4922" s="110"/>
      <c r="I4922" s="109">
        <f t="shared" si="712"/>
        <v>2200.4889975550122</v>
      </c>
      <c r="J4922" s="109">
        <f t="shared" si="713"/>
        <v>2933.9853300733498</v>
      </c>
      <c r="K4922" s="109">
        <f t="shared" si="714"/>
        <v>0</v>
      </c>
      <c r="L4922" s="43">
        <f t="shared" si="715"/>
        <v>5134.4743276283625</v>
      </c>
      <c r="M4922" s="25"/>
      <c r="N4922" s="25"/>
    </row>
    <row r="4923" spans="1:14" ht="15.75" customHeight="1">
      <c r="A4923" s="114">
        <v>41372</v>
      </c>
      <c r="B4923" s="102" t="s">
        <v>682</v>
      </c>
      <c r="C4923" s="29">
        <f t="shared" si="711"/>
        <v>370.82818294190361</v>
      </c>
      <c r="D4923" s="102" t="s">
        <v>188</v>
      </c>
      <c r="E4923" s="43">
        <v>809</v>
      </c>
      <c r="F4923" s="43">
        <v>815</v>
      </c>
      <c r="G4923" s="43"/>
      <c r="H4923" s="43"/>
      <c r="I4923" s="109">
        <f t="shared" si="712"/>
        <v>2224.9690976514216</v>
      </c>
      <c r="J4923" s="109">
        <f t="shared" si="713"/>
        <v>0</v>
      </c>
      <c r="K4923" s="109">
        <f t="shared" si="714"/>
        <v>0</v>
      </c>
      <c r="L4923" s="43">
        <f t="shared" si="715"/>
        <v>2224.9690976514216</v>
      </c>
      <c r="M4923" s="25"/>
      <c r="N4923" s="25"/>
    </row>
    <row r="4924" spans="1:14" ht="15.75" customHeight="1">
      <c r="A4924" s="114">
        <v>41372</v>
      </c>
      <c r="B4924" s="102" t="s">
        <v>44</v>
      </c>
      <c r="C4924" s="29">
        <f t="shared" si="711"/>
        <v>1442.3076923076924</v>
      </c>
      <c r="D4924" s="102" t="s">
        <v>188</v>
      </c>
      <c r="E4924" s="43">
        <v>208</v>
      </c>
      <c r="F4924" s="43">
        <v>209.5</v>
      </c>
      <c r="G4924" s="43"/>
      <c r="H4924" s="43"/>
      <c r="I4924" s="109">
        <f t="shared" si="712"/>
        <v>2163.4615384615386</v>
      </c>
      <c r="J4924" s="109">
        <f t="shared" si="713"/>
        <v>0</v>
      </c>
      <c r="K4924" s="109">
        <f t="shared" si="714"/>
        <v>0</v>
      </c>
      <c r="L4924" s="43">
        <f t="shared" si="715"/>
        <v>2163.4615384615386</v>
      </c>
      <c r="M4924" s="25"/>
      <c r="N4924" s="25"/>
    </row>
    <row r="4925" spans="1:14" ht="15.75" customHeight="1">
      <c r="A4925" s="114">
        <v>41372</v>
      </c>
      <c r="B4925" s="102" t="s">
        <v>737</v>
      </c>
      <c r="C4925" s="29">
        <f t="shared" si="711"/>
        <v>2586.2068965517242</v>
      </c>
      <c r="D4925" s="102" t="s">
        <v>188</v>
      </c>
      <c r="E4925" s="43">
        <v>116</v>
      </c>
      <c r="F4925" s="43">
        <v>116.8</v>
      </c>
      <c r="G4925" s="43"/>
      <c r="H4925" s="43"/>
      <c r="I4925" s="109">
        <f t="shared" si="712"/>
        <v>2068.9655172413718</v>
      </c>
      <c r="J4925" s="109">
        <f t="shared" si="713"/>
        <v>0</v>
      </c>
      <c r="K4925" s="109">
        <f t="shared" si="714"/>
        <v>0</v>
      </c>
      <c r="L4925" s="43">
        <f t="shared" si="715"/>
        <v>2068.9655172413718</v>
      </c>
      <c r="M4925" s="25"/>
      <c r="N4925" s="25"/>
    </row>
    <row r="4926" spans="1:14" ht="15.75" customHeight="1">
      <c r="A4926" s="114">
        <v>41372</v>
      </c>
      <c r="B4926" s="102" t="s">
        <v>713</v>
      </c>
      <c r="C4926" s="29">
        <f t="shared" si="711"/>
        <v>2054.794520547945</v>
      </c>
      <c r="D4926" s="102" t="s">
        <v>203</v>
      </c>
      <c r="E4926" s="43">
        <v>146</v>
      </c>
      <c r="F4926" s="43">
        <v>145.15</v>
      </c>
      <c r="G4926" s="43"/>
      <c r="H4926" s="110"/>
      <c r="I4926" s="109">
        <f t="shared" si="712"/>
        <v>1746.5753424657416</v>
      </c>
      <c r="J4926" s="109">
        <f t="shared" si="713"/>
        <v>0</v>
      </c>
      <c r="K4926" s="109">
        <f t="shared" si="714"/>
        <v>0</v>
      </c>
      <c r="L4926" s="43">
        <f t="shared" si="715"/>
        <v>1746.5753424657416</v>
      </c>
      <c r="M4926" s="25"/>
      <c r="N4926" s="25"/>
    </row>
    <row r="4927" spans="1:14" ht="15.75" customHeight="1">
      <c r="A4927" s="114">
        <v>41372</v>
      </c>
      <c r="B4927" s="102" t="s">
        <v>701</v>
      </c>
      <c r="C4927" s="29">
        <f t="shared" si="711"/>
        <v>622.40663900414938</v>
      </c>
      <c r="D4927" s="102" t="s">
        <v>203</v>
      </c>
      <c r="E4927" s="43">
        <v>482</v>
      </c>
      <c r="F4927" s="43">
        <v>480.1</v>
      </c>
      <c r="G4927" s="43"/>
      <c r="H4927" s="110"/>
      <c r="I4927" s="109">
        <f t="shared" si="712"/>
        <v>1182.5726141078696</v>
      </c>
      <c r="J4927" s="109">
        <f t="shared" si="713"/>
        <v>0</v>
      </c>
      <c r="K4927" s="109">
        <f t="shared" si="714"/>
        <v>0</v>
      </c>
      <c r="L4927" s="43">
        <f t="shared" si="715"/>
        <v>1182.5726141078696</v>
      </c>
      <c r="M4927" s="25"/>
      <c r="N4927" s="25"/>
    </row>
    <row r="4928" spans="1:14" ht="15.75" customHeight="1">
      <c r="A4928" s="114">
        <v>41369</v>
      </c>
      <c r="B4928" s="54" t="s">
        <v>84</v>
      </c>
      <c r="C4928" s="29">
        <f t="shared" si="711"/>
        <v>589.39096267190575</v>
      </c>
      <c r="D4928" s="102" t="s">
        <v>203</v>
      </c>
      <c r="E4928" s="43">
        <v>509</v>
      </c>
      <c r="F4928" s="43">
        <v>505</v>
      </c>
      <c r="G4928" s="43">
        <v>500</v>
      </c>
      <c r="H4928" s="110"/>
      <c r="I4928" s="109">
        <f t="shared" si="712"/>
        <v>2357.563850687623</v>
      </c>
      <c r="J4928" s="109">
        <f t="shared" si="713"/>
        <v>2946.954813359529</v>
      </c>
      <c r="K4928" s="109">
        <f t="shared" si="714"/>
        <v>0</v>
      </c>
      <c r="L4928" s="43">
        <f t="shared" si="715"/>
        <v>5304.518664047152</v>
      </c>
      <c r="M4928" s="25"/>
      <c r="N4928" s="25"/>
    </row>
    <row r="4929" spans="1:14" ht="15.75" customHeight="1">
      <c r="A4929" s="114">
        <v>41369</v>
      </c>
      <c r="B4929" s="54" t="s">
        <v>542</v>
      </c>
      <c r="C4929" s="29">
        <f t="shared" si="711"/>
        <v>1935.483870967742</v>
      </c>
      <c r="D4929" s="54" t="s">
        <v>188</v>
      </c>
      <c r="E4929" s="112">
        <v>155</v>
      </c>
      <c r="F4929" s="112">
        <v>156</v>
      </c>
      <c r="G4929" s="112">
        <v>157.5</v>
      </c>
      <c r="H4929" s="112"/>
      <c r="I4929" s="109">
        <f t="shared" si="712"/>
        <v>1935.483870967742</v>
      </c>
      <c r="J4929" s="109">
        <f t="shared" si="713"/>
        <v>2903.2258064516127</v>
      </c>
      <c r="K4929" s="109">
        <f t="shared" si="714"/>
        <v>0</v>
      </c>
      <c r="L4929" s="43">
        <f t="shared" si="715"/>
        <v>4838.7096774193542</v>
      </c>
      <c r="M4929" s="25"/>
      <c r="N4929" s="25"/>
    </row>
    <row r="4930" spans="1:14" ht="15.75" customHeight="1">
      <c r="A4930" s="114">
        <v>41369</v>
      </c>
      <c r="B4930" s="102" t="s">
        <v>690</v>
      </c>
      <c r="C4930" s="29">
        <f t="shared" si="711"/>
        <v>2564.102564102564</v>
      </c>
      <c r="D4930" s="102" t="s">
        <v>188</v>
      </c>
      <c r="E4930" s="43">
        <v>117</v>
      </c>
      <c r="F4930" s="43">
        <v>118</v>
      </c>
      <c r="G4930" s="43"/>
      <c r="H4930" s="43"/>
      <c r="I4930" s="109">
        <f t="shared" si="712"/>
        <v>2564.102564102564</v>
      </c>
      <c r="J4930" s="109">
        <f t="shared" si="713"/>
        <v>0</v>
      </c>
      <c r="K4930" s="109">
        <f t="shared" si="714"/>
        <v>0</v>
      </c>
      <c r="L4930" s="43">
        <f t="shared" si="715"/>
        <v>2564.102564102564</v>
      </c>
      <c r="M4930" s="25"/>
      <c r="N4930" s="25"/>
    </row>
    <row r="4931" spans="1:14" ht="15.75" customHeight="1">
      <c r="A4931" s="114">
        <v>41369</v>
      </c>
      <c r="B4931" s="102" t="s">
        <v>615</v>
      </c>
      <c r="C4931" s="29">
        <f t="shared" si="711"/>
        <v>2132.1961620469083</v>
      </c>
      <c r="D4931" s="102" t="s">
        <v>203</v>
      </c>
      <c r="E4931" s="43">
        <v>140.69999999999999</v>
      </c>
      <c r="F4931" s="43">
        <v>139.69999999999999</v>
      </c>
      <c r="G4931" s="43"/>
      <c r="H4931" s="110"/>
      <c r="I4931" s="109">
        <f t="shared" si="712"/>
        <v>2132.1961620469083</v>
      </c>
      <c r="J4931" s="109">
        <f t="shared" si="713"/>
        <v>0</v>
      </c>
      <c r="K4931" s="109">
        <f t="shared" si="714"/>
        <v>0</v>
      </c>
      <c r="L4931" s="43">
        <f t="shared" si="715"/>
        <v>2132.1961620469083</v>
      </c>
      <c r="M4931" s="25"/>
      <c r="N4931" s="25"/>
    </row>
    <row r="4932" spans="1:14" ht="15.75" customHeight="1">
      <c r="A4932" s="114">
        <v>41369</v>
      </c>
      <c r="B4932" s="102" t="s">
        <v>699</v>
      </c>
      <c r="C4932" s="29">
        <f t="shared" si="711"/>
        <v>1160.5415860735009</v>
      </c>
      <c r="D4932" s="102" t="s">
        <v>203</v>
      </c>
      <c r="E4932" s="43">
        <v>258.5</v>
      </c>
      <c r="F4932" s="43">
        <v>257.14999999999998</v>
      </c>
      <c r="G4932" s="43"/>
      <c r="H4932" s="110"/>
      <c r="I4932" s="109">
        <f t="shared" si="712"/>
        <v>1566.7311411992525</v>
      </c>
      <c r="J4932" s="109">
        <f t="shared" si="713"/>
        <v>0</v>
      </c>
      <c r="K4932" s="109">
        <f t="shared" si="714"/>
        <v>0</v>
      </c>
      <c r="L4932" s="43">
        <f t="shared" si="715"/>
        <v>1566.7311411992525</v>
      </c>
      <c r="M4932" s="25"/>
      <c r="N4932" s="25"/>
    </row>
    <row r="4933" spans="1:14" ht="15.75" customHeight="1">
      <c r="A4933" s="114">
        <v>41368</v>
      </c>
      <c r="B4933" s="54" t="s">
        <v>713</v>
      </c>
      <c r="C4933" s="29">
        <f t="shared" si="711"/>
        <v>1986.7549668874171</v>
      </c>
      <c r="D4933" s="102" t="s">
        <v>203</v>
      </c>
      <c r="E4933" s="43">
        <v>151</v>
      </c>
      <c r="F4933" s="43">
        <v>150</v>
      </c>
      <c r="G4933" s="43">
        <v>148.5</v>
      </c>
      <c r="H4933" s="110">
        <v>146.5</v>
      </c>
      <c r="I4933" s="109">
        <f t="shared" si="712"/>
        <v>1986.7549668874171</v>
      </c>
      <c r="J4933" s="109">
        <f t="shared" si="713"/>
        <v>2980.1324503311257</v>
      </c>
      <c r="K4933" s="109">
        <f t="shared" si="714"/>
        <v>3973.5099337748343</v>
      </c>
      <c r="L4933" s="43">
        <f t="shared" si="715"/>
        <v>8940.3973509933767</v>
      </c>
      <c r="M4933" s="25"/>
      <c r="N4933" s="25"/>
    </row>
    <row r="4934" spans="1:14" ht="15.75" customHeight="1">
      <c r="A4934" s="114">
        <v>41368</v>
      </c>
      <c r="B4934" s="54" t="s">
        <v>50</v>
      </c>
      <c r="C4934" s="29">
        <f t="shared" si="711"/>
        <v>3399.4334277620396</v>
      </c>
      <c r="D4934" s="102" t="s">
        <v>203</v>
      </c>
      <c r="E4934" s="43">
        <v>88.25</v>
      </c>
      <c r="F4934" s="43">
        <v>87.5</v>
      </c>
      <c r="G4934" s="43">
        <v>86.5</v>
      </c>
      <c r="H4934" s="110"/>
      <c r="I4934" s="109">
        <f t="shared" si="712"/>
        <v>2549.5750708215296</v>
      </c>
      <c r="J4934" s="109">
        <f t="shared" si="713"/>
        <v>3399.4334277620396</v>
      </c>
      <c r="K4934" s="109">
        <f t="shared" si="714"/>
        <v>0</v>
      </c>
      <c r="L4934" s="43">
        <f t="shared" si="715"/>
        <v>5949.0084985835692</v>
      </c>
      <c r="M4934" s="25"/>
      <c r="N4934" s="25"/>
    </row>
    <row r="4935" spans="1:14" ht="15.75" customHeight="1">
      <c r="A4935" s="114">
        <v>41368</v>
      </c>
      <c r="B4935" s="54" t="s">
        <v>542</v>
      </c>
      <c r="C4935" s="29">
        <f t="shared" si="711"/>
        <v>1986.7549668874171</v>
      </c>
      <c r="D4935" s="54" t="s">
        <v>188</v>
      </c>
      <c r="E4935" s="112">
        <v>151</v>
      </c>
      <c r="F4935" s="112">
        <v>152</v>
      </c>
      <c r="G4935" s="112">
        <v>153.5</v>
      </c>
      <c r="H4935" s="112"/>
      <c r="I4935" s="109">
        <f t="shared" si="712"/>
        <v>1986.7549668874171</v>
      </c>
      <c r="J4935" s="109">
        <f t="shared" si="713"/>
        <v>2980.1324503311257</v>
      </c>
      <c r="K4935" s="109">
        <f t="shared" si="714"/>
        <v>0</v>
      </c>
      <c r="L4935" s="43">
        <f t="shared" si="715"/>
        <v>4966.8874172185424</v>
      </c>
      <c r="M4935" s="25"/>
      <c r="N4935" s="25"/>
    </row>
    <row r="4936" spans="1:14" ht="15.75" customHeight="1">
      <c r="A4936" s="114">
        <v>41368</v>
      </c>
      <c r="B4936" s="54" t="s">
        <v>771</v>
      </c>
      <c r="C4936" s="29">
        <f t="shared" si="711"/>
        <v>1666.6666666666667</v>
      </c>
      <c r="D4936" s="102" t="s">
        <v>203</v>
      </c>
      <c r="E4936" s="43">
        <v>180</v>
      </c>
      <c r="F4936" s="43">
        <v>178.75</v>
      </c>
      <c r="G4936" s="43">
        <v>177.5</v>
      </c>
      <c r="H4936" s="110"/>
      <c r="I4936" s="109">
        <f t="shared" si="712"/>
        <v>2083.3333333333335</v>
      </c>
      <c r="J4936" s="109">
        <f t="shared" si="713"/>
        <v>2083.3333333333335</v>
      </c>
      <c r="K4936" s="109">
        <f t="shared" si="714"/>
        <v>0</v>
      </c>
      <c r="L4936" s="43">
        <f t="shared" si="715"/>
        <v>4166.666666666667</v>
      </c>
      <c r="M4936" s="25"/>
      <c r="N4936" s="25"/>
    </row>
    <row r="4937" spans="1:14" ht="15.75" customHeight="1">
      <c r="A4937" s="114">
        <v>41368</v>
      </c>
      <c r="B4937" s="102" t="s">
        <v>498</v>
      </c>
      <c r="C4937" s="29">
        <f t="shared" si="711"/>
        <v>3000</v>
      </c>
      <c r="D4937" s="102" t="s">
        <v>203</v>
      </c>
      <c r="E4937" s="43">
        <v>100</v>
      </c>
      <c r="F4937" s="43">
        <v>99.15</v>
      </c>
      <c r="G4937" s="43"/>
      <c r="H4937" s="110"/>
      <c r="I4937" s="109">
        <f t="shared" si="712"/>
        <v>2549.9999999999827</v>
      </c>
      <c r="J4937" s="109">
        <f t="shared" si="713"/>
        <v>0</v>
      </c>
      <c r="K4937" s="109">
        <f t="shared" si="714"/>
        <v>0</v>
      </c>
      <c r="L4937" s="43">
        <f t="shared" si="715"/>
        <v>2549.9999999999827</v>
      </c>
      <c r="M4937" s="25"/>
      <c r="N4937" s="25"/>
    </row>
    <row r="4938" spans="1:14" ht="15.75" customHeight="1">
      <c r="A4938" s="114">
        <v>41368</v>
      </c>
      <c r="B4938" s="102" t="s">
        <v>788</v>
      </c>
      <c r="C4938" s="29">
        <f t="shared" si="711"/>
        <v>4137.9310344827591</v>
      </c>
      <c r="D4938" s="102" t="s">
        <v>188</v>
      </c>
      <c r="E4938" s="43">
        <v>72.5</v>
      </c>
      <c r="F4938" s="43">
        <v>73.099999999999994</v>
      </c>
      <c r="G4938" s="43"/>
      <c r="H4938" s="43"/>
      <c r="I4938" s="109">
        <f t="shared" si="712"/>
        <v>2482.7586206896317</v>
      </c>
      <c r="J4938" s="109">
        <f t="shared" si="713"/>
        <v>0</v>
      </c>
      <c r="K4938" s="109">
        <f t="shared" si="714"/>
        <v>0</v>
      </c>
      <c r="L4938" s="43">
        <f t="shared" si="715"/>
        <v>2482.7586206896317</v>
      </c>
      <c r="M4938" s="25"/>
      <c r="N4938" s="25"/>
    </row>
    <row r="4939" spans="1:14" ht="15.75" customHeight="1">
      <c r="A4939" s="114">
        <v>41368</v>
      </c>
      <c r="B4939" s="102" t="s">
        <v>774</v>
      </c>
      <c r="C4939" s="29">
        <f t="shared" si="711"/>
        <v>2127.6595744680849</v>
      </c>
      <c r="D4939" s="102" t="s">
        <v>203</v>
      </c>
      <c r="E4939" s="43">
        <v>141</v>
      </c>
      <c r="F4939" s="43">
        <v>140</v>
      </c>
      <c r="G4939" s="43"/>
      <c r="H4939" s="110"/>
      <c r="I4939" s="109">
        <f t="shared" si="712"/>
        <v>2127.6595744680849</v>
      </c>
      <c r="J4939" s="109">
        <f t="shared" si="713"/>
        <v>0</v>
      </c>
      <c r="K4939" s="109">
        <f t="shared" si="714"/>
        <v>0</v>
      </c>
      <c r="L4939" s="43">
        <f t="shared" si="715"/>
        <v>2127.6595744680849</v>
      </c>
      <c r="M4939" s="25"/>
      <c r="N4939" s="25"/>
    </row>
    <row r="4940" spans="1:14" ht="15.75" customHeight="1">
      <c r="A4940" s="114">
        <v>41368</v>
      </c>
      <c r="B4940" s="102" t="s">
        <v>781</v>
      </c>
      <c r="C4940" s="29">
        <f t="shared" ref="C4940:C5003" si="716">300000/E4940</f>
        <v>1967.2131147540983</v>
      </c>
      <c r="D4940" s="102" t="s">
        <v>203</v>
      </c>
      <c r="E4940" s="43">
        <v>152.5</v>
      </c>
      <c r="F4940" s="43">
        <v>151.6</v>
      </c>
      <c r="G4940" s="43"/>
      <c r="H4940" s="110"/>
      <c r="I4940" s="109">
        <f t="shared" ref="I4940:I5003" si="717">(IF(D4940="SHORT",E4940-F4940,IF(D4940="LONG",F4940-E4940)))*C4940</f>
        <v>1770.4918032786998</v>
      </c>
      <c r="J4940" s="109">
        <f t="shared" ref="J4940:J5003" si="718">(IF(D4940="SHORT",IF(G4940="",0,F4940-G4940),IF(D4940="LONG",IF(G4940="",0,G4940-F4940))))*C4940</f>
        <v>0</v>
      </c>
      <c r="K4940" s="109">
        <f t="shared" ref="K4940:K5003" si="719">(IF(D4940="SHORT",IF(H4940="",0,G4940-H4940),IF(D4940="LONG",IF(H4940="",0,(H4940-G4940)))))*C4940</f>
        <v>0</v>
      </c>
      <c r="L4940" s="43">
        <f t="shared" ref="L4940:L5003" si="720">SUM(I4940,J4940,K4940)</f>
        <v>1770.4918032786998</v>
      </c>
      <c r="M4940" s="25"/>
      <c r="N4940" s="25"/>
    </row>
    <row r="4941" spans="1:14" ht="15.75" customHeight="1">
      <c r="A4941" s="114">
        <v>41368</v>
      </c>
      <c r="B4941" s="54" t="s">
        <v>19</v>
      </c>
      <c r="C4941" s="29">
        <f t="shared" si="716"/>
        <v>499.16805324459233</v>
      </c>
      <c r="D4941" s="102" t="s">
        <v>203</v>
      </c>
      <c r="E4941" s="43">
        <v>601</v>
      </c>
      <c r="F4941" s="43">
        <v>601</v>
      </c>
      <c r="G4941" s="43"/>
      <c r="H4941" s="110"/>
      <c r="I4941" s="109">
        <f t="shared" si="717"/>
        <v>0</v>
      </c>
      <c r="J4941" s="109">
        <f t="shared" si="718"/>
        <v>0</v>
      </c>
      <c r="K4941" s="109">
        <f t="shared" si="719"/>
        <v>0</v>
      </c>
      <c r="L4941" s="43">
        <f t="shared" si="720"/>
        <v>0</v>
      </c>
      <c r="M4941" s="25"/>
      <c r="N4941" s="25"/>
    </row>
    <row r="4942" spans="1:14" ht="15.75" customHeight="1">
      <c r="A4942" s="114">
        <v>41367</v>
      </c>
      <c r="B4942" s="54" t="s">
        <v>549</v>
      </c>
      <c r="C4942" s="29">
        <f t="shared" si="716"/>
        <v>436.04651162790697</v>
      </c>
      <c r="D4942" s="54" t="s">
        <v>188</v>
      </c>
      <c r="E4942" s="112">
        <v>688</v>
      </c>
      <c r="F4942" s="112">
        <v>693</v>
      </c>
      <c r="G4942" s="112">
        <v>699</v>
      </c>
      <c r="H4942" s="112">
        <v>710</v>
      </c>
      <c r="I4942" s="109">
        <f t="shared" si="717"/>
        <v>2180.2325581395348</v>
      </c>
      <c r="J4942" s="109">
        <f t="shared" si="718"/>
        <v>2616.2790697674418</v>
      </c>
      <c r="K4942" s="109">
        <f t="shared" si="719"/>
        <v>4796.5116279069771</v>
      </c>
      <c r="L4942" s="43">
        <f t="shared" si="720"/>
        <v>9593.0232558139542</v>
      </c>
      <c r="M4942" s="25"/>
      <c r="N4942" s="25"/>
    </row>
    <row r="4943" spans="1:14" ht="15.75" customHeight="1">
      <c r="A4943" s="114">
        <v>41367</v>
      </c>
      <c r="B4943" s="54" t="s">
        <v>786</v>
      </c>
      <c r="C4943" s="29">
        <f t="shared" si="716"/>
        <v>2142.8571428571427</v>
      </c>
      <c r="D4943" s="54" t="s">
        <v>188</v>
      </c>
      <c r="E4943" s="112">
        <v>140</v>
      </c>
      <c r="F4943" s="112">
        <v>141</v>
      </c>
      <c r="G4943" s="112">
        <v>142.5</v>
      </c>
      <c r="H4943" s="112">
        <v>144.5</v>
      </c>
      <c r="I4943" s="109">
        <f t="shared" si="717"/>
        <v>2142.8571428571427</v>
      </c>
      <c r="J4943" s="109">
        <f t="shared" si="718"/>
        <v>3214.2857142857138</v>
      </c>
      <c r="K4943" s="109">
        <f t="shared" si="719"/>
        <v>4285.7142857142853</v>
      </c>
      <c r="L4943" s="43">
        <f t="shared" si="720"/>
        <v>9642.8571428571413</v>
      </c>
      <c r="M4943" s="25"/>
      <c r="N4943" s="25"/>
    </row>
    <row r="4944" spans="1:14" ht="15.75" customHeight="1">
      <c r="A4944" s="114">
        <v>41367</v>
      </c>
      <c r="B4944" s="54" t="s">
        <v>29</v>
      </c>
      <c r="C4944" s="29">
        <f t="shared" si="716"/>
        <v>845.07042253521126</v>
      </c>
      <c r="D4944" s="54" t="s">
        <v>188</v>
      </c>
      <c r="E4944" s="112">
        <v>355</v>
      </c>
      <c r="F4944" s="112">
        <v>357.5</v>
      </c>
      <c r="G4944" s="112">
        <v>361</v>
      </c>
      <c r="H4944" s="112">
        <v>366</v>
      </c>
      <c r="I4944" s="109">
        <f t="shared" si="717"/>
        <v>2112.676056338028</v>
      </c>
      <c r="J4944" s="109">
        <f t="shared" si="718"/>
        <v>2957.7464788732395</v>
      </c>
      <c r="K4944" s="109">
        <f t="shared" si="719"/>
        <v>4225.3521126760561</v>
      </c>
      <c r="L4944" s="43">
        <f t="shared" si="720"/>
        <v>9295.7746478873232</v>
      </c>
      <c r="M4944" s="25"/>
      <c r="N4944" s="25"/>
    </row>
    <row r="4945" spans="1:14" ht="15.75" customHeight="1">
      <c r="A4945" s="114">
        <v>41367</v>
      </c>
      <c r="B4945" s="54" t="s">
        <v>746</v>
      </c>
      <c r="C4945" s="29">
        <f t="shared" si="716"/>
        <v>3614.4578313253014</v>
      </c>
      <c r="D4945" s="54" t="s">
        <v>188</v>
      </c>
      <c r="E4945" s="112">
        <v>83</v>
      </c>
      <c r="F4945" s="112">
        <v>83.7</v>
      </c>
      <c r="G4945" s="112">
        <v>84.5</v>
      </c>
      <c r="H4945" s="112">
        <v>85.75</v>
      </c>
      <c r="I4945" s="109">
        <f t="shared" si="717"/>
        <v>2530.1204819277214</v>
      </c>
      <c r="J4945" s="109">
        <f t="shared" si="718"/>
        <v>2891.5662650602308</v>
      </c>
      <c r="K4945" s="109">
        <f t="shared" si="719"/>
        <v>4518.0722891566265</v>
      </c>
      <c r="L4945" s="43">
        <f t="shared" si="720"/>
        <v>9939.75903614458</v>
      </c>
      <c r="M4945" s="25"/>
      <c r="N4945" s="25"/>
    </row>
    <row r="4946" spans="1:14" ht="15.75" customHeight="1">
      <c r="A4946" s="114">
        <v>41367</v>
      </c>
      <c r="B4946" s="54" t="s">
        <v>723</v>
      </c>
      <c r="C4946" s="29">
        <f t="shared" si="716"/>
        <v>1449.2753623188405</v>
      </c>
      <c r="D4946" s="54" t="s">
        <v>188</v>
      </c>
      <c r="E4946" s="112">
        <v>207</v>
      </c>
      <c r="F4946" s="112">
        <v>208.5</v>
      </c>
      <c r="G4946" s="112">
        <v>210.5</v>
      </c>
      <c r="H4946" s="112">
        <v>212.25</v>
      </c>
      <c r="I4946" s="109">
        <f t="shared" si="717"/>
        <v>2173.913043478261</v>
      </c>
      <c r="J4946" s="109">
        <f t="shared" si="718"/>
        <v>2898.550724637681</v>
      </c>
      <c r="K4946" s="109">
        <f t="shared" si="719"/>
        <v>2536.231884057971</v>
      </c>
      <c r="L4946" s="43">
        <f t="shared" si="720"/>
        <v>7608.695652173913</v>
      </c>
      <c r="M4946" s="25"/>
      <c r="N4946" s="25"/>
    </row>
    <row r="4947" spans="1:14" ht="15.75" customHeight="1">
      <c r="A4947" s="114">
        <v>41367</v>
      </c>
      <c r="B4947" s="54" t="s">
        <v>104</v>
      </c>
      <c r="C4947" s="29">
        <f t="shared" si="716"/>
        <v>1470.5882352941176</v>
      </c>
      <c r="D4947" s="54" t="s">
        <v>188</v>
      </c>
      <c r="E4947" s="112">
        <v>204</v>
      </c>
      <c r="F4947" s="112">
        <v>205.5</v>
      </c>
      <c r="G4947" s="112">
        <v>207.5</v>
      </c>
      <c r="H4947" s="112">
        <v>209.8</v>
      </c>
      <c r="I4947" s="109">
        <f t="shared" si="717"/>
        <v>2205.8823529411766</v>
      </c>
      <c r="J4947" s="109">
        <f t="shared" si="718"/>
        <v>2941.1764705882351</v>
      </c>
      <c r="K4947" s="109">
        <f t="shared" si="719"/>
        <v>3382.3529411764871</v>
      </c>
      <c r="L4947" s="43">
        <f t="shared" si="720"/>
        <v>8529.4117647058993</v>
      </c>
      <c r="M4947" s="25"/>
      <c r="N4947" s="25"/>
    </row>
    <row r="4948" spans="1:14" ht="15.75" customHeight="1">
      <c r="A4948" s="114">
        <v>41367</v>
      </c>
      <c r="B4948" s="54" t="s">
        <v>127</v>
      </c>
      <c r="C4948" s="29">
        <f t="shared" si="716"/>
        <v>1160.5415860735009</v>
      </c>
      <c r="D4948" s="102" t="s">
        <v>203</v>
      </c>
      <c r="E4948" s="43">
        <v>258.5</v>
      </c>
      <c r="F4948" s="43">
        <v>257</v>
      </c>
      <c r="G4948" s="43">
        <v>255.7</v>
      </c>
      <c r="H4948" s="110"/>
      <c r="I4948" s="109">
        <f t="shared" si="717"/>
        <v>1740.8123791102512</v>
      </c>
      <c r="J4948" s="109">
        <f t="shared" si="718"/>
        <v>1508.7040618955643</v>
      </c>
      <c r="K4948" s="109">
        <f t="shared" si="719"/>
        <v>0</v>
      </c>
      <c r="L4948" s="43">
        <f t="shared" si="720"/>
        <v>3249.5164410058155</v>
      </c>
      <c r="M4948" s="25"/>
      <c r="N4948" s="25"/>
    </row>
    <row r="4949" spans="1:14" ht="15.75" customHeight="1">
      <c r="A4949" s="114">
        <v>41367</v>
      </c>
      <c r="B4949" s="102" t="s">
        <v>690</v>
      </c>
      <c r="C4949" s="29">
        <f t="shared" si="716"/>
        <v>2586.2068965517242</v>
      </c>
      <c r="D4949" s="102" t="s">
        <v>188</v>
      </c>
      <c r="E4949" s="43">
        <v>116</v>
      </c>
      <c r="F4949" s="43">
        <v>116.85</v>
      </c>
      <c r="G4949" s="43"/>
      <c r="H4949" s="43"/>
      <c r="I4949" s="109">
        <f t="shared" si="717"/>
        <v>2198.275862068951</v>
      </c>
      <c r="J4949" s="109">
        <f t="shared" si="718"/>
        <v>0</v>
      </c>
      <c r="K4949" s="109">
        <f t="shared" si="719"/>
        <v>0</v>
      </c>
      <c r="L4949" s="43">
        <f t="shared" si="720"/>
        <v>2198.275862068951</v>
      </c>
      <c r="M4949" s="25"/>
      <c r="N4949" s="25"/>
    </row>
    <row r="4950" spans="1:14" ht="15.75" customHeight="1">
      <c r="A4950" s="114">
        <v>41367</v>
      </c>
      <c r="B4950" s="102" t="s">
        <v>25</v>
      </c>
      <c r="C4950" s="29">
        <f t="shared" si="716"/>
        <v>1562.5</v>
      </c>
      <c r="D4950" s="102" t="s">
        <v>188</v>
      </c>
      <c r="E4950" s="43">
        <v>192</v>
      </c>
      <c r="F4950" s="43">
        <v>193.25</v>
      </c>
      <c r="G4950" s="43"/>
      <c r="H4950" s="43"/>
      <c r="I4950" s="109">
        <f t="shared" si="717"/>
        <v>1953.125</v>
      </c>
      <c r="J4950" s="109">
        <f t="shared" si="718"/>
        <v>0</v>
      </c>
      <c r="K4950" s="109">
        <f t="shared" si="719"/>
        <v>0</v>
      </c>
      <c r="L4950" s="43">
        <f t="shared" si="720"/>
        <v>1953.125</v>
      </c>
      <c r="M4950" s="25"/>
      <c r="N4950" s="25"/>
    </row>
    <row r="4951" spans="1:14" ht="15.75" customHeight="1">
      <c r="A4951" s="114">
        <v>41367</v>
      </c>
      <c r="B4951" s="54" t="s">
        <v>107</v>
      </c>
      <c r="C4951" s="29">
        <f t="shared" si="716"/>
        <v>3243.2432432432433</v>
      </c>
      <c r="D4951" s="102" t="s">
        <v>188</v>
      </c>
      <c r="E4951" s="43">
        <v>92.5</v>
      </c>
      <c r="F4951" s="43">
        <v>91.5</v>
      </c>
      <c r="G4951" s="43"/>
      <c r="H4951" s="110"/>
      <c r="I4951" s="109">
        <f t="shared" si="717"/>
        <v>-3243.2432432432433</v>
      </c>
      <c r="J4951" s="109">
        <f t="shared" si="718"/>
        <v>0</v>
      </c>
      <c r="K4951" s="109">
        <f t="shared" si="719"/>
        <v>0</v>
      </c>
      <c r="L4951" s="43">
        <f t="shared" si="720"/>
        <v>-3243.2432432432433</v>
      </c>
      <c r="M4951" s="25"/>
      <c r="N4951" s="25"/>
    </row>
    <row r="4952" spans="1:14" ht="15.75" customHeight="1">
      <c r="A4952" s="114">
        <v>41366</v>
      </c>
      <c r="B4952" s="54" t="s">
        <v>786</v>
      </c>
      <c r="C4952" s="29">
        <f t="shared" si="716"/>
        <v>2290.0763358778627</v>
      </c>
      <c r="D4952" s="54" t="s">
        <v>188</v>
      </c>
      <c r="E4952" s="112">
        <v>131</v>
      </c>
      <c r="F4952" s="112">
        <v>132</v>
      </c>
      <c r="G4952" s="112">
        <v>133.25</v>
      </c>
      <c r="H4952" s="112">
        <v>135</v>
      </c>
      <c r="I4952" s="109">
        <f t="shared" si="717"/>
        <v>2290.0763358778627</v>
      </c>
      <c r="J4952" s="109">
        <f t="shared" si="718"/>
        <v>2862.5954198473282</v>
      </c>
      <c r="K4952" s="109">
        <f t="shared" si="719"/>
        <v>4007.6335877862598</v>
      </c>
      <c r="L4952" s="43">
        <f t="shared" si="720"/>
        <v>9160.3053435114507</v>
      </c>
      <c r="M4952" s="25"/>
      <c r="N4952" s="25"/>
    </row>
    <row r="4953" spans="1:14" ht="15.75" customHeight="1">
      <c r="A4953" s="114">
        <v>41366</v>
      </c>
      <c r="B4953" s="54" t="s">
        <v>752</v>
      </c>
      <c r="C4953" s="29">
        <f t="shared" si="716"/>
        <v>2343.75</v>
      </c>
      <c r="D4953" s="54" t="s">
        <v>188</v>
      </c>
      <c r="E4953" s="112">
        <v>128</v>
      </c>
      <c r="F4953" s="112">
        <v>129</v>
      </c>
      <c r="G4953" s="112">
        <v>130.25</v>
      </c>
      <c r="H4953" s="112">
        <v>132</v>
      </c>
      <c r="I4953" s="109">
        <f t="shared" si="717"/>
        <v>2343.75</v>
      </c>
      <c r="J4953" s="109">
        <f t="shared" si="718"/>
        <v>2929.6875</v>
      </c>
      <c r="K4953" s="109">
        <f t="shared" si="719"/>
        <v>4101.5625</v>
      </c>
      <c r="L4953" s="43">
        <f t="shared" si="720"/>
        <v>9375</v>
      </c>
      <c r="M4953" s="25"/>
      <c r="N4953" s="25"/>
    </row>
    <row r="4954" spans="1:14" ht="15.75" customHeight="1">
      <c r="A4954" s="114">
        <v>41366</v>
      </c>
      <c r="B4954" s="54" t="s">
        <v>380</v>
      </c>
      <c r="C4954" s="29">
        <f t="shared" si="716"/>
        <v>717.7033492822967</v>
      </c>
      <c r="D4954" s="54" t="s">
        <v>188</v>
      </c>
      <c r="E4954" s="112">
        <v>418</v>
      </c>
      <c r="F4954" s="112">
        <v>420.5</v>
      </c>
      <c r="G4954" s="112">
        <v>424</v>
      </c>
      <c r="H4954" s="112">
        <v>426.3</v>
      </c>
      <c r="I4954" s="109">
        <f t="shared" si="717"/>
        <v>1794.2583732057417</v>
      </c>
      <c r="J4954" s="109">
        <f t="shared" si="718"/>
        <v>2511.9617224880385</v>
      </c>
      <c r="K4954" s="109">
        <f t="shared" si="719"/>
        <v>1650.7177033492906</v>
      </c>
      <c r="L4954" s="43">
        <f t="shared" si="720"/>
        <v>5956.9377990430712</v>
      </c>
      <c r="M4954" s="25"/>
      <c r="N4954" s="25"/>
    </row>
    <row r="4955" spans="1:14" ht="15.75" customHeight="1">
      <c r="A4955" s="114">
        <v>41366</v>
      </c>
      <c r="B4955" s="54" t="s">
        <v>690</v>
      </c>
      <c r="C4955" s="29">
        <f t="shared" si="716"/>
        <v>2654.8672566371683</v>
      </c>
      <c r="D4955" s="54" t="s">
        <v>188</v>
      </c>
      <c r="E4955" s="112">
        <v>113</v>
      </c>
      <c r="F4955" s="112">
        <v>114</v>
      </c>
      <c r="G4955" s="112">
        <v>115</v>
      </c>
      <c r="H4955" s="112"/>
      <c r="I4955" s="109">
        <f t="shared" si="717"/>
        <v>2654.8672566371683</v>
      </c>
      <c r="J4955" s="109">
        <f t="shared" si="718"/>
        <v>2654.8672566371683</v>
      </c>
      <c r="K4955" s="109">
        <f t="shared" si="719"/>
        <v>0</v>
      </c>
      <c r="L4955" s="43">
        <f t="shared" si="720"/>
        <v>5309.7345132743367</v>
      </c>
      <c r="M4955" s="25"/>
      <c r="N4955" s="25"/>
    </row>
    <row r="4956" spans="1:14" ht="15.75" customHeight="1">
      <c r="A4956" s="114">
        <v>41366</v>
      </c>
      <c r="B4956" s="54" t="s">
        <v>560</v>
      </c>
      <c r="C4956" s="29">
        <f t="shared" si="716"/>
        <v>1061.9469026548672</v>
      </c>
      <c r="D4956" s="54" t="s">
        <v>188</v>
      </c>
      <c r="E4956" s="112">
        <v>282.5</v>
      </c>
      <c r="F4956" s="112">
        <v>284.5</v>
      </c>
      <c r="G4956" s="112">
        <v>287</v>
      </c>
      <c r="H4956" s="112"/>
      <c r="I4956" s="109">
        <f t="shared" si="717"/>
        <v>2123.8938053097345</v>
      </c>
      <c r="J4956" s="109">
        <f t="shared" si="718"/>
        <v>2654.8672566371679</v>
      </c>
      <c r="K4956" s="109">
        <f t="shared" si="719"/>
        <v>0</v>
      </c>
      <c r="L4956" s="43">
        <f t="shared" si="720"/>
        <v>4778.7610619469024</v>
      </c>
      <c r="M4956" s="25"/>
      <c r="N4956" s="25"/>
    </row>
    <row r="4957" spans="1:14" ht="15.75" customHeight="1">
      <c r="A4957" s="114">
        <v>41366</v>
      </c>
      <c r="B4957" s="54" t="s">
        <v>95</v>
      </c>
      <c r="C4957" s="29">
        <f t="shared" si="716"/>
        <v>3108.8082901554403</v>
      </c>
      <c r="D4957" s="54" t="s">
        <v>188</v>
      </c>
      <c r="E4957" s="112">
        <v>96.5</v>
      </c>
      <c r="F4957" s="112">
        <v>97.1</v>
      </c>
      <c r="G4957" s="112">
        <v>97.75</v>
      </c>
      <c r="H4957" s="112"/>
      <c r="I4957" s="109">
        <f t="shared" si="717"/>
        <v>1865.2849740932465</v>
      </c>
      <c r="J4957" s="109">
        <f t="shared" si="718"/>
        <v>2020.725388601054</v>
      </c>
      <c r="K4957" s="109">
        <f t="shared" si="719"/>
        <v>0</v>
      </c>
      <c r="L4957" s="43">
        <f t="shared" si="720"/>
        <v>3886.0103626943005</v>
      </c>
      <c r="M4957" s="25"/>
      <c r="N4957" s="25"/>
    </row>
    <row r="4958" spans="1:14" ht="15.75" customHeight="1">
      <c r="A4958" s="114">
        <v>41366</v>
      </c>
      <c r="B4958" s="54" t="s">
        <v>792</v>
      </c>
      <c r="C4958" s="29">
        <f t="shared" si="716"/>
        <v>3092.783505154639</v>
      </c>
      <c r="D4958" s="54" t="s">
        <v>188</v>
      </c>
      <c r="E4958" s="112">
        <v>97</v>
      </c>
      <c r="F4958" s="112">
        <v>97.75</v>
      </c>
      <c r="G4958" s="112">
        <v>98.25</v>
      </c>
      <c r="H4958" s="112"/>
      <c r="I4958" s="109">
        <f t="shared" si="717"/>
        <v>2319.5876288659792</v>
      </c>
      <c r="J4958" s="109">
        <f t="shared" si="718"/>
        <v>1546.3917525773195</v>
      </c>
      <c r="K4958" s="109">
        <f t="shared" si="719"/>
        <v>0</v>
      </c>
      <c r="L4958" s="43">
        <f t="shared" si="720"/>
        <v>3865.9793814432987</v>
      </c>
      <c r="M4958" s="25"/>
      <c r="N4958" s="25"/>
    </row>
    <row r="4959" spans="1:14" ht="15.75" customHeight="1">
      <c r="A4959" s="114">
        <v>41366</v>
      </c>
      <c r="B4959" s="102" t="s">
        <v>746</v>
      </c>
      <c r="C4959" s="29">
        <f t="shared" si="716"/>
        <v>3846.1538461538462</v>
      </c>
      <c r="D4959" s="102" t="s">
        <v>188</v>
      </c>
      <c r="E4959" s="43">
        <v>78</v>
      </c>
      <c r="F4959" s="43">
        <v>78.599999999999994</v>
      </c>
      <c r="G4959" s="43"/>
      <c r="H4959" s="43"/>
      <c r="I4959" s="109">
        <f t="shared" si="717"/>
        <v>2307.6923076922858</v>
      </c>
      <c r="J4959" s="109">
        <f t="shared" si="718"/>
        <v>0</v>
      </c>
      <c r="K4959" s="109">
        <f t="shared" si="719"/>
        <v>0</v>
      </c>
      <c r="L4959" s="43">
        <f t="shared" si="720"/>
        <v>2307.6923076922858</v>
      </c>
      <c r="M4959" s="25"/>
      <c r="N4959" s="25"/>
    </row>
    <row r="4960" spans="1:14" ht="15.75" customHeight="1">
      <c r="A4960" s="114">
        <v>41366</v>
      </c>
      <c r="B4960" s="102" t="s">
        <v>771</v>
      </c>
      <c r="C4960" s="29">
        <f t="shared" si="716"/>
        <v>1648.3516483516485</v>
      </c>
      <c r="D4960" s="102" t="s">
        <v>203</v>
      </c>
      <c r="E4960" s="43">
        <v>182</v>
      </c>
      <c r="F4960" s="43">
        <v>180.75</v>
      </c>
      <c r="G4960" s="43"/>
      <c r="H4960" s="110"/>
      <c r="I4960" s="109">
        <f t="shared" si="717"/>
        <v>2060.4395604395604</v>
      </c>
      <c r="J4960" s="109">
        <f t="shared" si="718"/>
        <v>0</v>
      </c>
      <c r="K4960" s="109">
        <f t="shared" si="719"/>
        <v>0</v>
      </c>
      <c r="L4960" s="43">
        <f t="shared" si="720"/>
        <v>2060.4395604395604</v>
      </c>
      <c r="M4960" s="25"/>
      <c r="N4960" s="25"/>
    </row>
    <row r="4961" spans="1:14" ht="15.75" customHeight="1">
      <c r="A4961" s="114">
        <v>41366</v>
      </c>
      <c r="B4961" s="54" t="s">
        <v>699</v>
      </c>
      <c r="C4961" s="29">
        <f t="shared" si="716"/>
        <v>1094.8905109489051</v>
      </c>
      <c r="D4961" s="102" t="s">
        <v>188</v>
      </c>
      <c r="E4961" s="43">
        <v>274</v>
      </c>
      <c r="F4961" s="43">
        <v>274</v>
      </c>
      <c r="G4961" s="43"/>
      <c r="H4961" s="110"/>
      <c r="I4961" s="109">
        <f t="shared" si="717"/>
        <v>0</v>
      </c>
      <c r="J4961" s="109">
        <f t="shared" si="718"/>
        <v>0</v>
      </c>
      <c r="K4961" s="109">
        <f t="shared" si="719"/>
        <v>0</v>
      </c>
      <c r="L4961" s="43">
        <f t="shared" si="720"/>
        <v>0</v>
      </c>
      <c r="M4961" s="25"/>
      <c r="N4961" s="25"/>
    </row>
    <row r="4962" spans="1:14" ht="15.75" customHeight="1">
      <c r="A4962" s="114">
        <v>41365</v>
      </c>
      <c r="B4962" s="54" t="s">
        <v>793</v>
      </c>
      <c r="C4962" s="29">
        <f t="shared" si="716"/>
        <v>7228.9156626506028</v>
      </c>
      <c r="D4962" s="54" t="s">
        <v>188</v>
      </c>
      <c r="E4962" s="112">
        <v>41.5</v>
      </c>
      <c r="F4962" s="112">
        <v>41.9</v>
      </c>
      <c r="G4962" s="112">
        <v>42.5</v>
      </c>
      <c r="H4962" s="112">
        <v>43.2</v>
      </c>
      <c r="I4962" s="109">
        <f t="shared" si="717"/>
        <v>2891.5662650602308</v>
      </c>
      <c r="J4962" s="109">
        <f t="shared" si="718"/>
        <v>4337.3493975903721</v>
      </c>
      <c r="K4962" s="109">
        <f t="shared" si="719"/>
        <v>5060.2409638554427</v>
      </c>
      <c r="L4962" s="43">
        <f t="shared" si="720"/>
        <v>12289.156626506046</v>
      </c>
      <c r="M4962" s="25"/>
      <c r="N4962" s="25"/>
    </row>
    <row r="4963" spans="1:14" ht="15.75" customHeight="1">
      <c r="A4963" s="114">
        <v>41365</v>
      </c>
      <c r="B4963" s="54" t="s">
        <v>690</v>
      </c>
      <c r="C4963" s="29">
        <f t="shared" si="716"/>
        <v>2803.7383177570096</v>
      </c>
      <c r="D4963" s="54" t="s">
        <v>188</v>
      </c>
      <c r="E4963" s="112">
        <v>107</v>
      </c>
      <c r="F4963" s="112">
        <v>108</v>
      </c>
      <c r="G4963" s="112">
        <v>109</v>
      </c>
      <c r="H4963" s="112">
        <v>110.5</v>
      </c>
      <c r="I4963" s="109">
        <f t="shared" si="717"/>
        <v>2803.7383177570096</v>
      </c>
      <c r="J4963" s="109">
        <f t="shared" si="718"/>
        <v>2803.7383177570096</v>
      </c>
      <c r="K4963" s="109">
        <f t="shared" si="719"/>
        <v>4205.6074766355141</v>
      </c>
      <c r="L4963" s="43">
        <f t="shared" si="720"/>
        <v>9813.0841121495323</v>
      </c>
      <c r="M4963" s="25"/>
      <c r="N4963" s="25"/>
    </row>
    <row r="4964" spans="1:14" ht="15.75" customHeight="1">
      <c r="A4964" s="114">
        <v>41365</v>
      </c>
      <c r="B4964" s="54" t="s">
        <v>91</v>
      </c>
      <c r="C4964" s="29">
        <f t="shared" si="716"/>
        <v>2464.0657084188911</v>
      </c>
      <c r="D4964" s="54" t="s">
        <v>188</v>
      </c>
      <c r="E4964" s="112">
        <v>121.75</v>
      </c>
      <c r="F4964" s="112">
        <v>122.75</v>
      </c>
      <c r="G4964" s="112">
        <v>124</v>
      </c>
      <c r="H4964" s="112">
        <v>125.7</v>
      </c>
      <c r="I4964" s="109">
        <f t="shared" si="717"/>
        <v>2464.0657084188911</v>
      </c>
      <c r="J4964" s="109">
        <f t="shared" si="718"/>
        <v>3080.0821355236139</v>
      </c>
      <c r="K4964" s="109">
        <f t="shared" si="719"/>
        <v>4188.9117043121214</v>
      </c>
      <c r="L4964" s="43">
        <f t="shared" si="720"/>
        <v>9733.0595482546269</v>
      </c>
      <c r="M4964" s="25"/>
      <c r="N4964" s="25"/>
    </row>
    <row r="4965" spans="1:14" ht="15.75" customHeight="1">
      <c r="A4965" s="114">
        <v>41365</v>
      </c>
      <c r="B4965" s="54" t="s">
        <v>722</v>
      </c>
      <c r="C4965" s="29">
        <f t="shared" si="716"/>
        <v>1916.9329073482429</v>
      </c>
      <c r="D4965" s="54" t="s">
        <v>188</v>
      </c>
      <c r="E4965" s="112">
        <v>156.5</v>
      </c>
      <c r="F4965" s="112">
        <v>157.5</v>
      </c>
      <c r="G4965" s="112">
        <v>159</v>
      </c>
      <c r="H4965" s="112">
        <v>161</v>
      </c>
      <c r="I4965" s="109">
        <f t="shared" si="717"/>
        <v>1916.9329073482429</v>
      </c>
      <c r="J4965" s="109">
        <f t="shared" si="718"/>
        <v>2875.3993610223642</v>
      </c>
      <c r="K4965" s="109">
        <f t="shared" si="719"/>
        <v>3833.8658146964858</v>
      </c>
      <c r="L4965" s="43">
        <f t="shared" si="720"/>
        <v>8626.1980830670927</v>
      </c>
      <c r="M4965" s="25"/>
      <c r="N4965" s="25"/>
    </row>
    <row r="4966" spans="1:14" ht="15.75" customHeight="1">
      <c r="A4966" s="114">
        <v>41365</v>
      </c>
      <c r="B4966" s="102" t="s">
        <v>761</v>
      </c>
      <c r="C4966" s="29">
        <f t="shared" si="716"/>
        <v>3703.7037037037039</v>
      </c>
      <c r="D4966" s="102" t="s">
        <v>188</v>
      </c>
      <c r="E4966" s="43">
        <v>81</v>
      </c>
      <c r="F4966" s="43">
        <v>81.7</v>
      </c>
      <c r="G4966" s="43"/>
      <c r="H4966" s="43"/>
      <c r="I4966" s="109">
        <f t="shared" si="717"/>
        <v>2592.5925925926031</v>
      </c>
      <c r="J4966" s="109">
        <f t="shared" si="718"/>
        <v>0</v>
      </c>
      <c r="K4966" s="109">
        <f t="shared" si="719"/>
        <v>0</v>
      </c>
      <c r="L4966" s="43">
        <f t="shared" si="720"/>
        <v>2592.5925925926031</v>
      </c>
      <c r="M4966" s="25"/>
      <c r="N4966" s="25"/>
    </row>
    <row r="4967" spans="1:14" ht="15.75" customHeight="1">
      <c r="A4967" s="114">
        <v>41365</v>
      </c>
      <c r="B4967" s="102" t="s">
        <v>695</v>
      </c>
      <c r="C4967" s="29">
        <f t="shared" si="716"/>
        <v>2247.1910112359551</v>
      </c>
      <c r="D4967" s="102" t="s">
        <v>188</v>
      </c>
      <c r="E4967" s="43">
        <v>133.5</v>
      </c>
      <c r="F4967" s="43">
        <v>134.5</v>
      </c>
      <c r="G4967" s="43"/>
      <c r="H4967" s="43"/>
      <c r="I4967" s="109">
        <f t="shared" si="717"/>
        <v>2247.1910112359551</v>
      </c>
      <c r="J4967" s="109">
        <f t="shared" si="718"/>
        <v>0</v>
      </c>
      <c r="K4967" s="109">
        <f t="shared" si="719"/>
        <v>0</v>
      </c>
      <c r="L4967" s="43">
        <f t="shared" si="720"/>
        <v>2247.1910112359551</v>
      </c>
      <c r="M4967" s="25"/>
      <c r="N4967" s="25"/>
    </row>
    <row r="4968" spans="1:14" ht="15.75" customHeight="1">
      <c r="A4968" s="114">
        <v>41361</v>
      </c>
      <c r="B4968" s="54" t="s">
        <v>794</v>
      </c>
      <c r="C4968" s="29">
        <f t="shared" si="716"/>
        <v>2536.9978858350951</v>
      </c>
      <c r="D4968" s="54" t="s">
        <v>188</v>
      </c>
      <c r="E4968" s="112">
        <v>118.25</v>
      </c>
      <c r="F4968" s="112">
        <v>119.25</v>
      </c>
      <c r="G4968" s="112">
        <v>120.5</v>
      </c>
      <c r="H4968" s="112">
        <v>122</v>
      </c>
      <c r="I4968" s="109">
        <f t="shared" si="717"/>
        <v>2536.9978858350951</v>
      </c>
      <c r="J4968" s="109">
        <f t="shared" si="718"/>
        <v>3171.2473572938688</v>
      </c>
      <c r="K4968" s="109">
        <f t="shared" si="719"/>
        <v>3805.4968287526426</v>
      </c>
      <c r="L4968" s="43">
        <f t="shared" si="720"/>
        <v>9513.7420718816065</v>
      </c>
      <c r="M4968" s="25"/>
      <c r="N4968" s="25"/>
    </row>
    <row r="4969" spans="1:14" ht="15.75" customHeight="1">
      <c r="A4969" s="114">
        <v>41361</v>
      </c>
      <c r="B4969" s="54" t="s">
        <v>91</v>
      </c>
      <c r="C4969" s="29">
        <f t="shared" si="716"/>
        <v>2654.8672566371683</v>
      </c>
      <c r="D4969" s="54" t="s">
        <v>188</v>
      </c>
      <c r="E4969" s="112">
        <v>113</v>
      </c>
      <c r="F4969" s="112">
        <v>114</v>
      </c>
      <c r="G4969" s="112">
        <v>115</v>
      </c>
      <c r="H4969" s="112"/>
      <c r="I4969" s="109">
        <f t="shared" si="717"/>
        <v>2654.8672566371683</v>
      </c>
      <c r="J4969" s="109">
        <f t="shared" si="718"/>
        <v>2654.8672566371683</v>
      </c>
      <c r="K4969" s="109">
        <f t="shared" si="719"/>
        <v>0</v>
      </c>
      <c r="L4969" s="43">
        <f t="shared" si="720"/>
        <v>5309.7345132743367</v>
      </c>
      <c r="M4969" s="25"/>
      <c r="N4969" s="25"/>
    </row>
    <row r="4970" spans="1:14" ht="15.75" customHeight="1">
      <c r="A4970" s="114">
        <v>41361</v>
      </c>
      <c r="B4970" s="54" t="s">
        <v>682</v>
      </c>
      <c r="C4970" s="29">
        <f t="shared" si="716"/>
        <v>384.61538461538464</v>
      </c>
      <c r="D4970" s="102" t="s">
        <v>203</v>
      </c>
      <c r="E4970" s="43">
        <v>780</v>
      </c>
      <c r="F4970" s="43">
        <v>775</v>
      </c>
      <c r="G4970" s="43">
        <v>768</v>
      </c>
      <c r="H4970" s="110"/>
      <c r="I4970" s="109">
        <f t="shared" si="717"/>
        <v>1923.0769230769233</v>
      </c>
      <c r="J4970" s="109">
        <f t="shared" si="718"/>
        <v>2692.3076923076924</v>
      </c>
      <c r="K4970" s="109">
        <f t="shared" si="719"/>
        <v>0</v>
      </c>
      <c r="L4970" s="43">
        <f t="shared" si="720"/>
        <v>4615.3846153846152</v>
      </c>
      <c r="M4970" s="25"/>
      <c r="N4970" s="25"/>
    </row>
    <row r="4971" spans="1:14" ht="15.75" customHeight="1">
      <c r="A4971" s="114">
        <v>41361</v>
      </c>
      <c r="B4971" s="102" t="s">
        <v>81</v>
      </c>
      <c r="C4971" s="29">
        <f t="shared" si="716"/>
        <v>1477.8325123152708</v>
      </c>
      <c r="D4971" s="102" t="s">
        <v>188</v>
      </c>
      <c r="E4971" s="43">
        <v>203</v>
      </c>
      <c r="F4971" s="43">
        <v>204.5</v>
      </c>
      <c r="G4971" s="43"/>
      <c r="H4971" s="43"/>
      <c r="I4971" s="109">
        <f t="shared" si="717"/>
        <v>2216.7487684729062</v>
      </c>
      <c r="J4971" s="109">
        <f t="shared" si="718"/>
        <v>0</v>
      </c>
      <c r="K4971" s="109">
        <f t="shared" si="719"/>
        <v>0</v>
      </c>
      <c r="L4971" s="43">
        <f t="shared" si="720"/>
        <v>2216.7487684729062</v>
      </c>
      <c r="M4971" s="25"/>
      <c r="N4971" s="25"/>
    </row>
    <row r="4972" spans="1:14" ht="15.75" customHeight="1">
      <c r="A4972" s="114">
        <v>41359</v>
      </c>
      <c r="B4972" s="54" t="s">
        <v>781</v>
      </c>
      <c r="C4972" s="29">
        <f t="shared" si="716"/>
        <v>2112.676056338028</v>
      </c>
      <c r="D4972" s="102" t="s">
        <v>203</v>
      </c>
      <c r="E4972" s="43">
        <v>142</v>
      </c>
      <c r="F4972" s="43">
        <v>141</v>
      </c>
      <c r="G4972" s="43">
        <v>140</v>
      </c>
      <c r="H4972" s="110">
        <v>138.55000000000001</v>
      </c>
      <c r="I4972" s="109">
        <f t="shared" si="717"/>
        <v>2112.676056338028</v>
      </c>
      <c r="J4972" s="109">
        <f t="shared" si="718"/>
        <v>2112.676056338028</v>
      </c>
      <c r="K4972" s="109">
        <f t="shared" si="719"/>
        <v>3063.3802816901166</v>
      </c>
      <c r="L4972" s="43">
        <f t="shared" si="720"/>
        <v>7288.7323943661722</v>
      </c>
      <c r="M4972" s="25"/>
      <c r="N4972" s="25"/>
    </row>
    <row r="4973" spans="1:14" ht="15.75" customHeight="1">
      <c r="A4973" s="114">
        <v>41359</v>
      </c>
      <c r="B4973" s="54" t="s">
        <v>131</v>
      </c>
      <c r="C4973" s="29">
        <f t="shared" si="716"/>
        <v>1442.3076923076924</v>
      </c>
      <c r="D4973" s="102" t="s">
        <v>203</v>
      </c>
      <c r="E4973" s="43">
        <v>208</v>
      </c>
      <c r="F4973" s="43">
        <v>207</v>
      </c>
      <c r="G4973" s="43">
        <v>205.5</v>
      </c>
      <c r="H4973" s="110"/>
      <c r="I4973" s="109">
        <f t="shared" si="717"/>
        <v>1442.3076923076924</v>
      </c>
      <c r="J4973" s="109">
        <f t="shared" si="718"/>
        <v>2163.4615384615386</v>
      </c>
      <c r="K4973" s="109">
        <f t="shared" si="719"/>
        <v>0</v>
      </c>
      <c r="L4973" s="43">
        <f t="shared" si="720"/>
        <v>3605.7692307692309</v>
      </c>
      <c r="M4973" s="25"/>
      <c r="N4973" s="25"/>
    </row>
    <row r="4974" spans="1:14" ht="15.75" customHeight="1">
      <c r="A4974" s="114">
        <v>41359</v>
      </c>
      <c r="B4974" s="102" t="s">
        <v>786</v>
      </c>
      <c r="C4974" s="29">
        <f t="shared" si="716"/>
        <v>2439.0243902439024</v>
      </c>
      <c r="D4974" s="102" t="s">
        <v>188</v>
      </c>
      <c r="E4974" s="43">
        <v>123</v>
      </c>
      <c r="F4974" s="43">
        <v>124</v>
      </c>
      <c r="G4974" s="43"/>
      <c r="H4974" s="43"/>
      <c r="I4974" s="109">
        <f t="shared" si="717"/>
        <v>2439.0243902439024</v>
      </c>
      <c r="J4974" s="109">
        <f t="shared" si="718"/>
        <v>0</v>
      </c>
      <c r="K4974" s="109">
        <f t="shared" si="719"/>
        <v>0</v>
      </c>
      <c r="L4974" s="43">
        <f t="shared" si="720"/>
        <v>2439.0243902439024</v>
      </c>
      <c r="M4974" s="25"/>
      <c r="N4974" s="25"/>
    </row>
    <row r="4975" spans="1:14" ht="15.75" customHeight="1">
      <c r="A4975" s="114">
        <v>41359</v>
      </c>
      <c r="B4975" s="102" t="s">
        <v>539</v>
      </c>
      <c r="C4975" s="29">
        <f t="shared" si="716"/>
        <v>993.37748344370857</v>
      </c>
      <c r="D4975" s="102" t="s">
        <v>203</v>
      </c>
      <c r="E4975" s="43">
        <v>302</v>
      </c>
      <c r="F4975" s="43">
        <v>300.25</v>
      </c>
      <c r="G4975" s="43"/>
      <c r="H4975" s="110"/>
      <c r="I4975" s="109">
        <f t="shared" si="717"/>
        <v>1738.4105960264901</v>
      </c>
      <c r="J4975" s="109">
        <f t="shared" si="718"/>
        <v>0</v>
      </c>
      <c r="K4975" s="109">
        <f t="shared" si="719"/>
        <v>0</v>
      </c>
      <c r="L4975" s="43">
        <f t="shared" si="720"/>
        <v>1738.4105960264901</v>
      </c>
      <c r="M4975" s="25"/>
      <c r="N4975" s="25"/>
    </row>
    <row r="4976" spans="1:14" ht="15.75" customHeight="1">
      <c r="A4976" s="114">
        <v>41359</v>
      </c>
      <c r="B4976" s="102" t="s">
        <v>702</v>
      </c>
      <c r="C4976" s="29">
        <f t="shared" si="716"/>
        <v>858.36909871244632</v>
      </c>
      <c r="D4976" s="102" t="s">
        <v>203</v>
      </c>
      <c r="E4976" s="43">
        <v>349.5</v>
      </c>
      <c r="F4976" s="43">
        <v>348</v>
      </c>
      <c r="G4976" s="43"/>
      <c r="H4976" s="110"/>
      <c r="I4976" s="109">
        <f t="shared" si="717"/>
        <v>1287.5536480686694</v>
      </c>
      <c r="J4976" s="109">
        <f t="shared" si="718"/>
        <v>0</v>
      </c>
      <c r="K4976" s="109">
        <f t="shared" si="719"/>
        <v>0</v>
      </c>
      <c r="L4976" s="43">
        <f t="shared" si="720"/>
        <v>1287.5536480686694</v>
      </c>
      <c r="M4976" s="25"/>
      <c r="N4976" s="25"/>
    </row>
    <row r="4977" spans="1:14" ht="15.75" customHeight="1">
      <c r="A4977" s="114">
        <v>41359</v>
      </c>
      <c r="B4977" s="54" t="s">
        <v>767</v>
      </c>
      <c r="C4977" s="29">
        <f t="shared" si="716"/>
        <v>1071.4285714285713</v>
      </c>
      <c r="D4977" s="102" t="s">
        <v>203</v>
      </c>
      <c r="E4977" s="43">
        <v>280</v>
      </c>
      <c r="F4977" s="43">
        <v>284</v>
      </c>
      <c r="G4977" s="43"/>
      <c r="H4977" s="110"/>
      <c r="I4977" s="109">
        <f t="shared" si="717"/>
        <v>-4285.7142857142853</v>
      </c>
      <c r="J4977" s="109">
        <f t="shared" si="718"/>
        <v>0</v>
      </c>
      <c r="K4977" s="109">
        <f t="shared" si="719"/>
        <v>0</v>
      </c>
      <c r="L4977" s="43">
        <f t="shared" si="720"/>
        <v>-4285.7142857142853</v>
      </c>
      <c r="M4977" s="25"/>
      <c r="N4977" s="25"/>
    </row>
    <row r="4978" spans="1:14" ht="15.75" customHeight="1">
      <c r="A4978" s="114">
        <v>41358</v>
      </c>
      <c r="B4978" s="54" t="s">
        <v>113</v>
      </c>
      <c r="C4978" s="29">
        <f t="shared" si="716"/>
        <v>5084.7457627118647</v>
      </c>
      <c r="D4978" s="102" t="s">
        <v>203</v>
      </c>
      <c r="E4978" s="43">
        <v>59</v>
      </c>
      <c r="F4978" s="43">
        <v>58.5</v>
      </c>
      <c r="G4978" s="43">
        <v>58</v>
      </c>
      <c r="H4978" s="110">
        <v>57</v>
      </c>
      <c r="I4978" s="109">
        <f t="shared" si="717"/>
        <v>2542.3728813559323</v>
      </c>
      <c r="J4978" s="109">
        <f t="shared" si="718"/>
        <v>2542.3728813559323</v>
      </c>
      <c r="K4978" s="109">
        <f t="shared" si="719"/>
        <v>5084.7457627118647</v>
      </c>
      <c r="L4978" s="43">
        <f t="shared" si="720"/>
        <v>10169.491525423729</v>
      </c>
      <c r="M4978" s="25"/>
      <c r="N4978" s="25"/>
    </row>
    <row r="4979" spans="1:14" ht="15.75" customHeight="1">
      <c r="A4979" s="114">
        <v>41358</v>
      </c>
      <c r="B4979" s="54" t="s">
        <v>667</v>
      </c>
      <c r="C4979" s="29">
        <f t="shared" si="716"/>
        <v>1485.1485148514851</v>
      </c>
      <c r="D4979" s="54" t="s">
        <v>188</v>
      </c>
      <c r="E4979" s="112">
        <v>202</v>
      </c>
      <c r="F4979" s="112">
        <v>203.5</v>
      </c>
      <c r="G4979" s="112">
        <v>205.5</v>
      </c>
      <c r="H4979" s="112">
        <v>208</v>
      </c>
      <c r="I4979" s="109">
        <f t="shared" si="717"/>
        <v>2227.7227722772277</v>
      </c>
      <c r="J4979" s="109">
        <f t="shared" si="718"/>
        <v>2970.2970297029701</v>
      </c>
      <c r="K4979" s="109">
        <f t="shared" si="719"/>
        <v>3712.8712871287125</v>
      </c>
      <c r="L4979" s="43">
        <f t="shared" si="720"/>
        <v>8910.8910891089108</v>
      </c>
      <c r="M4979" s="25"/>
      <c r="N4979" s="25"/>
    </row>
    <row r="4980" spans="1:14" ht="15.75" customHeight="1">
      <c r="A4980" s="114">
        <v>41358</v>
      </c>
      <c r="B4980" s="54" t="s">
        <v>564</v>
      </c>
      <c r="C4980" s="29">
        <f t="shared" si="716"/>
        <v>1886.7924528301887</v>
      </c>
      <c r="D4980" s="54" t="s">
        <v>188</v>
      </c>
      <c r="E4980" s="112">
        <v>159</v>
      </c>
      <c r="F4980" s="112">
        <v>160</v>
      </c>
      <c r="G4980" s="112">
        <v>161.5</v>
      </c>
      <c r="H4980" s="112">
        <v>163.5</v>
      </c>
      <c r="I4980" s="109">
        <f t="shared" si="717"/>
        <v>1886.7924528301887</v>
      </c>
      <c r="J4980" s="109">
        <f t="shared" si="718"/>
        <v>2830.1886792452833</v>
      </c>
      <c r="K4980" s="109">
        <f t="shared" si="719"/>
        <v>3773.5849056603774</v>
      </c>
      <c r="L4980" s="43">
        <f t="shared" si="720"/>
        <v>8490.5660377358508</v>
      </c>
      <c r="M4980" s="25"/>
      <c r="N4980" s="25"/>
    </row>
    <row r="4981" spans="1:14" ht="15.75" customHeight="1">
      <c r="A4981" s="114">
        <v>41358</v>
      </c>
      <c r="B4981" s="54" t="s">
        <v>409</v>
      </c>
      <c r="C4981" s="29">
        <f t="shared" si="716"/>
        <v>625</v>
      </c>
      <c r="D4981" s="102" t="s">
        <v>203</v>
      </c>
      <c r="E4981" s="43">
        <v>480</v>
      </c>
      <c r="F4981" s="43">
        <v>477</v>
      </c>
      <c r="G4981" s="43">
        <v>474</v>
      </c>
      <c r="H4981" s="110">
        <v>470</v>
      </c>
      <c r="I4981" s="109">
        <f t="shared" si="717"/>
        <v>1875</v>
      </c>
      <c r="J4981" s="109">
        <f t="shared" si="718"/>
        <v>1875</v>
      </c>
      <c r="K4981" s="109">
        <f t="shared" si="719"/>
        <v>2500</v>
      </c>
      <c r="L4981" s="43">
        <f t="shared" si="720"/>
        <v>6250</v>
      </c>
      <c r="M4981" s="25"/>
      <c r="N4981" s="25"/>
    </row>
    <row r="4982" spans="1:14" ht="15.75" customHeight="1">
      <c r="A4982" s="114">
        <v>41358</v>
      </c>
      <c r="B4982" s="54" t="s">
        <v>702</v>
      </c>
      <c r="C4982" s="29">
        <f t="shared" si="716"/>
        <v>821.91780821917803</v>
      </c>
      <c r="D4982" s="102" t="s">
        <v>203</v>
      </c>
      <c r="E4982" s="43">
        <v>365</v>
      </c>
      <c r="F4982" s="43">
        <v>363.5</v>
      </c>
      <c r="G4982" s="43">
        <v>361.5</v>
      </c>
      <c r="H4982" s="110">
        <v>359</v>
      </c>
      <c r="I4982" s="109">
        <f t="shared" si="717"/>
        <v>1232.8767123287671</v>
      </c>
      <c r="J4982" s="109">
        <f t="shared" si="718"/>
        <v>1643.8356164383561</v>
      </c>
      <c r="K4982" s="109">
        <f t="shared" si="719"/>
        <v>2054.794520547945</v>
      </c>
      <c r="L4982" s="43">
        <f t="shared" si="720"/>
        <v>4931.5068493150684</v>
      </c>
      <c r="M4982" s="25"/>
      <c r="N4982" s="25"/>
    </row>
    <row r="4983" spans="1:14" ht="15.75" customHeight="1">
      <c r="A4983" s="114">
        <v>41358</v>
      </c>
      <c r="B4983" s="54" t="s">
        <v>795</v>
      </c>
      <c r="C4983" s="29">
        <f t="shared" si="716"/>
        <v>1829.2682926829268</v>
      </c>
      <c r="D4983" s="102" t="s">
        <v>203</v>
      </c>
      <c r="E4983" s="43">
        <v>164</v>
      </c>
      <c r="F4983" s="43">
        <v>163</v>
      </c>
      <c r="G4983" s="43">
        <v>162</v>
      </c>
      <c r="H4983" s="110"/>
      <c r="I4983" s="109">
        <f t="shared" si="717"/>
        <v>1829.2682926829268</v>
      </c>
      <c r="J4983" s="109">
        <f t="shared" si="718"/>
        <v>1829.2682926829268</v>
      </c>
      <c r="K4983" s="109">
        <f t="shared" si="719"/>
        <v>0</v>
      </c>
      <c r="L4983" s="43">
        <f t="shared" si="720"/>
        <v>3658.5365853658536</v>
      </c>
      <c r="M4983" s="25"/>
      <c r="N4983" s="25"/>
    </row>
    <row r="4984" spans="1:14" ht="15.75" customHeight="1">
      <c r="A4984" s="114">
        <v>41358</v>
      </c>
      <c r="B4984" s="102" t="s">
        <v>104</v>
      </c>
      <c r="C4984" s="29">
        <f t="shared" si="716"/>
        <v>1492.5373134328358</v>
      </c>
      <c r="D4984" s="102" t="s">
        <v>188</v>
      </c>
      <c r="E4984" s="43">
        <v>201</v>
      </c>
      <c r="F4984" s="43">
        <v>202.5</v>
      </c>
      <c r="G4984" s="43"/>
      <c r="H4984" s="43"/>
      <c r="I4984" s="109">
        <f t="shared" si="717"/>
        <v>2238.8059701492539</v>
      </c>
      <c r="J4984" s="109">
        <f t="shared" si="718"/>
        <v>0</v>
      </c>
      <c r="K4984" s="109">
        <f t="shared" si="719"/>
        <v>0</v>
      </c>
      <c r="L4984" s="43">
        <f t="shared" si="720"/>
        <v>2238.8059701492539</v>
      </c>
      <c r="M4984" s="25"/>
      <c r="N4984" s="25"/>
    </row>
    <row r="4985" spans="1:14" ht="15.75" customHeight="1">
      <c r="A4985" s="114">
        <v>41358</v>
      </c>
      <c r="B4985" s="54" t="s">
        <v>402</v>
      </c>
      <c r="C4985" s="29">
        <f t="shared" si="716"/>
        <v>2459.0163934426228</v>
      </c>
      <c r="D4985" s="102" t="s">
        <v>203</v>
      </c>
      <c r="E4985" s="43">
        <v>122</v>
      </c>
      <c r="F4985" s="43">
        <v>121.1</v>
      </c>
      <c r="G4985" s="43"/>
      <c r="H4985" s="110"/>
      <c r="I4985" s="109">
        <f t="shared" si="717"/>
        <v>2213.1147540983743</v>
      </c>
      <c r="J4985" s="109">
        <f t="shared" si="718"/>
        <v>0</v>
      </c>
      <c r="K4985" s="109">
        <f t="shared" si="719"/>
        <v>0</v>
      </c>
      <c r="L4985" s="43">
        <f t="shared" si="720"/>
        <v>2213.1147540983743</v>
      </c>
      <c r="M4985" s="25"/>
      <c r="N4985" s="25"/>
    </row>
    <row r="4986" spans="1:14" ht="15.75" customHeight="1">
      <c r="A4986" s="114">
        <v>41355</v>
      </c>
      <c r="B4986" s="54" t="s">
        <v>690</v>
      </c>
      <c r="C4986" s="29">
        <f t="shared" si="716"/>
        <v>2912.6213592233012</v>
      </c>
      <c r="D4986" s="54" t="s">
        <v>188</v>
      </c>
      <c r="E4986" s="112">
        <v>103</v>
      </c>
      <c r="F4986" s="112">
        <v>104</v>
      </c>
      <c r="G4986" s="112">
        <v>105</v>
      </c>
      <c r="H4986" s="112">
        <v>106.5</v>
      </c>
      <c r="I4986" s="109">
        <f t="shared" si="717"/>
        <v>2912.6213592233012</v>
      </c>
      <c r="J4986" s="109">
        <f t="shared" si="718"/>
        <v>2912.6213592233012</v>
      </c>
      <c r="K4986" s="109">
        <f t="shared" si="719"/>
        <v>4368.9320388349515</v>
      </c>
      <c r="L4986" s="43">
        <f t="shared" si="720"/>
        <v>10194.174757281555</v>
      </c>
      <c r="M4986" s="25"/>
      <c r="N4986" s="25"/>
    </row>
    <row r="4987" spans="1:14" ht="15.75" customHeight="1">
      <c r="A4987" s="114">
        <v>41355</v>
      </c>
      <c r="B4987" s="54" t="s">
        <v>796</v>
      </c>
      <c r="C4987" s="29">
        <f t="shared" si="716"/>
        <v>4761.9047619047615</v>
      </c>
      <c r="D4987" s="102" t="s">
        <v>203</v>
      </c>
      <c r="E4987" s="43">
        <v>63</v>
      </c>
      <c r="F4987" s="43">
        <v>62.5</v>
      </c>
      <c r="G4987" s="43">
        <v>61.9</v>
      </c>
      <c r="H4987" s="110">
        <v>61</v>
      </c>
      <c r="I4987" s="109">
        <f t="shared" si="717"/>
        <v>2380.9523809523807</v>
      </c>
      <c r="J4987" s="109">
        <f t="shared" si="718"/>
        <v>2857.1428571428637</v>
      </c>
      <c r="K4987" s="109">
        <f t="shared" si="719"/>
        <v>4285.714285714279</v>
      </c>
      <c r="L4987" s="43">
        <f t="shared" si="720"/>
        <v>9523.8095238095229</v>
      </c>
      <c r="M4987" s="25"/>
      <c r="N4987" s="25"/>
    </row>
    <row r="4988" spans="1:14" ht="15.75" customHeight="1">
      <c r="A4988" s="114">
        <v>41355</v>
      </c>
      <c r="B4988" s="54" t="s">
        <v>367</v>
      </c>
      <c r="C4988" s="29">
        <f t="shared" si="716"/>
        <v>3183.0238726790449</v>
      </c>
      <c r="D4988" s="102" t="s">
        <v>203</v>
      </c>
      <c r="E4988" s="43">
        <v>94.25</v>
      </c>
      <c r="F4988" s="43">
        <v>93.5</v>
      </c>
      <c r="G4988" s="43">
        <v>92.5</v>
      </c>
      <c r="H4988" s="110">
        <v>91.3</v>
      </c>
      <c r="I4988" s="109">
        <f t="shared" si="717"/>
        <v>2387.2679045092837</v>
      </c>
      <c r="J4988" s="109">
        <f t="shared" si="718"/>
        <v>3183.0238726790449</v>
      </c>
      <c r="K4988" s="109">
        <f t="shared" si="719"/>
        <v>3819.6286472148627</v>
      </c>
      <c r="L4988" s="43">
        <f t="shared" si="720"/>
        <v>9389.9204244031916</v>
      </c>
      <c r="M4988" s="25"/>
      <c r="N4988" s="25"/>
    </row>
    <row r="4989" spans="1:14" ht="15.75" customHeight="1">
      <c r="A4989" s="114">
        <v>41355</v>
      </c>
      <c r="B4989" s="54" t="s">
        <v>797</v>
      </c>
      <c r="C4989" s="29">
        <f t="shared" si="716"/>
        <v>906.34441087613288</v>
      </c>
      <c r="D4989" s="102" t="s">
        <v>203</v>
      </c>
      <c r="E4989" s="43">
        <v>331</v>
      </c>
      <c r="F4989" s="43">
        <v>329</v>
      </c>
      <c r="G4989" s="43">
        <v>326</v>
      </c>
      <c r="H4989" s="110">
        <v>321</v>
      </c>
      <c r="I4989" s="109">
        <f t="shared" si="717"/>
        <v>1812.6888217522658</v>
      </c>
      <c r="J4989" s="109">
        <f t="shared" si="718"/>
        <v>2719.0332326283988</v>
      </c>
      <c r="K4989" s="109">
        <f t="shared" si="719"/>
        <v>4531.7220543806643</v>
      </c>
      <c r="L4989" s="43">
        <f t="shared" si="720"/>
        <v>9063.4441087613286</v>
      </c>
      <c r="M4989" s="25"/>
      <c r="N4989" s="25"/>
    </row>
    <row r="4990" spans="1:14" ht="15.75" customHeight="1">
      <c r="A4990" s="114">
        <v>41355</v>
      </c>
      <c r="B4990" s="54" t="s">
        <v>44</v>
      </c>
      <c r="C4990" s="29">
        <f>300000/E4990</f>
        <v>1639.344262295082</v>
      </c>
      <c r="D4990" s="102" t="s">
        <v>203</v>
      </c>
      <c r="E4990" s="43">
        <v>183</v>
      </c>
      <c r="F4990" s="43">
        <v>181.75</v>
      </c>
      <c r="G4990" s="43">
        <v>180</v>
      </c>
      <c r="H4990" s="110">
        <v>178.15</v>
      </c>
      <c r="I4990" s="109">
        <f t="shared" si="717"/>
        <v>2049.1803278688526</v>
      </c>
      <c r="J4990" s="109">
        <f t="shared" si="718"/>
        <v>2868.8524590163934</v>
      </c>
      <c r="K4990" s="109">
        <f t="shared" si="719"/>
        <v>3032.7868852458923</v>
      </c>
      <c r="L4990" s="43">
        <f t="shared" si="720"/>
        <v>7950.8196721311378</v>
      </c>
      <c r="M4990" s="25"/>
      <c r="N4990" s="25"/>
    </row>
    <row r="4991" spans="1:14" ht="15.75" customHeight="1">
      <c r="A4991" s="114">
        <v>41355</v>
      </c>
      <c r="B4991" s="102" t="s">
        <v>73</v>
      </c>
      <c r="C4991" s="29">
        <f t="shared" si="716"/>
        <v>2238.8059701492539</v>
      </c>
      <c r="D4991" s="102" t="s">
        <v>188</v>
      </c>
      <c r="E4991" s="43">
        <v>134</v>
      </c>
      <c r="F4991" s="43">
        <v>134.80000000000001</v>
      </c>
      <c r="G4991" s="43"/>
      <c r="H4991" s="43"/>
      <c r="I4991" s="109">
        <f t="shared" si="717"/>
        <v>1791.0447761194287</v>
      </c>
      <c r="J4991" s="109">
        <f t="shared" si="718"/>
        <v>0</v>
      </c>
      <c r="K4991" s="109">
        <f t="shared" si="719"/>
        <v>0</v>
      </c>
      <c r="L4991" s="43">
        <f t="shared" si="720"/>
        <v>1791.0447761194287</v>
      </c>
      <c r="M4991" s="25"/>
      <c r="N4991" s="25"/>
    </row>
    <row r="4992" spans="1:14" ht="15.75" customHeight="1">
      <c r="A4992" s="114">
        <v>41355</v>
      </c>
      <c r="B4992" s="54" t="s">
        <v>798</v>
      </c>
      <c r="C4992" s="29">
        <f t="shared" si="716"/>
        <v>1255.2301255230125</v>
      </c>
      <c r="D4992" s="102" t="s">
        <v>203</v>
      </c>
      <c r="E4992" s="43">
        <v>239</v>
      </c>
      <c r="F4992" s="43">
        <v>239</v>
      </c>
      <c r="G4992" s="43"/>
      <c r="H4992" s="110"/>
      <c r="I4992" s="109">
        <f t="shared" si="717"/>
        <v>0</v>
      </c>
      <c r="J4992" s="109">
        <f t="shared" si="718"/>
        <v>0</v>
      </c>
      <c r="K4992" s="109">
        <f t="shared" si="719"/>
        <v>0</v>
      </c>
      <c r="L4992" s="43">
        <f t="shared" si="720"/>
        <v>0</v>
      </c>
      <c r="M4992" s="25"/>
      <c r="N4992" s="25"/>
    </row>
    <row r="4993" spans="1:14" ht="15.75" customHeight="1">
      <c r="A4993" s="114">
        <v>41354</v>
      </c>
      <c r="B4993" s="54" t="s">
        <v>549</v>
      </c>
      <c r="C4993" s="29">
        <f t="shared" si="716"/>
        <v>468.75</v>
      </c>
      <c r="D4993" s="102" t="s">
        <v>203</v>
      </c>
      <c r="E4993" s="43">
        <v>640</v>
      </c>
      <c r="F4993" s="43">
        <v>635</v>
      </c>
      <c r="G4993" s="43">
        <v>629</v>
      </c>
      <c r="H4993" s="110">
        <v>620</v>
      </c>
      <c r="I4993" s="109">
        <f t="shared" si="717"/>
        <v>2343.75</v>
      </c>
      <c r="J4993" s="109">
        <f t="shared" si="718"/>
        <v>2812.5</v>
      </c>
      <c r="K4993" s="109">
        <f t="shared" si="719"/>
        <v>4218.75</v>
      </c>
      <c r="L4993" s="43">
        <f t="shared" si="720"/>
        <v>9375</v>
      </c>
      <c r="M4993" s="25"/>
      <c r="N4993" s="25"/>
    </row>
    <row r="4994" spans="1:14" ht="15.75" customHeight="1">
      <c r="A4994" s="114">
        <v>41354</v>
      </c>
      <c r="B4994" s="54" t="s">
        <v>465</v>
      </c>
      <c r="C4994" s="29">
        <f t="shared" si="716"/>
        <v>2343.75</v>
      </c>
      <c r="D4994" s="102" t="s">
        <v>203</v>
      </c>
      <c r="E4994" s="43">
        <v>128</v>
      </c>
      <c r="F4994" s="43">
        <v>127</v>
      </c>
      <c r="G4994" s="43">
        <v>125.75</v>
      </c>
      <c r="H4994" s="110">
        <v>124</v>
      </c>
      <c r="I4994" s="109">
        <f t="shared" si="717"/>
        <v>2343.75</v>
      </c>
      <c r="J4994" s="109">
        <f t="shared" si="718"/>
        <v>2929.6875</v>
      </c>
      <c r="K4994" s="109">
        <f t="shared" si="719"/>
        <v>4101.5625</v>
      </c>
      <c r="L4994" s="43">
        <f t="shared" si="720"/>
        <v>9375</v>
      </c>
      <c r="M4994" s="25"/>
      <c r="N4994" s="25"/>
    </row>
    <row r="4995" spans="1:14" ht="15.75" customHeight="1">
      <c r="A4995" s="114">
        <v>41354</v>
      </c>
      <c r="B4995" s="54" t="s">
        <v>91</v>
      </c>
      <c r="C4995" s="29">
        <f t="shared" si="716"/>
        <v>2830.1886792452829</v>
      </c>
      <c r="D4995" s="54" t="s">
        <v>203</v>
      </c>
      <c r="E4995" s="112">
        <v>106</v>
      </c>
      <c r="F4995" s="112">
        <v>105</v>
      </c>
      <c r="G4995" s="112">
        <v>104</v>
      </c>
      <c r="H4995" s="112">
        <v>102.8</v>
      </c>
      <c r="I4995" s="109">
        <f t="shared" si="717"/>
        <v>2830.1886792452829</v>
      </c>
      <c r="J4995" s="109">
        <f t="shared" si="718"/>
        <v>2830.1886792452829</v>
      </c>
      <c r="K4995" s="109">
        <f t="shared" si="719"/>
        <v>3396.2264150943474</v>
      </c>
      <c r="L4995" s="43">
        <f t="shared" si="720"/>
        <v>9056.6037735849131</v>
      </c>
      <c r="M4995" s="25"/>
      <c r="N4995" s="25"/>
    </row>
    <row r="4996" spans="1:14" ht="15.75" customHeight="1">
      <c r="A4996" s="114">
        <v>41354</v>
      </c>
      <c r="B4996" s="54" t="s">
        <v>564</v>
      </c>
      <c r="C4996" s="29">
        <f t="shared" si="716"/>
        <v>2068.9655172413795</v>
      </c>
      <c r="D4996" s="54" t="s">
        <v>188</v>
      </c>
      <c r="E4996" s="112">
        <v>145</v>
      </c>
      <c r="F4996" s="112">
        <v>146</v>
      </c>
      <c r="G4996" s="112">
        <v>147.5</v>
      </c>
      <c r="H4996" s="112">
        <v>149.5</v>
      </c>
      <c r="I4996" s="109">
        <f t="shared" si="717"/>
        <v>2068.9655172413795</v>
      </c>
      <c r="J4996" s="109">
        <f t="shared" si="718"/>
        <v>3103.4482758620693</v>
      </c>
      <c r="K4996" s="109">
        <f t="shared" si="719"/>
        <v>4137.9310344827591</v>
      </c>
      <c r="L4996" s="43">
        <f t="shared" si="720"/>
        <v>9310.3448275862083</v>
      </c>
      <c r="M4996" s="25"/>
      <c r="N4996" s="25"/>
    </row>
    <row r="4997" spans="1:14" ht="15.75" customHeight="1">
      <c r="A4997" s="114">
        <v>41354</v>
      </c>
      <c r="B4997" s="54" t="s">
        <v>564</v>
      </c>
      <c r="C4997" s="29">
        <f t="shared" si="716"/>
        <v>2013.4228187919464</v>
      </c>
      <c r="D4997" s="54" t="s">
        <v>188</v>
      </c>
      <c r="E4997" s="112">
        <v>149</v>
      </c>
      <c r="F4997" s="112">
        <v>150</v>
      </c>
      <c r="G4997" s="112">
        <v>151.5</v>
      </c>
      <c r="H4997" s="112">
        <v>153.5</v>
      </c>
      <c r="I4997" s="109">
        <f t="shared" si="717"/>
        <v>2013.4228187919464</v>
      </c>
      <c r="J4997" s="109">
        <f t="shared" si="718"/>
        <v>3020.1342281879197</v>
      </c>
      <c r="K4997" s="109">
        <f t="shared" si="719"/>
        <v>4026.8456375838928</v>
      </c>
      <c r="L4997" s="43">
        <f t="shared" si="720"/>
        <v>9060.4026845637582</v>
      </c>
      <c r="M4997" s="25"/>
      <c r="N4997" s="25"/>
    </row>
    <row r="4998" spans="1:14" ht="15.75" customHeight="1">
      <c r="A4998" s="114">
        <v>41354</v>
      </c>
      <c r="B4998" s="54" t="s">
        <v>796</v>
      </c>
      <c r="C4998" s="29">
        <f t="shared" si="716"/>
        <v>4279.6005706134101</v>
      </c>
      <c r="D4998" s="54" t="s">
        <v>188</v>
      </c>
      <c r="E4998" s="112">
        <v>70.099999999999994</v>
      </c>
      <c r="F4998" s="112">
        <v>70.75</v>
      </c>
      <c r="G4998" s="112">
        <v>71.5</v>
      </c>
      <c r="H4998" s="112"/>
      <c r="I4998" s="109">
        <f t="shared" si="717"/>
        <v>2781.7403708987408</v>
      </c>
      <c r="J4998" s="109">
        <f t="shared" si="718"/>
        <v>3209.7004279600578</v>
      </c>
      <c r="K4998" s="109">
        <f t="shared" si="719"/>
        <v>0</v>
      </c>
      <c r="L4998" s="43">
        <f t="shared" si="720"/>
        <v>5991.4407988587991</v>
      </c>
      <c r="M4998" s="25"/>
      <c r="N4998" s="25"/>
    </row>
    <row r="4999" spans="1:14" ht="15.75" customHeight="1">
      <c r="A4999" s="114">
        <v>41354</v>
      </c>
      <c r="B4999" s="54" t="s">
        <v>799</v>
      </c>
      <c r="C4999" s="29">
        <f t="shared" si="716"/>
        <v>1069.5187165775401</v>
      </c>
      <c r="D4999" s="102" t="s">
        <v>188</v>
      </c>
      <c r="E4999" s="43">
        <v>280.5</v>
      </c>
      <c r="F4999" s="43">
        <v>282</v>
      </c>
      <c r="G4999" s="43"/>
      <c r="H4999" s="110"/>
      <c r="I4999" s="109">
        <f t="shared" si="717"/>
        <v>1604.2780748663101</v>
      </c>
      <c r="J4999" s="109">
        <f t="shared" si="718"/>
        <v>0</v>
      </c>
      <c r="K4999" s="109">
        <f t="shared" si="719"/>
        <v>0</v>
      </c>
      <c r="L4999" s="43">
        <f t="shared" si="720"/>
        <v>1604.2780748663101</v>
      </c>
      <c r="M4999" s="25"/>
      <c r="N4999" s="25"/>
    </row>
    <row r="5000" spans="1:14" ht="15.75" customHeight="1">
      <c r="A5000" s="114">
        <v>41354</v>
      </c>
      <c r="B5000" s="102" t="s">
        <v>615</v>
      </c>
      <c r="C5000" s="29">
        <f>300000/E5000</f>
        <v>2150.5376344086021</v>
      </c>
      <c r="D5000" s="102" t="s">
        <v>203</v>
      </c>
      <c r="E5000" s="43">
        <v>139.5</v>
      </c>
      <c r="F5000" s="43">
        <v>139</v>
      </c>
      <c r="G5000" s="43"/>
      <c r="H5000" s="110"/>
      <c r="I5000" s="109">
        <f t="shared" si="717"/>
        <v>1075.2688172043011</v>
      </c>
      <c r="J5000" s="109">
        <f t="shared" si="718"/>
        <v>0</v>
      </c>
      <c r="K5000" s="109">
        <f t="shared" si="719"/>
        <v>0</v>
      </c>
      <c r="L5000" s="43">
        <f t="shared" si="720"/>
        <v>1075.2688172043011</v>
      </c>
      <c r="M5000" s="25"/>
      <c r="N5000" s="25"/>
    </row>
    <row r="5001" spans="1:14" ht="15.75" customHeight="1">
      <c r="A5001" s="114">
        <v>41353</v>
      </c>
      <c r="B5001" s="54" t="s">
        <v>796</v>
      </c>
      <c r="C5001" s="29">
        <f t="shared" si="716"/>
        <v>4633.204633204633</v>
      </c>
      <c r="D5001" s="54" t="s">
        <v>188</v>
      </c>
      <c r="E5001" s="112">
        <v>64.75</v>
      </c>
      <c r="F5001" s="112">
        <v>65.25</v>
      </c>
      <c r="G5001" s="112">
        <v>66</v>
      </c>
      <c r="H5001" s="112">
        <v>67</v>
      </c>
      <c r="I5001" s="109">
        <f t="shared" si="717"/>
        <v>2316.6023166023165</v>
      </c>
      <c r="J5001" s="109">
        <f t="shared" si="718"/>
        <v>3474.9034749034745</v>
      </c>
      <c r="K5001" s="109">
        <f t="shared" si="719"/>
        <v>4633.204633204633</v>
      </c>
      <c r="L5001" s="43">
        <f t="shared" si="720"/>
        <v>10424.710424710425</v>
      </c>
      <c r="M5001" s="25"/>
      <c r="N5001" s="25"/>
    </row>
    <row r="5002" spans="1:14" ht="15.75" customHeight="1">
      <c r="A5002" s="114">
        <v>41353</v>
      </c>
      <c r="B5002" s="54" t="s">
        <v>769</v>
      </c>
      <c r="C5002" s="29">
        <f t="shared" si="716"/>
        <v>2660.7538802660756</v>
      </c>
      <c r="D5002" s="54" t="s">
        <v>203</v>
      </c>
      <c r="E5002" s="112">
        <v>112.75</v>
      </c>
      <c r="F5002" s="112">
        <v>111.75</v>
      </c>
      <c r="G5002" s="112">
        <v>110.75</v>
      </c>
      <c r="H5002" s="112">
        <v>109</v>
      </c>
      <c r="I5002" s="109">
        <f t="shared" si="717"/>
        <v>2660.7538802660756</v>
      </c>
      <c r="J5002" s="109">
        <f t="shared" si="718"/>
        <v>2660.7538802660756</v>
      </c>
      <c r="K5002" s="109">
        <f t="shared" si="719"/>
        <v>4656.3192904656325</v>
      </c>
      <c r="L5002" s="43">
        <f t="shared" si="720"/>
        <v>9977.8270509977847</v>
      </c>
      <c r="M5002" s="25"/>
      <c r="N5002" s="25"/>
    </row>
    <row r="5003" spans="1:14" ht="15.75" customHeight="1">
      <c r="A5003" s="114">
        <v>41353</v>
      </c>
      <c r="B5003" s="54" t="s">
        <v>771</v>
      </c>
      <c r="C5003" s="29">
        <f t="shared" si="716"/>
        <v>1807.2289156626507</v>
      </c>
      <c r="D5003" s="54" t="s">
        <v>188</v>
      </c>
      <c r="E5003" s="112">
        <v>166</v>
      </c>
      <c r="F5003" s="112">
        <v>167</v>
      </c>
      <c r="G5003" s="112">
        <v>168.5</v>
      </c>
      <c r="H5003" s="112">
        <v>170.5</v>
      </c>
      <c r="I5003" s="109">
        <f t="shared" si="717"/>
        <v>1807.2289156626507</v>
      </c>
      <c r="J5003" s="109">
        <f t="shared" si="718"/>
        <v>2710.8433734939763</v>
      </c>
      <c r="K5003" s="109">
        <f t="shared" si="719"/>
        <v>3614.4578313253014</v>
      </c>
      <c r="L5003" s="43">
        <f t="shared" si="720"/>
        <v>8132.5301204819289</v>
      </c>
      <c r="M5003" s="25"/>
      <c r="N5003" s="25"/>
    </row>
    <row r="5004" spans="1:14" ht="15.75" customHeight="1">
      <c r="A5004" s="114">
        <v>41353</v>
      </c>
      <c r="B5004" s="102" t="s">
        <v>756</v>
      </c>
      <c r="C5004" s="29">
        <f>300000/E5004</f>
        <v>2790.6976744186045</v>
      </c>
      <c r="D5004" s="102" t="s">
        <v>203</v>
      </c>
      <c r="E5004" s="43">
        <v>107.5</v>
      </c>
      <c r="F5004" s="43">
        <v>106.5</v>
      </c>
      <c r="G5004" s="43"/>
      <c r="H5004" s="110"/>
      <c r="I5004" s="109">
        <f t="shared" ref="I5004:I5067" si="721">(IF(D5004="SHORT",E5004-F5004,IF(D5004="LONG",F5004-E5004)))*C5004</f>
        <v>2790.6976744186045</v>
      </c>
      <c r="J5004" s="109">
        <f t="shared" ref="J5004:J5067" si="722">(IF(D5004="SHORT",IF(G5004="",0,F5004-G5004),IF(D5004="LONG",IF(G5004="",0,G5004-F5004))))*C5004</f>
        <v>0</v>
      </c>
      <c r="K5004" s="109">
        <f t="shared" ref="K5004:K5067" si="723">(IF(D5004="SHORT",IF(H5004="",0,G5004-H5004),IF(D5004="LONG",IF(H5004="",0,(H5004-G5004)))))*C5004</f>
        <v>0</v>
      </c>
      <c r="L5004" s="43">
        <f t="shared" ref="L5004:L5067" si="724">SUM(I5004,J5004,K5004)</f>
        <v>2790.6976744186045</v>
      </c>
      <c r="M5004" s="25"/>
      <c r="N5004" s="25"/>
    </row>
    <row r="5005" spans="1:14" ht="15.75" customHeight="1">
      <c r="A5005" s="114">
        <v>41353</v>
      </c>
      <c r="B5005" s="102" t="s">
        <v>695</v>
      </c>
      <c r="C5005" s="29">
        <f>300000/E5005</f>
        <v>2205.8823529411766</v>
      </c>
      <c r="D5005" s="102" t="s">
        <v>203</v>
      </c>
      <c r="E5005" s="43">
        <v>136</v>
      </c>
      <c r="F5005" s="43">
        <v>135</v>
      </c>
      <c r="G5005" s="43"/>
      <c r="H5005" s="110"/>
      <c r="I5005" s="109">
        <f t="shared" si="721"/>
        <v>2205.8823529411766</v>
      </c>
      <c r="J5005" s="109">
        <f t="shared" si="722"/>
        <v>0</v>
      </c>
      <c r="K5005" s="109">
        <f t="shared" si="723"/>
        <v>0</v>
      </c>
      <c r="L5005" s="43">
        <f t="shared" si="724"/>
        <v>2205.8823529411766</v>
      </c>
      <c r="M5005" s="25"/>
      <c r="N5005" s="25"/>
    </row>
    <row r="5006" spans="1:14" ht="15.75" customHeight="1">
      <c r="A5006" s="114">
        <v>41353</v>
      </c>
      <c r="B5006" s="54" t="s">
        <v>25</v>
      </c>
      <c r="C5006" s="29">
        <f>300000/E5006</f>
        <v>1648.3516483516485</v>
      </c>
      <c r="D5006" s="102" t="s">
        <v>203</v>
      </c>
      <c r="E5006" s="43">
        <v>182</v>
      </c>
      <c r="F5006" s="43">
        <v>180.75</v>
      </c>
      <c r="G5006" s="43"/>
      <c r="H5006" s="110"/>
      <c r="I5006" s="109">
        <f t="shared" si="721"/>
        <v>2060.4395604395604</v>
      </c>
      <c r="J5006" s="109">
        <f t="shared" si="722"/>
        <v>0</v>
      </c>
      <c r="K5006" s="109">
        <f t="shared" si="723"/>
        <v>0</v>
      </c>
      <c r="L5006" s="43">
        <f t="shared" si="724"/>
        <v>2060.4395604395604</v>
      </c>
      <c r="M5006" s="25"/>
      <c r="N5006" s="25"/>
    </row>
    <row r="5007" spans="1:14" ht="15.75" customHeight="1">
      <c r="A5007" s="114">
        <v>41353</v>
      </c>
      <c r="B5007" s="54" t="s">
        <v>800</v>
      </c>
      <c r="C5007" s="29">
        <f>300000/E5007</f>
        <v>641.02564102564099</v>
      </c>
      <c r="D5007" s="102" t="s">
        <v>188</v>
      </c>
      <c r="E5007" s="43">
        <v>468</v>
      </c>
      <c r="F5007" s="43">
        <v>471</v>
      </c>
      <c r="G5007" s="43"/>
      <c r="H5007" s="110"/>
      <c r="I5007" s="109">
        <f t="shared" si="721"/>
        <v>1923.0769230769229</v>
      </c>
      <c r="J5007" s="109">
        <f t="shared" si="722"/>
        <v>0</v>
      </c>
      <c r="K5007" s="109">
        <f t="shared" si="723"/>
        <v>0</v>
      </c>
      <c r="L5007" s="43">
        <f t="shared" si="724"/>
        <v>1923.0769230769229</v>
      </c>
      <c r="M5007" s="25"/>
      <c r="N5007" s="25"/>
    </row>
    <row r="5008" spans="1:14" ht="15.75" customHeight="1">
      <c r="A5008" s="114">
        <v>41352</v>
      </c>
      <c r="B5008" s="54" t="s">
        <v>142</v>
      </c>
      <c r="C5008" s="29">
        <f t="shared" ref="C5008:C5022" si="725">300000/E5008</f>
        <v>967.74193548387098</v>
      </c>
      <c r="D5008" s="54" t="s">
        <v>188</v>
      </c>
      <c r="E5008" s="112">
        <v>310</v>
      </c>
      <c r="F5008" s="112">
        <v>312</v>
      </c>
      <c r="G5008" s="112">
        <v>315</v>
      </c>
      <c r="H5008" s="112">
        <v>318.5</v>
      </c>
      <c r="I5008" s="109">
        <f t="shared" si="721"/>
        <v>1935.483870967742</v>
      </c>
      <c r="J5008" s="109">
        <f t="shared" si="722"/>
        <v>2903.2258064516127</v>
      </c>
      <c r="K5008" s="109">
        <f t="shared" si="723"/>
        <v>3387.0967741935483</v>
      </c>
      <c r="L5008" s="43">
        <f t="shared" si="724"/>
        <v>8225.8064516129016</v>
      </c>
      <c r="M5008" s="25"/>
      <c r="N5008" s="25"/>
    </row>
    <row r="5009" spans="1:14" ht="15.75" customHeight="1">
      <c r="A5009" s="114">
        <v>41352</v>
      </c>
      <c r="B5009" s="54" t="s">
        <v>19</v>
      </c>
      <c r="C5009" s="29">
        <f t="shared" si="725"/>
        <v>509.33786078098473</v>
      </c>
      <c r="D5009" s="102" t="s">
        <v>203</v>
      </c>
      <c r="E5009" s="43">
        <v>589</v>
      </c>
      <c r="F5009" s="43">
        <v>585</v>
      </c>
      <c r="G5009" s="43">
        <v>579</v>
      </c>
      <c r="H5009" s="110"/>
      <c r="I5009" s="109">
        <f t="shared" si="721"/>
        <v>2037.3514431239389</v>
      </c>
      <c r="J5009" s="109">
        <f t="shared" si="722"/>
        <v>3056.0271646859082</v>
      </c>
      <c r="K5009" s="109">
        <f t="shared" si="723"/>
        <v>0</v>
      </c>
      <c r="L5009" s="43">
        <f t="shared" si="724"/>
        <v>5093.3786078098474</v>
      </c>
      <c r="M5009" s="25"/>
      <c r="N5009" s="25"/>
    </row>
    <row r="5010" spans="1:14" ht="15.75" customHeight="1">
      <c r="A5010" s="114">
        <v>41352</v>
      </c>
      <c r="B5010" s="54" t="s">
        <v>755</v>
      </c>
      <c r="C5010" s="29">
        <f t="shared" si="725"/>
        <v>576.92307692307691</v>
      </c>
      <c r="D5010" s="102" t="s">
        <v>203</v>
      </c>
      <c r="E5010" s="43">
        <v>520</v>
      </c>
      <c r="F5010" s="43">
        <v>517</v>
      </c>
      <c r="G5010" s="43">
        <v>512</v>
      </c>
      <c r="H5010" s="110"/>
      <c r="I5010" s="109">
        <f t="shared" si="721"/>
        <v>1730.7692307692307</v>
      </c>
      <c r="J5010" s="109">
        <f t="shared" si="722"/>
        <v>2884.6153846153848</v>
      </c>
      <c r="K5010" s="109">
        <f t="shared" si="723"/>
        <v>0</v>
      </c>
      <c r="L5010" s="43">
        <f t="shared" si="724"/>
        <v>4615.3846153846152</v>
      </c>
      <c r="M5010" s="25"/>
      <c r="N5010" s="25"/>
    </row>
    <row r="5011" spans="1:14" ht="15.75" customHeight="1">
      <c r="A5011" s="114">
        <v>41352</v>
      </c>
      <c r="B5011" s="54" t="s">
        <v>798</v>
      </c>
      <c r="C5011" s="29">
        <f t="shared" si="725"/>
        <v>1214.5748987854251</v>
      </c>
      <c r="D5011" s="102" t="s">
        <v>203</v>
      </c>
      <c r="E5011" s="43">
        <v>247</v>
      </c>
      <c r="F5011" s="43">
        <v>245.5</v>
      </c>
      <c r="G5011" s="43">
        <v>243.5</v>
      </c>
      <c r="H5011" s="110"/>
      <c r="I5011" s="109">
        <f t="shared" si="721"/>
        <v>1821.8623481781378</v>
      </c>
      <c r="J5011" s="109">
        <f t="shared" si="722"/>
        <v>2429.1497975708503</v>
      </c>
      <c r="K5011" s="109">
        <f t="shared" si="723"/>
        <v>0</v>
      </c>
      <c r="L5011" s="43">
        <f t="shared" si="724"/>
        <v>4251.0121457489877</v>
      </c>
      <c r="M5011" s="25"/>
      <c r="N5011" s="25"/>
    </row>
    <row r="5012" spans="1:14" ht="15.75" customHeight="1">
      <c r="A5012" s="114">
        <v>41352</v>
      </c>
      <c r="B5012" s="54" t="s">
        <v>306</v>
      </c>
      <c r="C5012" s="29">
        <f t="shared" si="725"/>
        <v>331.49171270718233</v>
      </c>
      <c r="D5012" s="54" t="s">
        <v>188</v>
      </c>
      <c r="E5012" s="112">
        <v>905</v>
      </c>
      <c r="F5012" s="112">
        <v>911</v>
      </c>
      <c r="G5012" s="112">
        <v>920</v>
      </c>
      <c r="H5012" s="112"/>
      <c r="I5012" s="109">
        <f t="shared" si="721"/>
        <v>1988.9502762430939</v>
      </c>
      <c r="J5012" s="109">
        <f t="shared" si="722"/>
        <v>2983.4254143646408</v>
      </c>
      <c r="K5012" s="109">
        <f t="shared" si="723"/>
        <v>0</v>
      </c>
      <c r="L5012" s="43">
        <f t="shared" si="724"/>
        <v>4972.3756906077342</v>
      </c>
      <c r="M5012" s="25"/>
      <c r="N5012" s="25"/>
    </row>
    <row r="5013" spans="1:14" ht="15.75" customHeight="1">
      <c r="A5013" s="114">
        <v>41352</v>
      </c>
      <c r="B5013" s="54" t="s">
        <v>699</v>
      </c>
      <c r="C5013" s="29">
        <f t="shared" si="725"/>
        <v>1119.4029850746269</v>
      </c>
      <c r="D5013" s="54" t="s">
        <v>188</v>
      </c>
      <c r="E5013" s="112">
        <v>268</v>
      </c>
      <c r="F5013" s="112">
        <v>270</v>
      </c>
      <c r="G5013" s="112">
        <v>272.5</v>
      </c>
      <c r="H5013" s="112"/>
      <c r="I5013" s="109">
        <f t="shared" si="721"/>
        <v>2238.8059701492539</v>
      </c>
      <c r="J5013" s="109">
        <f t="shared" si="722"/>
        <v>2798.5074626865671</v>
      </c>
      <c r="K5013" s="109">
        <f t="shared" si="723"/>
        <v>0</v>
      </c>
      <c r="L5013" s="43">
        <f t="shared" si="724"/>
        <v>5037.313432835821</v>
      </c>
      <c r="M5013" s="25"/>
      <c r="N5013" s="25"/>
    </row>
    <row r="5014" spans="1:14" ht="15.75" customHeight="1">
      <c r="A5014" s="114">
        <v>41352</v>
      </c>
      <c r="B5014" s="54" t="s">
        <v>44</v>
      </c>
      <c r="C5014" s="29">
        <f t="shared" si="725"/>
        <v>1503.7593984962407</v>
      </c>
      <c r="D5014" s="102" t="s">
        <v>188</v>
      </c>
      <c r="E5014" s="43">
        <v>199.5</v>
      </c>
      <c r="F5014" s="43">
        <v>199.5</v>
      </c>
      <c r="G5014" s="43"/>
      <c r="H5014" s="110"/>
      <c r="I5014" s="109">
        <f t="shared" si="721"/>
        <v>0</v>
      </c>
      <c r="J5014" s="109">
        <f t="shared" si="722"/>
        <v>0</v>
      </c>
      <c r="K5014" s="109">
        <f t="shared" si="723"/>
        <v>0</v>
      </c>
      <c r="L5014" s="43">
        <f t="shared" si="724"/>
        <v>0</v>
      </c>
      <c r="M5014" s="25"/>
      <c r="N5014" s="25"/>
    </row>
    <row r="5015" spans="1:14" ht="15.75" customHeight="1">
      <c r="A5015" s="114">
        <v>41352</v>
      </c>
      <c r="B5015" s="54" t="s">
        <v>615</v>
      </c>
      <c r="C5015" s="29">
        <f t="shared" si="725"/>
        <v>1923.0769230769231</v>
      </c>
      <c r="D5015" s="102" t="s">
        <v>188</v>
      </c>
      <c r="E5015" s="43">
        <v>156</v>
      </c>
      <c r="F5015" s="43">
        <v>156</v>
      </c>
      <c r="G5015" s="43"/>
      <c r="H5015" s="110"/>
      <c r="I5015" s="109">
        <f t="shared" si="721"/>
        <v>0</v>
      </c>
      <c r="J5015" s="109">
        <f t="shared" si="722"/>
        <v>0</v>
      </c>
      <c r="K5015" s="109">
        <f t="shared" si="723"/>
        <v>0</v>
      </c>
      <c r="L5015" s="43">
        <f t="shared" si="724"/>
        <v>0</v>
      </c>
      <c r="M5015" s="25"/>
      <c r="N5015" s="25"/>
    </row>
    <row r="5016" spans="1:14" ht="15.75" customHeight="1">
      <c r="A5016" s="114">
        <v>41352</v>
      </c>
      <c r="B5016" s="102" t="s">
        <v>554</v>
      </c>
      <c r="C5016" s="29">
        <f t="shared" si="725"/>
        <v>884.95575221238937</v>
      </c>
      <c r="D5016" s="102" t="s">
        <v>203</v>
      </c>
      <c r="E5016" s="43">
        <v>339</v>
      </c>
      <c r="F5016" s="43">
        <v>343</v>
      </c>
      <c r="G5016" s="43"/>
      <c r="H5016" s="43"/>
      <c r="I5016" s="109">
        <f t="shared" si="721"/>
        <v>-3539.8230088495575</v>
      </c>
      <c r="J5016" s="109">
        <f t="shared" si="722"/>
        <v>0</v>
      </c>
      <c r="K5016" s="109">
        <f t="shared" si="723"/>
        <v>0</v>
      </c>
      <c r="L5016" s="43">
        <f t="shared" si="724"/>
        <v>-3539.8230088495575</v>
      </c>
      <c r="M5016" s="25"/>
      <c r="N5016" s="25"/>
    </row>
    <row r="5017" spans="1:14" ht="15.75" customHeight="1">
      <c r="A5017" s="114">
        <v>41351</v>
      </c>
      <c r="B5017" s="54" t="s">
        <v>801</v>
      </c>
      <c r="C5017" s="29">
        <f t="shared" si="725"/>
        <v>1405.1522248243559</v>
      </c>
      <c r="D5017" s="54" t="s">
        <v>188</v>
      </c>
      <c r="E5017" s="112">
        <v>213.5</v>
      </c>
      <c r="F5017" s="112">
        <v>215</v>
      </c>
      <c r="G5017" s="112">
        <v>217</v>
      </c>
      <c r="H5017" s="112">
        <v>219.4</v>
      </c>
      <c r="I5017" s="109">
        <f t="shared" si="721"/>
        <v>2107.7283372365337</v>
      </c>
      <c r="J5017" s="109">
        <f t="shared" si="722"/>
        <v>2810.3044496487119</v>
      </c>
      <c r="K5017" s="109">
        <f t="shared" si="723"/>
        <v>3372.3653395784622</v>
      </c>
      <c r="L5017" s="43">
        <f t="shared" si="724"/>
        <v>8290.3981264637077</v>
      </c>
      <c r="M5017" s="25"/>
      <c r="N5017" s="25"/>
    </row>
    <row r="5018" spans="1:14" ht="15.75" customHeight="1">
      <c r="A5018" s="114">
        <v>41351</v>
      </c>
      <c r="B5018" s="54" t="s">
        <v>717</v>
      </c>
      <c r="C5018" s="29">
        <f t="shared" si="725"/>
        <v>423.42978122794636</v>
      </c>
      <c r="D5018" s="54" t="s">
        <v>188</v>
      </c>
      <c r="E5018" s="112">
        <v>708.5</v>
      </c>
      <c r="F5018" s="112">
        <v>713</v>
      </c>
      <c r="G5018" s="112">
        <v>719.2</v>
      </c>
      <c r="H5018" s="112"/>
      <c r="I5018" s="109">
        <f t="shared" si="721"/>
        <v>1905.4340155257587</v>
      </c>
      <c r="J5018" s="109">
        <f t="shared" si="722"/>
        <v>2625.2646436132868</v>
      </c>
      <c r="K5018" s="109">
        <f t="shared" si="723"/>
        <v>0</v>
      </c>
      <c r="L5018" s="43">
        <f t="shared" si="724"/>
        <v>4530.698659139045</v>
      </c>
      <c r="M5018" s="25"/>
      <c r="N5018" s="25"/>
    </row>
    <row r="5019" spans="1:14" ht="15.75" customHeight="1">
      <c r="A5019" s="114">
        <v>41351</v>
      </c>
      <c r="B5019" s="54" t="s">
        <v>802</v>
      </c>
      <c r="C5019" s="29">
        <f t="shared" si="725"/>
        <v>1636.6612111292961</v>
      </c>
      <c r="D5019" s="102" t="s">
        <v>203</v>
      </c>
      <c r="E5019" s="43">
        <v>183.3</v>
      </c>
      <c r="F5019" s="43">
        <v>182</v>
      </c>
      <c r="G5019" s="43">
        <v>181</v>
      </c>
      <c r="H5019" s="110"/>
      <c r="I5019" s="109">
        <f t="shared" si="721"/>
        <v>2127.6595744681035</v>
      </c>
      <c r="J5019" s="109">
        <f t="shared" si="722"/>
        <v>1636.6612111292961</v>
      </c>
      <c r="K5019" s="109">
        <f t="shared" si="723"/>
        <v>0</v>
      </c>
      <c r="L5019" s="43">
        <f t="shared" si="724"/>
        <v>3764.3207855973997</v>
      </c>
      <c r="M5019" s="25"/>
      <c r="N5019" s="25"/>
    </row>
    <row r="5020" spans="1:14" ht="15.75" customHeight="1">
      <c r="A5020" s="114">
        <v>41351</v>
      </c>
      <c r="B5020" s="54" t="s">
        <v>803</v>
      </c>
      <c r="C5020" s="29">
        <f>300000/E5020</f>
        <v>1086.9565217391305</v>
      </c>
      <c r="D5020" s="102" t="s">
        <v>188</v>
      </c>
      <c r="E5020" s="43">
        <v>276</v>
      </c>
      <c r="F5020" s="43">
        <v>278</v>
      </c>
      <c r="G5020" s="43"/>
      <c r="H5020" s="110"/>
      <c r="I5020" s="109">
        <f t="shared" si="721"/>
        <v>2173.913043478261</v>
      </c>
      <c r="J5020" s="109">
        <f t="shared" si="722"/>
        <v>0</v>
      </c>
      <c r="K5020" s="109">
        <f t="shared" si="723"/>
        <v>0</v>
      </c>
      <c r="L5020" s="43">
        <f t="shared" si="724"/>
        <v>2173.913043478261</v>
      </c>
      <c r="M5020" s="25"/>
      <c r="N5020" s="25"/>
    </row>
    <row r="5021" spans="1:14" ht="15.75" customHeight="1">
      <c r="A5021" s="114">
        <v>41351</v>
      </c>
      <c r="B5021" s="54" t="s">
        <v>803</v>
      </c>
      <c r="C5021" s="29">
        <f t="shared" si="725"/>
        <v>1071.4285714285713</v>
      </c>
      <c r="D5021" s="102" t="s">
        <v>188</v>
      </c>
      <c r="E5021" s="43">
        <v>280</v>
      </c>
      <c r="F5021" s="43">
        <v>282</v>
      </c>
      <c r="G5021" s="43"/>
      <c r="H5021" s="110"/>
      <c r="I5021" s="109">
        <f t="shared" si="721"/>
        <v>2142.8571428571427</v>
      </c>
      <c r="J5021" s="109">
        <f t="shared" si="722"/>
        <v>0</v>
      </c>
      <c r="K5021" s="109">
        <f t="shared" si="723"/>
        <v>0</v>
      </c>
      <c r="L5021" s="43">
        <f t="shared" si="724"/>
        <v>2142.8571428571427</v>
      </c>
      <c r="M5021" s="25"/>
      <c r="N5021" s="25"/>
    </row>
    <row r="5022" spans="1:14" ht="15.75" customHeight="1">
      <c r="A5022" s="114">
        <v>41351</v>
      </c>
      <c r="B5022" s="54" t="s">
        <v>750</v>
      </c>
      <c r="C5022" s="29">
        <f t="shared" si="725"/>
        <v>1119.4029850746269</v>
      </c>
      <c r="D5022" s="102" t="s">
        <v>188</v>
      </c>
      <c r="E5022" s="43">
        <v>268</v>
      </c>
      <c r="F5022" s="43">
        <v>269.89999999999998</v>
      </c>
      <c r="G5022" s="43"/>
      <c r="H5022" s="110"/>
      <c r="I5022" s="109">
        <f t="shared" si="721"/>
        <v>2126.8656716417659</v>
      </c>
      <c r="J5022" s="109">
        <f t="shared" si="722"/>
        <v>0</v>
      </c>
      <c r="K5022" s="109">
        <f t="shared" si="723"/>
        <v>0</v>
      </c>
      <c r="L5022" s="43">
        <f t="shared" si="724"/>
        <v>2126.8656716417659</v>
      </c>
      <c r="M5022" s="25"/>
      <c r="N5022" s="25"/>
    </row>
    <row r="5023" spans="1:14" ht="15.75" customHeight="1">
      <c r="A5023" s="114">
        <v>41351</v>
      </c>
      <c r="B5023" s="54" t="s">
        <v>767</v>
      </c>
      <c r="C5023" s="29">
        <f>300000/E5023</f>
        <v>977.19869706840393</v>
      </c>
      <c r="D5023" s="102" t="s">
        <v>188</v>
      </c>
      <c r="E5023" s="43">
        <v>307</v>
      </c>
      <c r="F5023" s="43">
        <v>309</v>
      </c>
      <c r="G5023" s="43"/>
      <c r="H5023" s="110"/>
      <c r="I5023" s="109">
        <f t="shared" si="721"/>
        <v>1954.3973941368079</v>
      </c>
      <c r="J5023" s="109">
        <f t="shared" si="722"/>
        <v>0</v>
      </c>
      <c r="K5023" s="109">
        <f t="shared" si="723"/>
        <v>0</v>
      </c>
      <c r="L5023" s="43">
        <f t="shared" si="724"/>
        <v>1954.3973941368079</v>
      </c>
      <c r="M5023" s="25"/>
      <c r="N5023" s="25"/>
    </row>
    <row r="5024" spans="1:14" ht="15.75" customHeight="1">
      <c r="A5024" s="114">
        <v>41348</v>
      </c>
      <c r="B5024" s="54" t="s">
        <v>803</v>
      </c>
      <c r="C5024" s="29">
        <f t="shared" ref="C5024:C5031" si="726">300000/E5024</f>
        <v>1132.0754716981132</v>
      </c>
      <c r="D5024" s="54" t="s">
        <v>188</v>
      </c>
      <c r="E5024" s="112">
        <v>265</v>
      </c>
      <c r="F5024" s="112">
        <v>267</v>
      </c>
      <c r="G5024" s="112">
        <v>269.5</v>
      </c>
      <c r="H5024" s="112">
        <v>273</v>
      </c>
      <c r="I5024" s="109">
        <f t="shared" si="721"/>
        <v>2264.1509433962265</v>
      </c>
      <c r="J5024" s="109">
        <f t="shared" si="722"/>
        <v>2830.1886792452833</v>
      </c>
      <c r="K5024" s="109">
        <f t="shared" si="723"/>
        <v>3962.2641509433961</v>
      </c>
      <c r="L5024" s="43">
        <f t="shared" si="724"/>
        <v>9056.6037735849059</v>
      </c>
      <c r="M5024" s="25"/>
      <c r="N5024" s="25"/>
    </row>
    <row r="5025" spans="1:14" ht="15.75" customHeight="1">
      <c r="A5025" s="114">
        <v>41348</v>
      </c>
      <c r="B5025" s="54" t="s">
        <v>564</v>
      </c>
      <c r="C5025" s="29">
        <f t="shared" si="726"/>
        <v>2169.9819168173599</v>
      </c>
      <c r="D5025" s="54" t="s">
        <v>203</v>
      </c>
      <c r="E5025" s="112">
        <v>138.25</v>
      </c>
      <c r="F5025" s="112">
        <v>137.25</v>
      </c>
      <c r="G5025" s="112">
        <v>136</v>
      </c>
      <c r="H5025" s="112">
        <v>134.5</v>
      </c>
      <c r="I5025" s="109">
        <f t="shared" si="721"/>
        <v>2169.9819168173599</v>
      </c>
      <c r="J5025" s="109">
        <f t="shared" si="722"/>
        <v>2712.4773960216999</v>
      </c>
      <c r="K5025" s="109">
        <f t="shared" si="723"/>
        <v>3254.9728752260398</v>
      </c>
      <c r="L5025" s="43">
        <f t="shared" si="724"/>
        <v>8137.4321880650996</v>
      </c>
      <c r="M5025" s="25"/>
      <c r="N5025" s="25"/>
    </row>
    <row r="5026" spans="1:14" ht="15.75" customHeight="1">
      <c r="A5026" s="114">
        <v>41348</v>
      </c>
      <c r="B5026" s="54" t="s">
        <v>76</v>
      </c>
      <c r="C5026" s="29">
        <f t="shared" si="726"/>
        <v>2173.913043478261</v>
      </c>
      <c r="D5026" s="102" t="s">
        <v>188</v>
      </c>
      <c r="E5026" s="43">
        <v>138</v>
      </c>
      <c r="F5026" s="43">
        <v>139</v>
      </c>
      <c r="G5026" s="43"/>
      <c r="H5026" s="110"/>
      <c r="I5026" s="109">
        <f t="shared" si="721"/>
        <v>2173.913043478261</v>
      </c>
      <c r="J5026" s="109">
        <f t="shared" si="722"/>
        <v>0</v>
      </c>
      <c r="K5026" s="109">
        <f t="shared" si="723"/>
        <v>0</v>
      </c>
      <c r="L5026" s="43">
        <f t="shared" si="724"/>
        <v>2173.913043478261</v>
      </c>
      <c r="M5026" s="25"/>
      <c r="N5026" s="25"/>
    </row>
    <row r="5027" spans="1:14" ht="15.75" customHeight="1">
      <c r="A5027" s="114">
        <v>41348</v>
      </c>
      <c r="B5027" s="54" t="s">
        <v>79</v>
      </c>
      <c r="C5027" s="29">
        <f t="shared" si="726"/>
        <v>1401.8691588785048</v>
      </c>
      <c r="D5027" s="102" t="s">
        <v>203</v>
      </c>
      <c r="E5027" s="43">
        <v>214</v>
      </c>
      <c r="F5027" s="43">
        <v>212.5</v>
      </c>
      <c r="G5027" s="43"/>
      <c r="H5027" s="110"/>
      <c r="I5027" s="109">
        <f t="shared" si="721"/>
        <v>2102.8037383177571</v>
      </c>
      <c r="J5027" s="109">
        <f t="shared" si="722"/>
        <v>0</v>
      </c>
      <c r="K5027" s="109">
        <f t="shared" si="723"/>
        <v>0</v>
      </c>
      <c r="L5027" s="43">
        <f t="shared" si="724"/>
        <v>2102.8037383177571</v>
      </c>
      <c r="M5027" s="25"/>
      <c r="N5027" s="25"/>
    </row>
    <row r="5028" spans="1:14" ht="15.75" customHeight="1">
      <c r="A5028" s="114">
        <v>41348</v>
      </c>
      <c r="B5028" s="54" t="s">
        <v>19</v>
      </c>
      <c r="C5028" s="29">
        <f t="shared" si="726"/>
        <v>504.20168067226894</v>
      </c>
      <c r="D5028" s="102" t="s">
        <v>203</v>
      </c>
      <c r="E5028" s="43">
        <v>595</v>
      </c>
      <c r="F5028" s="43">
        <v>591</v>
      </c>
      <c r="G5028" s="43"/>
      <c r="H5028" s="110"/>
      <c r="I5028" s="109">
        <f t="shared" si="721"/>
        <v>2016.8067226890757</v>
      </c>
      <c r="J5028" s="109">
        <f t="shared" si="722"/>
        <v>0</v>
      </c>
      <c r="K5028" s="109">
        <f t="shared" si="723"/>
        <v>0</v>
      </c>
      <c r="L5028" s="43">
        <f t="shared" si="724"/>
        <v>2016.8067226890757</v>
      </c>
      <c r="M5028" s="25"/>
      <c r="N5028" s="25"/>
    </row>
    <row r="5029" spans="1:14" ht="15.75" customHeight="1">
      <c r="A5029" s="114">
        <v>41348</v>
      </c>
      <c r="B5029" s="54" t="s">
        <v>44</v>
      </c>
      <c r="C5029" s="29">
        <f t="shared" si="726"/>
        <v>1515.1515151515152</v>
      </c>
      <c r="D5029" s="102" t="s">
        <v>188</v>
      </c>
      <c r="E5029" s="43">
        <v>198</v>
      </c>
      <c r="F5029" s="43">
        <v>199.25</v>
      </c>
      <c r="G5029" s="43"/>
      <c r="H5029" s="110"/>
      <c r="I5029" s="109">
        <f t="shared" si="721"/>
        <v>1893.939393939394</v>
      </c>
      <c r="J5029" s="109">
        <f t="shared" si="722"/>
        <v>0</v>
      </c>
      <c r="K5029" s="109">
        <f t="shared" si="723"/>
        <v>0</v>
      </c>
      <c r="L5029" s="43">
        <f t="shared" si="724"/>
        <v>1893.939393939394</v>
      </c>
      <c r="M5029" s="25"/>
      <c r="N5029" s="25"/>
    </row>
    <row r="5030" spans="1:14" ht="15.75" customHeight="1">
      <c r="A5030" s="114">
        <v>41348</v>
      </c>
      <c r="B5030" s="54" t="s">
        <v>549</v>
      </c>
      <c r="C5030" s="29">
        <f t="shared" si="726"/>
        <v>438.59649122807019</v>
      </c>
      <c r="D5030" s="102" t="s">
        <v>188</v>
      </c>
      <c r="E5030" s="43">
        <v>684</v>
      </c>
      <c r="F5030" s="43">
        <v>687.4</v>
      </c>
      <c r="G5030" s="43"/>
      <c r="H5030" s="110"/>
      <c r="I5030" s="109">
        <f t="shared" si="721"/>
        <v>1491.2280701754287</v>
      </c>
      <c r="J5030" s="109">
        <f t="shared" si="722"/>
        <v>0</v>
      </c>
      <c r="K5030" s="109">
        <f t="shared" si="723"/>
        <v>0</v>
      </c>
      <c r="L5030" s="43">
        <f t="shared" si="724"/>
        <v>1491.2280701754287</v>
      </c>
      <c r="M5030" s="25"/>
      <c r="N5030" s="25"/>
    </row>
    <row r="5031" spans="1:14" ht="15.75" customHeight="1">
      <c r="A5031" s="114">
        <v>41348</v>
      </c>
      <c r="B5031" s="54" t="s">
        <v>669</v>
      </c>
      <c r="C5031" s="29">
        <f t="shared" si="726"/>
        <v>1666.6666666666667</v>
      </c>
      <c r="D5031" s="102" t="s">
        <v>188</v>
      </c>
      <c r="E5031" s="43">
        <v>180</v>
      </c>
      <c r="F5031" s="43">
        <v>180.85</v>
      </c>
      <c r="G5031" s="43"/>
      <c r="H5031" s="110"/>
      <c r="I5031" s="109">
        <f t="shared" si="721"/>
        <v>1416.6666666666572</v>
      </c>
      <c r="J5031" s="109">
        <f t="shared" si="722"/>
        <v>0</v>
      </c>
      <c r="K5031" s="109">
        <f t="shared" si="723"/>
        <v>0</v>
      </c>
      <c r="L5031" s="43">
        <f t="shared" si="724"/>
        <v>1416.6666666666572</v>
      </c>
      <c r="M5031" s="25"/>
      <c r="N5031" s="25"/>
    </row>
    <row r="5032" spans="1:14" ht="15.75" customHeight="1">
      <c r="A5032" s="114">
        <v>41348</v>
      </c>
      <c r="B5032" s="54" t="s">
        <v>773</v>
      </c>
      <c r="C5032" s="29">
        <f>300000/E5032</f>
        <v>575.81573896353166</v>
      </c>
      <c r="D5032" s="102" t="s">
        <v>203</v>
      </c>
      <c r="E5032" s="43">
        <v>521</v>
      </c>
      <c r="F5032" s="43">
        <v>518.54999999999995</v>
      </c>
      <c r="G5032" s="43"/>
      <c r="H5032" s="110"/>
      <c r="I5032" s="109">
        <f t="shared" si="721"/>
        <v>1410.7485604606788</v>
      </c>
      <c r="J5032" s="109">
        <f t="shared" si="722"/>
        <v>0</v>
      </c>
      <c r="K5032" s="109">
        <f t="shared" si="723"/>
        <v>0</v>
      </c>
      <c r="L5032" s="43">
        <f t="shared" si="724"/>
        <v>1410.7485604606788</v>
      </c>
      <c r="M5032" s="25"/>
      <c r="N5032" s="25"/>
    </row>
    <row r="5033" spans="1:14" ht="15.75" customHeight="1">
      <c r="A5033" s="114">
        <v>41348</v>
      </c>
      <c r="B5033" s="54" t="s">
        <v>770</v>
      </c>
      <c r="C5033" s="29">
        <f>300000/E5033</f>
        <v>578.03468208092488</v>
      </c>
      <c r="D5033" s="102" t="s">
        <v>188</v>
      </c>
      <c r="E5033" s="43">
        <v>519</v>
      </c>
      <c r="F5033" s="43">
        <v>509</v>
      </c>
      <c r="G5033" s="43"/>
      <c r="H5033" s="110"/>
      <c r="I5033" s="109">
        <f t="shared" si="721"/>
        <v>-5780.346820809249</v>
      </c>
      <c r="J5033" s="109">
        <f t="shared" si="722"/>
        <v>0</v>
      </c>
      <c r="K5033" s="109">
        <f t="shared" si="723"/>
        <v>0</v>
      </c>
      <c r="L5033" s="43">
        <f t="shared" si="724"/>
        <v>-5780.346820809249</v>
      </c>
      <c r="M5033" s="25"/>
      <c r="N5033" s="25"/>
    </row>
    <row r="5034" spans="1:14" ht="15.75" customHeight="1">
      <c r="A5034" s="114">
        <v>41347</v>
      </c>
      <c r="B5034" s="54" t="s">
        <v>25</v>
      </c>
      <c r="C5034" s="29">
        <f t="shared" ref="C5034:C5065" si="727">300000/E5034</f>
        <v>1518.9873417721519</v>
      </c>
      <c r="D5034" s="54" t="s">
        <v>188</v>
      </c>
      <c r="E5034" s="112">
        <v>197.5</v>
      </c>
      <c r="F5034" s="112">
        <v>199</v>
      </c>
      <c r="G5034" s="112">
        <v>201</v>
      </c>
      <c r="H5034" s="112">
        <v>203.7</v>
      </c>
      <c r="I5034" s="109">
        <f t="shared" si="721"/>
        <v>2278.4810126582279</v>
      </c>
      <c r="J5034" s="109">
        <f t="shared" si="722"/>
        <v>3037.9746835443038</v>
      </c>
      <c r="K5034" s="109">
        <f t="shared" si="723"/>
        <v>4101.2658227847933</v>
      </c>
      <c r="L5034" s="43">
        <f t="shared" si="724"/>
        <v>9417.7215189873241</v>
      </c>
      <c r="M5034" s="25"/>
      <c r="N5034" s="25"/>
    </row>
    <row r="5035" spans="1:14" ht="15.75" customHeight="1">
      <c r="A5035" s="114">
        <v>41347</v>
      </c>
      <c r="B5035" s="54" t="s">
        <v>770</v>
      </c>
      <c r="C5035" s="29">
        <f t="shared" si="727"/>
        <v>595.23809523809518</v>
      </c>
      <c r="D5035" s="54" t="s">
        <v>188</v>
      </c>
      <c r="E5035" s="112">
        <v>504</v>
      </c>
      <c r="F5035" s="112">
        <v>508</v>
      </c>
      <c r="G5035" s="112">
        <v>513</v>
      </c>
      <c r="H5035" s="112">
        <v>518.95000000000005</v>
      </c>
      <c r="I5035" s="109">
        <f t="shared" si="721"/>
        <v>2380.9523809523807</v>
      </c>
      <c r="J5035" s="109">
        <f t="shared" si="722"/>
        <v>2976.1904761904761</v>
      </c>
      <c r="K5035" s="109">
        <f t="shared" si="723"/>
        <v>3541.6666666666933</v>
      </c>
      <c r="L5035" s="43">
        <f t="shared" si="724"/>
        <v>8898.8095238095502</v>
      </c>
      <c r="M5035" s="25"/>
      <c r="N5035" s="25"/>
    </row>
    <row r="5036" spans="1:14" ht="15.75" customHeight="1">
      <c r="A5036" s="114">
        <v>41347</v>
      </c>
      <c r="B5036" s="54" t="s">
        <v>106</v>
      </c>
      <c r="C5036" s="29">
        <f t="shared" si="727"/>
        <v>186.6832607342875</v>
      </c>
      <c r="D5036" s="102" t="s">
        <v>188</v>
      </c>
      <c r="E5036" s="43">
        <v>1607</v>
      </c>
      <c r="F5036" s="43">
        <v>1620</v>
      </c>
      <c r="G5036" s="43"/>
      <c r="H5036" s="110"/>
      <c r="I5036" s="109">
        <f t="shared" si="721"/>
        <v>2426.8823895457376</v>
      </c>
      <c r="J5036" s="109">
        <f t="shared" si="722"/>
        <v>0</v>
      </c>
      <c r="K5036" s="109">
        <f t="shared" si="723"/>
        <v>0</v>
      </c>
      <c r="L5036" s="43">
        <f t="shared" si="724"/>
        <v>2426.8823895457376</v>
      </c>
      <c r="M5036" s="25"/>
      <c r="N5036" s="25"/>
    </row>
    <row r="5037" spans="1:14" ht="15.75" customHeight="1">
      <c r="A5037" s="114">
        <v>41347</v>
      </c>
      <c r="B5037" s="54" t="s">
        <v>655</v>
      </c>
      <c r="C5037" s="29">
        <f t="shared" si="727"/>
        <v>864.55331412103749</v>
      </c>
      <c r="D5037" s="102" t="s">
        <v>203</v>
      </c>
      <c r="E5037" s="43">
        <v>347</v>
      </c>
      <c r="F5037" s="43">
        <v>344.5</v>
      </c>
      <c r="G5037" s="43"/>
      <c r="H5037" s="110"/>
      <c r="I5037" s="109">
        <f t="shared" si="721"/>
        <v>2161.3832853025938</v>
      </c>
      <c r="J5037" s="109">
        <f t="shared" si="722"/>
        <v>0</v>
      </c>
      <c r="K5037" s="109">
        <f t="shared" si="723"/>
        <v>0</v>
      </c>
      <c r="L5037" s="43">
        <f t="shared" si="724"/>
        <v>2161.3832853025938</v>
      </c>
      <c r="M5037" s="25"/>
      <c r="N5037" s="25"/>
    </row>
    <row r="5038" spans="1:14" ht="15.75" customHeight="1">
      <c r="A5038" s="114">
        <v>41347</v>
      </c>
      <c r="B5038" s="54" t="s">
        <v>682</v>
      </c>
      <c r="C5038" s="29">
        <f t="shared" si="727"/>
        <v>402.68456375838929</v>
      </c>
      <c r="D5038" s="102" t="s">
        <v>203</v>
      </c>
      <c r="E5038" s="43">
        <v>745</v>
      </c>
      <c r="F5038" s="43">
        <v>740.1</v>
      </c>
      <c r="G5038" s="43"/>
      <c r="H5038" s="110"/>
      <c r="I5038" s="109">
        <f t="shared" si="721"/>
        <v>1973.1543624160984</v>
      </c>
      <c r="J5038" s="109">
        <f t="shared" si="722"/>
        <v>0</v>
      </c>
      <c r="K5038" s="109">
        <f t="shared" si="723"/>
        <v>0</v>
      </c>
      <c r="L5038" s="43">
        <f t="shared" si="724"/>
        <v>1973.1543624160984</v>
      </c>
      <c r="M5038" s="25"/>
      <c r="N5038" s="25"/>
    </row>
    <row r="5039" spans="1:14" ht="15.75" customHeight="1">
      <c r="A5039" s="114">
        <v>41347</v>
      </c>
      <c r="B5039" s="54" t="s">
        <v>725</v>
      </c>
      <c r="C5039" s="29">
        <f t="shared" si="727"/>
        <v>1214.5748987854251</v>
      </c>
      <c r="D5039" s="102" t="s">
        <v>188</v>
      </c>
      <c r="E5039" s="43">
        <v>247</v>
      </c>
      <c r="F5039" s="43">
        <v>248</v>
      </c>
      <c r="G5039" s="43"/>
      <c r="H5039" s="110"/>
      <c r="I5039" s="109">
        <f t="shared" si="721"/>
        <v>1214.5748987854251</v>
      </c>
      <c r="J5039" s="109">
        <f t="shared" si="722"/>
        <v>0</v>
      </c>
      <c r="K5039" s="109">
        <f t="shared" si="723"/>
        <v>0</v>
      </c>
      <c r="L5039" s="43">
        <f t="shared" si="724"/>
        <v>1214.5748987854251</v>
      </c>
      <c r="M5039" s="25"/>
      <c r="N5039" s="25"/>
    </row>
    <row r="5040" spans="1:14" ht="15.75" customHeight="1">
      <c r="A5040" s="114">
        <v>41346</v>
      </c>
      <c r="B5040" s="54" t="s">
        <v>804</v>
      </c>
      <c r="C5040" s="29">
        <f t="shared" si="727"/>
        <v>3750</v>
      </c>
      <c r="D5040" s="54" t="s">
        <v>188</v>
      </c>
      <c r="E5040" s="112">
        <v>80</v>
      </c>
      <c r="F5040" s="112">
        <v>80.599999999999994</v>
      </c>
      <c r="G5040" s="112">
        <v>81.5</v>
      </c>
      <c r="H5040" s="112">
        <v>82.5</v>
      </c>
      <c r="I5040" s="109">
        <f t="shared" si="721"/>
        <v>2249.9999999999786</v>
      </c>
      <c r="J5040" s="109">
        <f t="shared" si="722"/>
        <v>3375.0000000000214</v>
      </c>
      <c r="K5040" s="109">
        <f t="shared" si="723"/>
        <v>3750</v>
      </c>
      <c r="L5040" s="43">
        <f t="shared" si="724"/>
        <v>9375</v>
      </c>
      <c r="M5040" s="25"/>
      <c r="N5040" s="25"/>
    </row>
    <row r="5041" spans="1:14" ht="15.75" customHeight="1">
      <c r="A5041" s="114">
        <v>41346</v>
      </c>
      <c r="B5041" s="54" t="s">
        <v>517</v>
      </c>
      <c r="C5041" s="29">
        <f t="shared" si="727"/>
        <v>1690.1408450704225</v>
      </c>
      <c r="D5041" s="54" t="s">
        <v>188</v>
      </c>
      <c r="E5041" s="112">
        <v>177.5</v>
      </c>
      <c r="F5041" s="112">
        <v>178.75</v>
      </c>
      <c r="G5041" s="112">
        <v>180.5</v>
      </c>
      <c r="H5041" s="112">
        <v>183</v>
      </c>
      <c r="I5041" s="109">
        <f t="shared" si="721"/>
        <v>2112.676056338028</v>
      </c>
      <c r="J5041" s="109">
        <f t="shared" si="722"/>
        <v>2957.7464788732395</v>
      </c>
      <c r="K5041" s="109">
        <f t="shared" si="723"/>
        <v>4225.3521126760561</v>
      </c>
      <c r="L5041" s="43">
        <f t="shared" si="724"/>
        <v>9295.7746478873232</v>
      </c>
      <c r="M5041" s="25"/>
      <c r="N5041" s="25"/>
    </row>
    <row r="5042" spans="1:14" ht="15.75" customHeight="1">
      <c r="A5042" s="114">
        <v>41346</v>
      </c>
      <c r="B5042" s="54" t="s">
        <v>805</v>
      </c>
      <c r="C5042" s="29">
        <f t="shared" si="727"/>
        <v>3529.4117647058824</v>
      </c>
      <c r="D5042" s="54" t="s">
        <v>188</v>
      </c>
      <c r="E5042" s="112">
        <v>85</v>
      </c>
      <c r="F5042" s="112">
        <v>85.6</v>
      </c>
      <c r="G5042" s="112">
        <v>86.5</v>
      </c>
      <c r="H5042" s="112">
        <v>87.5</v>
      </c>
      <c r="I5042" s="109">
        <f t="shared" si="721"/>
        <v>2117.6470588235093</v>
      </c>
      <c r="J5042" s="109">
        <f t="shared" si="722"/>
        <v>3176.4705882353142</v>
      </c>
      <c r="K5042" s="109">
        <f t="shared" si="723"/>
        <v>3529.4117647058824</v>
      </c>
      <c r="L5042" s="43">
        <f t="shared" si="724"/>
        <v>8823.5294117647063</v>
      </c>
      <c r="M5042" s="25"/>
      <c r="N5042" s="25"/>
    </row>
    <row r="5043" spans="1:14" ht="15.75" customHeight="1">
      <c r="A5043" s="114">
        <v>41346</v>
      </c>
      <c r="B5043" s="54" t="s">
        <v>549</v>
      </c>
      <c r="C5043" s="29">
        <f t="shared" si="727"/>
        <v>455.9270516717325</v>
      </c>
      <c r="D5043" s="102" t="s">
        <v>203</v>
      </c>
      <c r="E5043" s="43">
        <v>658</v>
      </c>
      <c r="F5043" s="43">
        <v>654</v>
      </c>
      <c r="G5043" s="43">
        <v>648</v>
      </c>
      <c r="H5043" s="110"/>
      <c r="I5043" s="109">
        <f t="shared" si="721"/>
        <v>1823.70820668693</v>
      </c>
      <c r="J5043" s="109">
        <f t="shared" si="722"/>
        <v>2735.5623100303951</v>
      </c>
      <c r="K5043" s="109">
        <f t="shared" si="723"/>
        <v>0</v>
      </c>
      <c r="L5043" s="43">
        <f t="shared" si="724"/>
        <v>4559.2705167173253</v>
      </c>
      <c r="M5043" s="25"/>
      <c r="N5043" s="25"/>
    </row>
    <row r="5044" spans="1:14" ht="15.75" customHeight="1">
      <c r="A5044" s="114">
        <v>41346</v>
      </c>
      <c r="B5044" s="54" t="s">
        <v>517</v>
      </c>
      <c r="C5044" s="29">
        <f t="shared" si="727"/>
        <v>1581.0276679841897</v>
      </c>
      <c r="D5044" s="102" t="s">
        <v>188</v>
      </c>
      <c r="E5044" s="43">
        <v>189.75</v>
      </c>
      <c r="F5044" s="43">
        <v>191</v>
      </c>
      <c r="G5044" s="43"/>
      <c r="H5044" s="110"/>
      <c r="I5044" s="109">
        <f t="shared" si="721"/>
        <v>1976.2845849802372</v>
      </c>
      <c r="J5044" s="109">
        <f t="shared" si="722"/>
        <v>0</v>
      </c>
      <c r="K5044" s="109">
        <f t="shared" si="723"/>
        <v>0</v>
      </c>
      <c r="L5044" s="43">
        <f t="shared" si="724"/>
        <v>1976.2845849802372</v>
      </c>
      <c r="M5044" s="25"/>
      <c r="N5044" s="25"/>
    </row>
    <row r="5045" spans="1:14" ht="15.75" customHeight="1">
      <c r="A5045" s="114">
        <v>41346</v>
      </c>
      <c r="B5045" s="54" t="s">
        <v>725</v>
      </c>
      <c r="C5045" s="29">
        <f t="shared" si="727"/>
        <v>1250</v>
      </c>
      <c r="D5045" s="102" t="s">
        <v>203</v>
      </c>
      <c r="E5045" s="43">
        <v>240</v>
      </c>
      <c r="F5045" s="43">
        <v>238.5</v>
      </c>
      <c r="G5045" s="43"/>
      <c r="H5045" s="110"/>
      <c r="I5045" s="109">
        <f t="shared" si="721"/>
        <v>1875</v>
      </c>
      <c r="J5045" s="109">
        <f t="shared" si="722"/>
        <v>0</v>
      </c>
      <c r="K5045" s="109">
        <f t="shared" si="723"/>
        <v>0</v>
      </c>
      <c r="L5045" s="43">
        <f t="shared" si="724"/>
        <v>1875</v>
      </c>
      <c r="M5045" s="25"/>
      <c r="N5045" s="25"/>
    </row>
    <row r="5046" spans="1:14" ht="15.75" customHeight="1">
      <c r="A5046" s="114">
        <v>41345</v>
      </c>
      <c r="B5046" s="54" t="s">
        <v>761</v>
      </c>
      <c r="C5046" s="29">
        <f t="shared" si="727"/>
        <v>3529.4117647058824</v>
      </c>
      <c r="D5046" s="54" t="s">
        <v>188</v>
      </c>
      <c r="E5046" s="112">
        <v>85</v>
      </c>
      <c r="F5046" s="112">
        <v>86.5</v>
      </c>
      <c r="G5046" s="112">
        <v>87.5</v>
      </c>
      <c r="H5046" s="112">
        <v>88.5</v>
      </c>
      <c r="I5046" s="109">
        <f t="shared" si="721"/>
        <v>5294.1176470588234</v>
      </c>
      <c r="J5046" s="109">
        <f t="shared" si="722"/>
        <v>3529.4117647058824</v>
      </c>
      <c r="K5046" s="109">
        <f t="shared" si="723"/>
        <v>3529.4117647058824</v>
      </c>
      <c r="L5046" s="43">
        <f t="shared" si="724"/>
        <v>12352.941176470589</v>
      </c>
      <c r="M5046" s="25"/>
      <c r="N5046" s="25"/>
    </row>
    <row r="5047" spans="1:14" ht="15.75" customHeight="1">
      <c r="A5047" s="114">
        <v>41345</v>
      </c>
      <c r="B5047" s="54" t="s">
        <v>25</v>
      </c>
      <c r="C5047" s="29">
        <f t="shared" si="727"/>
        <v>1546.3917525773195</v>
      </c>
      <c r="D5047" s="54" t="s">
        <v>188</v>
      </c>
      <c r="E5047" s="112">
        <v>194</v>
      </c>
      <c r="F5047" s="112">
        <v>195.25</v>
      </c>
      <c r="G5047" s="112">
        <v>197</v>
      </c>
      <c r="H5047" s="112">
        <v>200</v>
      </c>
      <c r="I5047" s="109">
        <f t="shared" si="721"/>
        <v>1932.9896907216494</v>
      </c>
      <c r="J5047" s="109">
        <f t="shared" si="722"/>
        <v>2706.1855670103091</v>
      </c>
      <c r="K5047" s="109">
        <f t="shared" si="723"/>
        <v>4639.1752577319585</v>
      </c>
      <c r="L5047" s="43">
        <f t="shared" si="724"/>
        <v>9278.350515463917</v>
      </c>
      <c r="M5047" s="25"/>
      <c r="N5047" s="25"/>
    </row>
    <row r="5048" spans="1:14" ht="15.75" customHeight="1">
      <c r="A5048" s="114">
        <v>41345</v>
      </c>
      <c r="B5048" s="54" t="s">
        <v>690</v>
      </c>
      <c r="C5048" s="29">
        <f t="shared" si="727"/>
        <v>2702.7027027027025</v>
      </c>
      <c r="D5048" s="54" t="s">
        <v>188</v>
      </c>
      <c r="E5048" s="112">
        <v>111</v>
      </c>
      <c r="F5048" s="112">
        <v>112</v>
      </c>
      <c r="G5048" s="112">
        <v>112.95</v>
      </c>
      <c r="H5048" s="112"/>
      <c r="I5048" s="109">
        <f t="shared" si="721"/>
        <v>2702.7027027027025</v>
      </c>
      <c r="J5048" s="109">
        <f t="shared" si="722"/>
        <v>2567.5675675675752</v>
      </c>
      <c r="K5048" s="109">
        <f t="shared" si="723"/>
        <v>0</v>
      </c>
      <c r="L5048" s="43">
        <f t="shared" si="724"/>
        <v>5270.2702702702773</v>
      </c>
      <c r="M5048" s="25"/>
      <c r="N5048" s="25"/>
    </row>
    <row r="5049" spans="1:14" ht="15.75" customHeight="1">
      <c r="A5049" s="114">
        <v>41345</v>
      </c>
      <c r="B5049" s="54" t="s">
        <v>106</v>
      </c>
      <c r="C5049" s="29">
        <f t="shared" si="727"/>
        <v>190.11406844106463</v>
      </c>
      <c r="D5049" s="54" t="s">
        <v>188</v>
      </c>
      <c r="E5049" s="112">
        <v>1578</v>
      </c>
      <c r="F5049" s="112">
        <v>1590</v>
      </c>
      <c r="G5049" s="112">
        <v>1605</v>
      </c>
      <c r="H5049" s="112"/>
      <c r="I5049" s="109">
        <f t="shared" si="721"/>
        <v>2281.3688212927755</v>
      </c>
      <c r="J5049" s="109">
        <f t="shared" si="722"/>
        <v>2851.7110266159693</v>
      </c>
      <c r="K5049" s="109">
        <f t="shared" si="723"/>
        <v>0</v>
      </c>
      <c r="L5049" s="43">
        <f t="shared" si="724"/>
        <v>5133.0798479087443</v>
      </c>
      <c r="M5049" s="25"/>
      <c r="N5049" s="25"/>
    </row>
    <row r="5050" spans="1:14" ht="15.75" customHeight="1">
      <c r="A5050" s="114">
        <v>41345</v>
      </c>
      <c r="B5050" s="54" t="s">
        <v>723</v>
      </c>
      <c r="C5050" s="29">
        <f t="shared" si="727"/>
        <v>1357.4660633484164</v>
      </c>
      <c r="D5050" s="54" t="s">
        <v>188</v>
      </c>
      <c r="E5050" s="112">
        <v>221</v>
      </c>
      <c r="F5050" s="112">
        <v>222.5</v>
      </c>
      <c r="G5050" s="112">
        <v>224.5</v>
      </c>
      <c r="H5050" s="112"/>
      <c r="I5050" s="109">
        <f t="shared" si="721"/>
        <v>2036.1990950226245</v>
      </c>
      <c r="J5050" s="109">
        <f t="shared" si="722"/>
        <v>2714.9321266968327</v>
      </c>
      <c r="K5050" s="109">
        <f t="shared" si="723"/>
        <v>0</v>
      </c>
      <c r="L5050" s="43">
        <f t="shared" si="724"/>
        <v>4751.1312217194572</v>
      </c>
      <c r="M5050" s="25"/>
      <c r="N5050" s="25"/>
    </row>
    <row r="5051" spans="1:14" ht="15.75" customHeight="1">
      <c r="A5051" s="114">
        <v>41345</v>
      </c>
      <c r="B5051" s="54" t="s">
        <v>806</v>
      </c>
      <c r="C5051" s="29">
        <f t="shared" si="727"/>
        <v>3333.3333333333335</v>
      </c>
      <c r="D5051" s="102" t="s">
        <v>188</v>
      </c>
      <c r="E5051" s="43">
        <v>90</v>
      </c>
      <c r="F5051" s="43">
        <v>90.7</v>
      </c>
      <c r="G5051" s="43"/>
      <c r="H5051" s="110"/>
      <c r="I5051" s="109">
        <f t="shared" si="721"/>
        <v>2333.333333333343</v>
      </c>
      <c r="J5051" s="109">
        <f t="shared" si="722"/>
        <v>0</v>
      </c>
      <c r="K5051" s="109">
        <f t="shared" si="723"/>
        <v>0</v>
      </c>
      <c r="L5051" s="43">
        <f t="shared" si="724"/>
        <v>2333.333333333343</v>
      </c>
      <c r="M5051" s="25"/>
      <c r="N5051" s="25"/>
    </row>
    <row r="5052" spans="1:14" ht="15.75" customHeight="1">
      <c r="A5052" s="114">
        <v>41345</v>
      </c>
      <c r="B5052" s="54" t="s">
        <v>397</v>
      </c>
      <c r="C5052" s="29">
        <f t="shared" si="727"/>
        <v>1500</v>
      </c>
      <c r="D5052" s="102" t="s">
        <v>188</v>
      </c>
      <c r="E5052" s="43">
        <v>200</v>
      </c>
      <c r="F5052" s="43">
        <v>201.5</v>
      </c>
      <c r="G5052" s="43"/>
      <c r="H5052" s="110"/>
      <c r="I5052" s="109">
        <f t="shared" si="721"/>
        <v>2250</v>
      </c>
      <c r="J5052" s="109">
        <f t="shared" si="722"/>
        <v>0</v>
      </c>
      <c r="K5052" s="109">
        <f t="shared" si="723"/>
        <v>0</v>
      </c>
      <c r="L5052" s="43">
        <f t="shared" si="724"/>
        <v>2250</v>
      </c>
      <c r="M5052" s="25"/>
      <c r="N5052" s="25"/>
    </row>
    <row r="5053" spans="1:14" ht="15.75" customHeight="1">
      <c r="A5053" s="114">
        <v>41345</v>
      </c>
      <c r="B5053" s="54" t="s">
        <v>104</v>
      </c>
      <c r="C5053" s="29">
        <f t="shared" si="727"/>
        <v>1425.1781472684086</v>
      </c>
      <c r="D5053" s="102" t="s">
        <v>188</v>
      </c>
      <c r="E5053" s="43">
        <v>210.5</v>
      </c>
      <c r="F5053" s="43">
        <v>212</v>
      </c>
      <c r="G5053" s="43"/>
      <c r="H5053" s="110"/>
      <c r="I5053" s="109">
        <f t="shared" si="721"/>
        <v>2137.7672209026127</v>
      </c>
      <c r="J5053" s="109">
        <f t="shared" si="722"/>
        <v>0</v>
      </c>
      <c r="K5053" s="109">
        <f t="shared" si="723"/>
        <v>0</v>
      </c>
      <c r="L5053" s="43">
        <f t="shared" si="724"/>
        <v>2137.7672209026127</v>
      </c>
      <c r="M5053" s="25"/>
      <c r="N5053" s="25"/>
    </row>
    <row r="5054" spans="1:14" ht="15.75" customHeight="1">
      <c r="A5054" s="114">
        <v>41345</v>
      </c>
      <c r="B5054" s="54" t="s">
        <v>25</v>
      </c>
      <c r="C5054" s="29">
        <f t="shared" si="727"/>
        <v>1500</v>
      </c>
      <c r="D5054" s="102" t="s">
        <v>188</v>
      </c>
      <c r="E5054" s="43">
        <v>200</v>
      </c>
      <c r="F5054" s="43">
        <v>201.35</v>
      </c>
      <c r="G5054" s="43"/>
      <c r="H5054" s="110"/>
      <c r="I5054" s="109">
        <f t="shared" si="721"/>
        <v>2024.9999999999914</v>
      </c>
      <c r="J5054" s="109">
        <f t="shared" si="722"/>
        <v>0</v>
      </c>
      <c r="K5054" s="109">
        <f t="shared" si="723"/>
        <v>0</v>
      </c>
      <c r="L5054" s="43">
        <f t="shared" si="724"/>
        <v>2024.9999999999914</v>
      </c>
      <c r="M5054" s="25"/>
      <c r="N5054" s="25"/>
    </row>
    <row r="5055" spans="1:14" ht="15.75" customHeight="1">
      <c r="A5055" s="114">
        <v>41345</v>
      </c>
      <c r="B5055" s="54" t="s">
        <v>807</v>
      </c>
      <c r="C5055" s="29">
        <f t="shared" si="727"/>
        <v>729.04009720534634</v>
      </c>
      <c r="D5055" s="102" t="s">
        <v>188</v>
      </c>
      <c r="E5055" s="43">
        <v>411.5</v>
      </c>
      <c r="F5055" s="43">
        <v>414</v>
      </c>
      <c r="G5055" s="43"/>
      <c r="H5055" s="110"/>
      <c r="I5055" s="109">
        <f t="shared" si="721"/>
        <v>1822.6002430133658</v>
      </c>
      <c r="J5055" s="109">
        <f t="shared" si="722"/>
        <v>0</v>
      </c>
      <c r="K5055" s="109">
        <f t="shared" si="723"/>
        <v>0</v>
      </c>
      <c r="L5055" s="43">
        <f t="shared" si="724"/>
        <v>1822.6002430133658</v>
      </c>
      <c r="M5055" s="25"/>
      <c r="N5055" s="25"/>
    </row>
    <row r="5056" spans="1:14" ht="15.75" customHeight="1">
      <c r="A5056" s="114">
        <v>41344</v>
      </c>
      <c r="B5056" s="54" t="s">
        <v>690</v>
      </c>
      <c r="C5056" s="29">
        <f t="shared" si="727"/>
        <v>2857.1428571428573</v>
      </c>
      <c r="D5056" s="54" t="s">
        <v>188</v>
      </c>
      <c r="E5056" s="112">
        <v>105</v>
      </c>
      <c r="F5056" s="112">
        <v>106</v>
      </c>
      <c r="G5056" s="112">
        <v>107</v>
      </c>
      <c r="H5056" s="112">
        <v>108.5</v>
      </c>
      <c r="I5056" s="109">
        <f t="shared" si="721"/>
        <v>2857.1428571428573</v>
      </c>
      <c r="J5056" s="109">
        <f t="shared" si="722"/>
        <v>2857.1428571428573</v>
      </c>
      <c r="K5056" s="109">
        <f t="shared" si="723"/>
        <v>4285.7142857142862</v>
      </c>
      <c r="L5056" s="43">
        <f t="shared" si="724"/>
        <v>10000</v>
      </c>
      <c r="M5056" s="25"/>
      <c r="N5056" s="25"/>
    </row>
    <row r="5057" spans="1:14" ht="15.75" customHeight="1">
      <c r="A5057" s="114">
        <v>41344</v>
      </c>
      <c r="B5057" s="54" t="s">
        <v>86</v>
      </c>
      <c r="C5057" s="29">
        <f t="shared" si="727"/>
        <v>2439.0243902439024</v>
      </c>
      <c r="D5057" s="54" t="s">
        <v>188</v>
      </c>
      <c r="E5057" s="112">
        <v>123</v>
      </c>
      <c r="F5057" s="112">
        <v>124</v>
      </c>
      <c r="G5057" s="112">
        <v>125.25</v>
      </c>
      <c r="H5057" s="112">
        <v>127</v>
      </c>
      <c r="I5057" s="109">
        <f t="shared" si="721"/>
        <v>2439.0243902439024</v>
      </c>
      <c r="J5057" s="109">
        <f t="shared" si="722"/>
        <v>3048.7804878048782</v>
      </c>
      <c r="K5057" s="109">
        <f t="shared" si="723"/>
        <v>4268.292682926829</v>
      </c>
      <c r="L5057" s="43">
        <f t="shared" si="724"/>
        <v>9756.0975609756097</v>
      </c>
      <c r="M5057" s="25"/>
      <c r="N5057" s="25"/>
    </row>
    <row r="5058" spans="1:14" ht="15.75" customHeight="1">
      <c r="A5058" s="114">
        <v>41344</v>
      </c>
      <c r="B5058" s="54" t="s">
        <v>76</v>
      </c>
      <c r="C5058" s="29">
        <f t="shared" si="727"/>
        <v>2343.75</v>
      </c>
      <c r="D5058" s="54" t="s">
        <v>188</v>
      </c>
      <c r="E5058" s="112">
        <v>128</v>
      </c>
      <c r="F5058" s="112">
        <v>129</v>
      </c>
      <c r="G5058" s="112">
        <v>130.25</v>
      </c>
      <c r="H5058" s="112">
        <v>132</v>
      </c>
      <c r="I5058" s="109">
        <f t="shared" si="721"/>
        <v>2343.75</v>
      </c>
      <c r="J5058" s="109">
        <f t="shared" si="722"/>
        <v>2929.6875</v>
      </c>
      <c r="K5058" s="109">
        <f t="shared" si="723"/>
        <v>4101.5625</v>
      </c>
      <c r="L5058" s="43">
        <f t="shared" si="724"/>
        <v>9375</v>
      </c>
      <c r="M5058" s="25"/>
      <c r="N5058" s="25"/>
    </row>
    <row r="5059" spans="1:14" ht="15.75" customHeight="1">
      <c r="A5059" s="114">
        <v>41344</v>
      </c>
      <c r="B5059" s="54" t="s">
        <v>771</v>
      </c>
      <c r="C5059" s="29">
        <f t="shared" si="727"/>
        <v>1910.8280254777071</v>
      </c>
      <c r="D5059" s="54" t="s">
        <v>188</v>
      </c>
      <c r="E5059" s="112">
        <v>157</v>
      </c>
      <c r="F5059" s="112">
        <v>158</v>
      </c>
      <c r="G5059" s="112">
        <v>159.5</v>
      </c>
      <c r="H5059" s="112">
        <v>161.5</v>
      </c>
      <c r="I5059" s="109">
        <f t="shared" si="721"/>
        <v>1910.8280254777071</v>
      </c>
      <c r="J5059" s="109">
        <f t="shared" si="722"/>
        <v>2866.2420382165606</v>
      </c>
      <c r="K5059" s="109">
        <f t="shared" si="723"/>
        <v>3821.6560509554142</v>
      </c>
      <c r="L5059" s="43">
        <f t="shared" si="724"/>
        <v>8598.7261146496821</v>
      </c>
      <c r="M5059" s="25"/>
      <c r="N5059" s="25"/>
    </row>
    <row r="5060" spans="1:14" ht="15.75" customHeight="1">
      <c r="A5060" s="114">
        <v>41344</v>
      </c>
      <c r="B5060" s="54" t="s">
        <v>549</v>
      </c>
      <c r="C5060" s="29">
        <f t="shared" si="727"/>
        <v>444.44444444444446</v>
      </c>
      <c r="D5060" s="54" t="s">
        <v>188</v>
      </c>
      <c r="E5060" s="112">
        <v>675</v>
      </c>
      <c r="F5060" s="112">
        <v>679</v>
      </c>
      <c r="G5060" s="112">
        <v>685</v>
      </c>
      <c r="H5060" s="112">
        <v>694</v>
      </c>
      <c r="I5060" s="109">
        <f t="shared" si="721"/>
        <v>1777.7777777777778</v>
      </c>
      <c r="J5060" s="109">
        <f t="shared" si="722"/>
        <v>2666.666666666667</v>
      </c>
      <c r="K5060" s="109">
        <f t="shared" si="723"/>
        <v>4000</v>
      </c>
      <c r="L5060" s="43">
        <f t="shared" si="724"/>
        <v>8444.4444444444453</v>
      </c>
      <c r="M5060" s="25"/>
      <c r="N5060" s="25"/>
    </row>
    <row r="5061" spans="1:14" ht="15.75" customHeight="1">
      <c r="A5061" s="114">
        <v>41344</v>
      </c>
      <c r="B5061" s="54" t="s">
        <v>798</v>
      </c>
      <c r="C5061" s="29">
        <f t="shared" si="727"/>
        <v>1179.9410029498524</v>
      </c>
      <c r="D5061" s="54" t="s">
        <v>188</v>
      </c>
      <c r="E5061" s="112">
        <v>254.25</v>
      </c>
      <c r="F5061" s="112">
        <v>256.25</v>
      </c>
      <c r="G5061" s="112">
        <v>259</v>
      </c>
      <c r="H5061" s="112"/>
      <c r="I5061" s="109">
        <f t="shared" si="721"/>
        <v>2359.8820058997048</v>
      </c>
      <c r="J5061" s="109">
        <f t="shared" si="722"/>
        <v>3244.837758112094</v>
      </c>
      <c r="K5061" s="109">
        <f t="shared" si="723"/>
        <v>0</v>
      </c>
      <c r="L5061" s="43">
        <f t="shared" si="724"/>
        <v>5604.7197640117993</v>
      </c>
      <c r="M5061" s="25"/>
      <c r="N5061" s="25"/>
    </row>
    <row r="5062" spans="1:14" ht="15.75" customHeight="1">
      <c r="A5062" s="114">
        <v>41344</v>
      </c>
      <c r="B5062" s="54" t="s">
        <v>659</v>
      </c>
      <c r="C5062" s="29">
        <f>300000/E5062</f>
        <v>1250</v>
      </c>
      <c r="D5062" s="54" t="s">
        <v>188</v>
      </c>
      <c r="E5062" s="112">
        <v>240</v>
      </c>
      <c r="F5062" s="112">
        <v>241.5</v>
      </c>
      <c r="G5062" s="112">
        <v>243.5</v>
      </c>
      <c r="H5062" s="112"/>
      <c r="I5062" s="109">
        <f t="shared" si="721"/>
        <v>1875</v>
      </c>
      <c r="J5062" s="109">
        <f t="shared" si="722"/>
        <v>2500</v>
      </c>
      <c r="K5062" s="109">
        <f t="shared" si="723"/>
        <v>0</v>
      </c>
      <c r="L5062" s="43">
        <f t="shared" si="724"/>
        <v>4375</v>
      </c>
      <c r="M5062" s="25"/>
      <c r="N5062" s="25"/>
    </row>
    <row r="5063" spans="1:14" ht="15.75" customHeight="1">
      <c r="A5063" s="114">
        <v>41344</v>
      </c>
      <c r="B5063" s="54" t="s">
        <v>104</v>
      </c>
      <c r="C5063" s="29">
        <f t="shared" si="727"/>
        <v>1452.7845036319613</v>
      </c>
      <c r="D5063" s="54" t="s">
        <v>188</v>
      </c>
      <c r="E5063" s="112">
        <v>206.5</v>
      </c>
      <c r="F5063" s="112">
        <v>208</v>
      </c>
      <c r="G5063" s="112">
        <v>209.95</v>
      </c>
      <c r="H5063" s="112"/>
      <c r="I5063" s="109">
        <f t="shared" si="721"/>
        <v>2179.176755447942</v>
      </c>
      <c r="J5063" s="109">
        <f t="shared" si="722"/>
        <v>2832.9297820823081</v>
      </c>
      <c r="K5063" s="109">
        <f t="shared" si="723"/>
        <v>0</v>
      </c>
      <c r="L5063" s="43">
        <f t="shared" si="724"/>
        <v>5012.1065375302496</v>
      </c>
      <c r="M5063" s="25"/>
      <c r="N5063" s="25"/>
    </row>
    <row r="5064" spans="1:14" ht="15.75" customHeight="1">
      <c r="A5064" s="114">
        <v>41344</v>
      </c>
      <c r="B5064" s="54" t="s">
        <v>598</v>
      </c>
      <c r="C5064" s="29">
        <f>300000/E5064</f>
        <v>1775.1479289940828</v>
      </c>
      <c r="D5064" s="102" t="s">
        <v>188</v>
      </c>
      <c r="E5064" s="43">
        <v>169</v>
      </c>
      <c r="F5064" s="43">
        <v>169.9</v>
      </c>
      <c r="G5064" s="43"/>
      <c r="H5064" s="110"/>
      <c r="I5064" s="109">
        <f t="shared" si="721"/>
        <v>1597.6331360946847</v>
      </c>
      <c r="J5064" s="109">
        <f t="shared" si="722"/>
        <v>0</v>
      </c>
      <c r="K5064" s="109">
        <f t="shared" si="723"/>
        <v>0</v>
      </c>
      <c r="L5064" s="43">
        <f t="shared" si="724"/>
        <v>1597.6331360946847</v>
      </c>
      <c r="M5064" s="25"/>
      <c r="N5064" s="25"/>
    </row>
    <row r="5065" spans="1:14" ht="15.75" customHeight="1">
      <c r="A5065" s="114">
        <v>41344</v>
      </c>
      <c r="B5065" s="54" t="s">
        <v>19</v>
      </c>
      <c r="C5065" s="29">
        <f t="shared" si="727"/>
        <v>485.43689320388347</v>
      </c>
      <c r="D5065" s="102" t="s">
        <v>188</v>
      </c>
      <c r="E5065" s="43">
        <v>618</v>
      </c>
      <c r="F5065" s="43">
        <v>621.04999999999995</v>
      </c>
      <c r="G5065" s="43"/>
      <c r="H5065" s="110"/>
      <c r="I5065" s="109">
        <f t="shared" si="721"/>
        <v>1480.5825242718224</v>
      </c>
      <c r="J5065" s="109">
        <f t="shared" si="722"/>
        <v>0</v>
      </c>
      <c r="K5065" s="109">
        <f t="shared" si="723"/>
        <v>0</v>
      </c>
      <c r="L5065" s="43">
        <f t="shared" si="724"/>
        <v>1480.5825242718224</v>
      </c>
      <c r="M5065" s="25"/>
      <c r="N5065" s="25"/>
    </row>
    <row r="5066" spans="1:14" ht="15.75" customHeight="1">
      <c r="A5066" s="114">
        <v>41344</v>
      </c>
      <c r="B5066" s="54" t="s">
        <v>772</v>
      </c>
      <c r="C5066" s="29">
        <f>300000/E5066</f>
        <v>1043.4782608695652</v>
      </c>
      <c r="D5066" s="102" t="s">
        <v>188</v>
      </c>
      <c r="E5066" s="43">
        <v>287.5</v>
      </c>
      <c r="F5066" s="43">
        <v>288.64999999999998</v>
      </c>
      <c r="G5066" s="43"/>
      <c r="H5066" s="110"/>
      <c r="I5066" s="109">
        <f t="shared" si="721"/>
        <v>1199.9999999999764</v>
      </c>
      <c r="J5066" s="109">
        <f t="shared" si="722"/>
        <v>0</v>
      </c>
      <c r="K5066" s="109">
        <f t="shared" si="723"/>
        <v>0</v>
      </c>
      <c r="L5066" s="43">
        <f t="shared" si="724"/>
        <v>1199.9999999999764</v>
      </c>
      <c r="M5066" s="25"/>
      <c r="N5066" s="25"/>
    </row>
    <row r="5067" spans="1:14" ht="15.75" customHeight="1">
      <c r="A5067" s="114">
        <v>41341</v>
      </c>
      <c r="B5067" s="54" t="s">
        <v>806</v>
      </c>
      <c r="C5067" s="29">
        <f t="shared" ref="C5067:C5130" si="728">300000/E5067</f>
        <v>3973.5099337748343</v>
      </c>
      <c r="D5067" s="54" t="s">
        <v>188</v>
      </c>
      <c r="E5067" s="112">
        <v>75.5</v>
      </c>
      <c r="F5067" s="112">
        <v>76.099999999999994</v>
      </c>
      <c r="G5067" s="112">
        <v>77</v>
      </c>
      <c r="H5067" s="112">
        <v>78</v>
      </c>
      <c r="I5067" s="109">
        <f t="shared" si="721"/>
        <v>2384.1059602648779</v>
      </c>
      <c r="J5067" s="109">
        <f t="shared" si="722"/>
        <v>3576.1589403973735</v>
      </c>
      <c r="K5067" s="109">
        <f t="shared" si="723"/>
        <v>3973.5099337748343</v>
      </c>
      <c r="L5067" s="43">
        <f t="shared" si="724"/>
        <v>9933.7748344370848</v>
      </c>
      <c r="M5067" s="25"/>
      <c r="N5067" s="25"/>
    </row>
    <row r="5068" spans="1:14" ht="15.75" customHeight="1">
      <c r="A5068" s="114">
        <v>41341</v>
      </c>
      <c r="B5068" s="54" t="s">
        <v>33</v>
      </c>
      <c r="C5068" s="29">
        <f t="shared" si="728"/>
        <v>2857.1428571428573</v>
      </c>
      <c r="D5068" s="54" t="s">
        <v>188</v>
      </c>
      <c r="E5068" s="112">
        <v>105</v>
      </c>
      <c r="F5068" s="112">
        <v>106</v>
      </c>
      <c r="G5068" s="112">
        <v>107</v>
      </c>
      <c r="H5068" s="112">
        <v>108.35</v>
      </c>
      <c r="I5068" s="109">
        <f t="shared" ref="I5068:I5131" si="729">(IF(D5068="SHORT",E5068-F5068,IF(D5068="LONG",F5068-E5068)))*C5068</f>
        <v>2857.1428571428573</v>
      </c>
      <c r="J5068" s="109">
        <f t="shared" ref="J5068:J5131" si="730">(IF(D5068="SHORT",IF(G5068="",0,F5068-G5068),IF(D5068="LONG",IF(G5068="",0,G5068-F5068))))*C5068</f>
        <v>2857.1428571428573</v>
      </c>
      <c r="K5068" s="109">
        <f t="shared" ref="K5068:K5131" si="731">(IF(D5068="SHORT",IF(H5068="",0,G5068-H5068),IF(D5068="LONG",IF(H5068="",0,(H5068-G5068)))))*C5068</f>
        <v>3857.142857142841</v>
      </c>
      <c r="L5068" s="43">
        <f t="shared" ref="L5068:L5131" si="732">SUM(I5068,J5068,K5068)</f>
        <v>9571.4285714285561</v>
      </c>
      <c r="M5068" s="25"/>
      <c r="N5068" s="25"/>
    </row>
    <row r="5069" spans="1:14" ht="15.75" customHeight="1">
      <c r="A5069" s="114">
        <v>41341</v>
      </c>
      <c r="B5069" s="54" t="s">
        <v>771</v>
      </c>
      <c r="C5069" s="29">
        <f t="shared" si="728"/>
        <v>2020.2020202020201</v>
      </c>
      <c r="D5069" s="54" t="s">
        <v>188</v>
      </c>
      <c r="E5069" s="112">
        <v>148.5</v>
      </c>
      <c r="F5069" s="112">
        <v>149.5</v>
      </c>
      <c r="G5069" s="112">
        <v>151</v>
      </c>
      <c r="H5069" s="112">
        <v>153</v>
      </c>
      <c r="I5069" s="109">
        <f t="shared" si="729"/>
        <v>2020.2020202020201</v>
      </c>
      <c r="J5069" s="109">
        <f t="shared" si="730"/>
        <v>3030.30303030303</v>
      </c>
      <c r="K5069" s="109">
        <f t="shared" si="731"/>
        <v>4040.4040404040402</v>
      </c>
      <c r="L5069" s="43">
        <f t="shared" si="732"/>
        <v>9090.9090909090901</v>
      </c>
      <c r="M5069" s="25"/>
      <c r="N5069" s="25"/>
    </row>
    <row r="5070" spans="1:14" ht="15.75" customHeight="1">
      <c r="A5070" s="114">
        <v>41341</v>
      </c>
      <c r="B5070" s="54" t="s">
        <v>773</v>
      </c>
      <c r="C5070" s="29">
        <f t="shared" si="728"/>
        <v>571.42857142857144</v>
      </c>
      <c r="D5070" s="54" t="s">
        <v>188</v>
      </c>
      <c r="E5070" s="112">
        <v>525</v>
      </c>
      <c r="F5070" s="112">
        <v>528</v>
      </c>
      <c r="G5070" s="112">
        <v>533</v>
      </c>
      <c r="H5070" s="112">
        <v>540</v>
      </c>
      <c r="I5070" s="109">
        <f t="shared" si="729"/>
        <v>1714.2857142857142</v>
      </c>
      <c r="J5070" s="109">
        <f t="shared" si="730"/>
        <v>2857.1428571428573</v>
      </c>
      <c r="K5070" s="109">
        <f t="shared" si="731"/>
        <v>4000</v>
      </c>
      <c r="L5070" s="43">
        <f t="shared" si="732"/>
        <v>8571.4285714285725</v>
      </c>
      <c r="M5070" s="25"/>
      <c r="N5070" s="25"/>
    </row>
    <row r="5071" spans="1:14" ht="15.75" customHeight="1">
      <c r="A5071" s="114">
        <v>41341</v>
      </c>
      <c r="B5071" s="54" t="s">
        <v>615</v>
      </c>
      <c r="C5071" s="29">
        <f t="shared" si="728"/>
        <v>1909.6117122851688</v>
      </c>
      <c r="D5071" s="54" t="s">
        <v>188</v>
      </c>
      <c r="E5071" s="112">
        <v>157.1</v>
      </c>
      <c r="F5071" s="112">
        <v>158</v>
      </c>
      <c r="G5071" s="112">
        <v>159.5</v>
      </c>
      <c r="H5071" s="112">
        <v>160.9</v>
      </c>
      <c r="I5071" s="109">
        <f t="shared" si="729"/>
        <v>1718.6505410566629</v>
      </c>
      <c r="J5071" s="109">
        <f t="shared" si="730"/>
        <v>2864.4175684277534</v>
      </c>
      <c r="K5071" s="109">
        <f t="shared" si="731"/>
        <v>2673.456397199247</v>
      </c>
      <c r="L5071" s="43">
        <f t="shared" si="732"/>
        <v>7256.5245066836633</v>
      </c>
      <c r="M5071" s="25"/>
      <c r="N5071" s="25"/>
    </row>
    <row r="5072" spans="1:14" ht="15.75" customHeight="1">
      <c r="A5072" s="114">
        <v>41341</v>
      </c>
      <c r="B5072" s="54" t="s">
        <v>808</v>
      </c>
      <c r="C5072" s="29">
        <f t="shared" si="728"/>
        <v>571.42857142857144</v>
      </c>
      <c r="D5072" s="54" t="s">
        <v>188</v>
      </c>
      <c r="E5072" s="112">
        <v>525</v>
      </c>
      <c r="F5072" s="112">
        <v>528</v>
      </c>
      <c r="G5072" s="112">
        <v>531</v>
      </c>
      <c r="H5072" s="112"/>
      <c r="I5072" s="109">
        <f t="shared" si="729"/>
        <v>1714.2857142857142</v>
      </c>
      <c r="J5072" s="109">
        <f t="shared" si="730"/>
        <v>1714.2857142857142</v>
      </c>
      <c r="K5072" s="109">
        <f t="shared" si="731"/>
        <v>0</v>
      </c>
      <c r="L5072" s="43">
        <f t="shared" si="732"/>
        <v>3428.5714285714284</v>
      </c>
      <c r="M5072" s="25"/>
      <c r="N5072" s="25"/>
    </row>
    <row r="5073" spans="1:14" ht="15.75" customHeight="1">
      <c r="A5073" s="114">
        <v>41341</v>
      </c>
      <c r="B5073" s="54" t="s">
        <v>702</v>
      </c>
      <c r="C5073" s="29">
        <f t="shared" si="728"/>
        <v>705.88235294117646</v>
      </c>
      <c r="D5073" s="102" t="s">
        <v>188</v>
      </c>
      <c r="E5073" s="43">
        <v>425</v>
      </c>
      <c r="F5073" s="43">
        <v>427.5</v>
      </c>
      <c r="G5073" s="43"/>
      <c r="H5073" s="110"/>
      <c r="I5073" s="109">
        <f t="shared" si="729"/>
        <v>1764.7058823529412</v>
      </c>
      <c r="J5073" s="109">
        <f t="shared" si="730"/>
        <v>0</v>
      </c>
      <c r="K5073" s="109">
        <f t="shared" si="731"/>
        <v>0</v>
      </c>
      <c r="L5073" s="43">
        <f t="shared" si="732"/>
        <v>1764.7058823529412</v>
      </c>
      <c r="M5073" s="25"/>
      <c r="N5073" s="25"/>
    </row>
    <row r="5074" spans="1:14" ht="15.75" customHeight="1">
      <c r="A5074" s="114">
        <v>41341</v>
      </c>
      <c r="B5074" s="54" t="s">
        <v>771</v>
      </c>
      <c r="C5074" s="29">
        <f t="shared" si="728"/>
        <v>1935.483870967742</v>
      </c>
      <c r="D5074" s="102" t="s">
        <v>188</v>
      </c>
      <c r="E5074" s="43">
        <v>155</v>
      </c>
      <c r="F5074" s="43">
        <v>155.9</v>
      </c>
      <c r="G5074" s="43"/>
      <c r="H5074" s="110"/>
      <c r="I5074" s="109">
        <f t="shared" si="729"/>
        <v>1741.9354838709787</v>
      </c>
      <c r="J5074" s="109">
        <f t="shared" si="730"/>
        <v>0</v>
      </c>
      <c r="K5074" s="109">
        <f t="shared" si="731"/>
        <v>0</v>
      </c>
      <c r="L5074" s="43">
        <f t="shared" si="732"/>
        <v>1741.9354838709787</v>
      </c>
      <c r="M5074" s="25"/>
      <c r="N5074" s="25"/>
    </row>
    <row r="5075" spans="1:14" ht="15.75" customHeight="1">
      <c r="A5075" s="114">
        <v>41341</v>
      </c>
      <c r="B5075" s="54" t="s">
        <v>546</v>
      </c>
      <c r="C5075" s="29">
        <f t="shared" si="728"/>
        <v>349.65034965034965</v>
      </c>
      <c r="D5075" s="102" t="s">
        <v>188</v>
      </c>
      <c r="E5075" s="43">
        <v>858</v>
      </c>
      <c r="F5075" s="43">
        <v>846</v>
      </c>
      <c r="G5075" s="43"/>
      <c r="H5075" s="110"/>
      <c r="I5075" s="109">
        <f t="shared" si="729"/>
        <v>-4195.8041958041958</v>
      </c>
      <c r="J5075" s="109">
        <f t="shared" si="730"/>
        <v>0</v>
      </c>
      <c r="K5075" s="109">
        <f t="shared" si="731"/>
        <v>0</v>
      </c>
      <c r="L5075" s="43">
        <f t="shared" si="732"/>
        <v>-4195.8041958041958</v>
      </c>
      <c r="M5075" s="25"/>
      <c r="N5075" s="25"/>
    </row>
    <row r="5076" spans="1:14" ht="15.75" customHeight="1">
      <c r="A5076" s="114">
        <v>41340</v>
      </c>
      <c r="B5076" s="54" t="s">
        <v>549</v>
      </c>
      <c r="C5076" s="29">
        <f t="shared" si="728"/>
        <v>470.2194357366771</v>
      </c>
      <c r="D5076" s="54" t="s">
        <v>188</v>
      </c>
      <c r="E5076" s="112">
        <v>638</v>
      </c>
      <c r="F5076" s="112">
        <v>642</v>
      </c>
      <c r="G5076" s="112">
        <v>648</v>
      </c>
      <c r="H5076" s="112">
        <v>655</v>
      </c>
      <c r="I5076" s="109">
        <f t="shared" si="729"/>
        <v>1880.8777429467084</v>
      </c>
      <c r="J5076" s="109">
        <f t="shared" si="730"/>
        <v>2821.3166144200627</v>
      </c>
      <c r="K5076" s="109">
        <f t="shared" si="731"/>
        <v>3291.5360501567397</v>
      </c>
      <c r="L5076" s="43">
        <f t="shared" si="732"/>
        <v>7993.7304075235115</v>
      </c>
      <c r="M5076" s="25"/>
      <c r="N5076" s="25"/>
    </row>
    <row r="5077" spans="1:14" ht="15.75" customHeight="1">
      <c r="A5077" s="114">
        <v>41340</v>
      </c>
      <c r="B5077" s="54" t="s">
        <v>809</v>
      </c>
      <c r="C5077" s="29">
        <f t="shared" si="728"/>
        <v>1714.2857142857142</v>
      </c>
      <c r="D5077" s="54" t="s">
        <v>188</v>
      </c>
      <c r="E5077" s="112">
        <v>175</v>
      </c>
      <c r="F5077" s="112">
        <v>176.25</v>
      </c>
      <c r="G5077" s="112">
        <v>178</v>
      </c>
      <c r="H5077" s="112"/>
      <c r="I5077" s="109">
        <f t="shared" si="729"/>
        <v>2142.8571428571427</v>
      </c>
      <c r="J5077" s="109">
        <f t="shared" si="730"/>
        <v>3000</v>
      </c>
      <c r="K5077" s="109">
        <f t="shared" si="731"/>
        <v>0</v>
      </c>
      <c r="L5077" s="43">
        <f t="shared" si="732"/>
        <v>5142.8571428571431</v>
      </c>
      <c r="M5077" s="25"/>
      <c r="N5077" s="25"/>
    </row>
    <row r="5078" spans="1:14" ht="15.75" customHeight="1">
      <c r="A5078" s="114">
        <v>41340</v>
      </c>
      <c r="B5078" s="54" t="s">
        <v>773</v>
      </c>
      <c r="C5078" s="29">
        <f t="shared" si="728"/>
        <v>563.38028169014081</v>
      </c>
      <c r="D5078" s="54" t="s">
        <v>188</v>
      </c>
      <c r="E5078" s="112">
        <v>532.5</v>
      </c>
      <c r="F5078" s="112">
        <v>535.5</v>
      </c>
      <c r="G5078" s="112">
        <v>540</v>
      </c>
      <c r="H5078" s="112"/>
      <c r="I5078" s="109">
        <f t="shared" si="729"/>
        <v>1690.1408450704225</v>
      </c>
      <c r="J5078" s="109">
        <f t="shared" si="730"/>
        <v>2535.2112676056336</v>
      </c>
      <c r="K5078" s="109">
        <f t="shared" si="731"/>
        <v>0</v>
      </c>
      <c r="L5078" s="43">
        <f t="shared" si="732"/>
        <v>4225.3521126760561</v>
      </c>
      <c r="M5078" s="25"/>
      <c r="N5078" s="25"/>
    </row>
    <row r="5079" spans="1:14" ht="15.75" customHeight="1">
      <c r="A5079" s="114">
        <v>41340</v>
      </c>
      <c r="B5079" s="54" t="s">
        <v>767</v>
      </c>
      <c r="C5079" s="29">
        <f t="shared" si="728"/>
        <v>1045.2961672473868</v>
      </c>
      <c r="D5079" s="54" t="s">
        <v>188</v>
      </c>
      <c r="E5079" s="112">
        <v>287</v>
      </c>
      <c r="F5079" s="112">
        <v>289</v>
      </c>
      <c r="G5079" s="112">
        <v>291.5</v>
      </c>
      <c r="H5079" s="112"/>
      <c r="I5079" s="109">
        <f t="shared" si="729"/>
        <v>2090.5923344947737</v>
      </c>
      <c r="J5079" s="109">
        <f t="shared" si="730"/>
        <v>2613.240418118467</v>
      </c>
      <c r="K5079" s="109">
        <f t="shared" si="731"/>
        <v>0</v>
      </c>
      <c r="L5079" s="43">
        <f t="shared" si="732"/>
        <v>4703.8327526132407</v>
      </c>
      <c r="M5079" s="25"/>
      <c r="N5079" s="25"/>
    </row>
    <row r="5080" spans="1:14" ht="15.75" customHeight="1">
      <c r="A5080" s="114">
        <v>41340</v>
      </c>
      <c r="B5080" s="54" t="s">
        <v>699</v>
      </c>
      <c r="C5080" s="29">
        <f t="shared" si="728"/>
        <v>1162.7906976744187</v>
      </c>
      <c r="D5080" s="102" t="s">
        <v>188</v>
      </c>
      <c r="E5080" s="43">
        <v>258</v>
      </c>
      <c r="F5080" s="43">
        <v>260</v>
      </c>
      <c r="G5080" s="43"/>
      <c r="H5080" s="110"/>
      <c r="I5080" s="109">
        <f t="shared" si="729"/>
        <v>2325.5813953488373</v>
      </c>
      <c r="J5080" s="109">
        <f t="shared" si="730"/>
        <v>0</v>
      </c>
      <c r="K5080" s="109">
        <f t="shared" si="731"/>
        <v>0</v>
      </c>
      <c r="L5080" s="43">
        <f t="shared" si="732"/>
        <v>2325.5813953488373</v>
      </c>
      <c r="M5080" s="25"/>
      <c r="N5080" s="25"/>
    </row>
    <row r="5081" spans="1:14" ht="15.75" customHeight="1">
      <c r="A5081" s="114">
        <v>41340</v>
      </c>
      <c r="B5081" s="54" t="s">
        <v>690</v>
      </c>
      <c r="C5081" s="29">
        <f t="shared" si="728"/>
        <v>3015.075376884422</v>
      </c>
      <c r="D5081" s="102" t="s">
        <v>188</v>
      </c>
      <c r="E5081" s="43">
        <v>99.5</v>
      </c>
      <c r="F5081" s="43">
        <v>100.25</v>
      </c>
      <c r="G5081" s="43"/>
      <c r="H5081" s="110"/>
      <c r="I5081" s="109">
        <f t="shared" si="729"/>
        <v>2261.3065326633164</v>
      </c>
      <c r="J5081" s="109">
        <f t="shared" si="730"/>
        <v>0</v>
      </c>
      <c r="K5081" s="109">
        <f t="shared" si="731"/>
        <v>0</v>
      </c>
      <c r="L5081" s="43">
        <f t="shared" si="732"/>
        <v>2261.3065326633164</v>
      </c>
      <c r="M5081" s="25"/>
      <c r="N5081" s="25"/>
    </row>
    <row r="5082" spans="1:14" ht="15.75" customHeight="1">
      <c r="A5082" s="114">
        <v>41340</v>
      </c>
      <c r="B5082" s="54" t="s">
        <v>745</v>
      </c>
      <c r="C5082" s="29">
        <f t="shared" si="728"/>
        <v>2400</v>
      </c>
      <c r="D5082" s="102" t="s">
        <v>188</v>
      </c>
      <c r="E5082" s="43">
        <v>125</v>
      </c>
      <c r="F5082" s="43">
        <v>123</v>
      </c>
      <c r="G5082" s="43"/>
      <c r="H5082" s="110"/>
      <c r="I5082" s="109">
        <f t="shared" si="729"/>
        <v>-4800</v>
      </c>
      <c r="J5082" s="109">
        <f t="shared" si="730"/>
        <v>0</v>
      </c>
      <c r="K5082" s="109">
        <f t="shared" si="731"/>
        <v>0</v>
      </c>
      <c r="L5082" s="43">
        <f t="shared" si="732"/>
        <v>-4800</v>
      </c>
      <c r="M5082" s="25"/>
      <c r="N5082" s="25"/>
    </row>
    <row r="5083" spans="1:14" ht="15.75" customHeight="1">
      <c r="A5083" s="114">
        <v>41339</v>
      </c>
      <c r="B5083" s="54" t="s">
        <v>702</v>
      </c>
      <c r="C5083" s="29">
        <f t="shared" si="728"/>
        <v>731.70731707317077</v>
      </c>
      <c r="D5083" s="54" t="s">
        <v>188</v>
      </c>
      <c r="E5083" s="112">
        <v>410</v>
      </c>
      <c r="F5083" s="112">
        <v>413</v>
      </c>
      <c r="G5083" s="112">
        <v>417</v>
      </c>
      <c r="H5083" s="112">
        <v>425</v>
      </c>
      <c r="I5083" s="109">
        <f t="shared" si="729"/>
        <v>2195.1219512195121</v>
      </c>
      <c r="J5083" s="109">
        <f t="shared" si="730"/>
        <v>2926.8292682926831</v>
      </c>
      <c r="K5083" s="109">
        <f t="shared" si="731"/>
        <v>5853.6585365853662</v>
      </c>
      <c r="L5083" s="43">
        <f t="shared" si="732"/>
        <v>10975.609756097561</v>
      </c>
      <c r="M5083" s="25"/>
      <c r="N5083" s="25"/>
    </row>
    <row r="5084" spans="1:14" ht="15.75" customHeight="1">
      <c r="A5084" s="114">
        <v>41339</v>
      </c>
      <c r="B5084" s="54" t="s">
        <v>708</v>
      </c>
      <c r="C5084" s="29">
        <f t="shared" si="728"/>
        <v>4958.6776859504134</v>
      </c>
      <c r="D5084" s="54" t="s">
        <v>188</v>
      </c>
      <c r="E5084" s="112">
        <v>60.5</v>
      </c>
      <c r="F5084" s="112">
        <v>61</v>
      </c>
      <c r="G5084" s="112">
        <v>61.5</v>
      </c>
      <c r="H5084" s="112">
        <v>62.5</v>
      </c>
      <c r="I5084" s="109">
        <f t="shared" si="729"/>
        <v>2479.3388429752067</v>
      </c>
      <c r="J5084" s="109">
        <f t="shared" si="730"/>
        <v>2479.3388429752067</v>
      </c>
      <c r="K5084" s="109">
        <f t="shared" si="731"/>
        <v>4958.6776859504134</v>
      </c>
      <c r="L5084" s="43">
        <f t="shared" si="732"/>
        <v>9917.3553719008269</v>
      </c>
      <c r="M5084" s="25"/>
      <c r="N5084" s="25"/>
    </row>
    <row r="5085" spans="1:14" ht="15.75" customHeight="1">
      <c r="A5085" s="114">
        <v>41339</v>
      </c>
      <c r="B5085" s="54" t="s">
        <v>797</v>
      </c>
      <c r="C5085" s="29">
        <f t="shared" si="728"/>
        <v>898.20359281437129</v>
      </c>
      <c r="D5085" s="54" t="s">
        <v>188</v>
      </c>
      <c r="E5085" s="112">
        <v>334</v>
      </c>
      <c r="F5085" s="112">
        <v>336</v>
      </c>
      <c r="G5085" s="112">
        <v>340</v>
      </c>
      <c r="H5085" s="112">
        <v>345</v>
      </c>
      <c r="I5085" s="109">
        <f t="shared" si="729"/>
        <v>1796.4071856287426</v>
      </c>
      <c r="J5085" s="109">
        <f t="shared" si="730"/>
        <v>3592.8143712574852</v>
      </c>
      <c r="K5085" s="109">
        <f t="shared" si="731"/>
        <v>4491.0179640718561</v>
      </c>
      <c r="L5085" s="43">
        <f t="shared" si="732"/>
        <v>9880.2395209580827</v>
      </c>
      <c r="M5085" s="25"/>
      <c r="N5085" s="25"/>
    </row>
    <row r="5086" spans="1:14" ht="15.75" customHeight="1">
      <c r="A5086" s="114">
        <v>41339</v>
      </c>
      <c r="B5086" s="54" t="s">
        <v>615</v>
      </c>
      <c r="C5086" s="29">
        <f t="shared" si="728"/>
        <v>1996.6722129783693</v>
      </c>
      <c r="D5086" s="54" t="s">
        <v>188</v>
      </c>
      <c r="E5086" s="112">
        <v>150.25</v>
      </c>
      <c r="F5086" s="112">
        <v>151.25</v>
      </c>
      <c r="G5086" s="112">
        <v>152.5</v>
      </c>
      <c r="H5086" s="112">
        <v>154</v>
      </c>
      <c r="I5086" s="109">
        <f t="shared" si="729"/>
        <v>1996.6722129783693</v>
      </c>
      <c r="J5086" s="109">
        <f t="shared" si="730"/>
        <v>2495.8402662229619</v>
      </c>
      <c r="K5086" s="109">
        <f t="shared" si="731"/>
        <v>2995.008319467554</v>
      </c>
      <c r="L5086" s="43">
        <f t="shared" si="732"/>
        <v>7487.5207986688856</v>
      </c>
      <c r="M5086" s="25"/>
      <c r="N5086" s="25"/>
    </row>
    <row r="5087" spans="1:14" ht="15.75" customHeight="1">
      <c r="A5087" s="114">
        <v>41339</v>
      </c>
      <c r="B5087" s="54" t="s">
        <v>91</v>
      </c>
      <c r="C5087" s="29">
        <f t="shared" si="728"/>
        <v>2380.9523809523807</v>
      </c>
      <c r="D5087" s="54" t="s">
        <v>188</v>
      </c>
      <c r="E5087" s="112">
        <v>126</v>
      </c>
      <c r="F5087" s="112">
        <v>127</v>
      </c>
      <c r="G5087" s="112">
        <v>128.25</v>
      </c>
      <c r="H5087" s="112"/>
      <c r="I5087" s="109">
        <f t="shared" si="729"/>
        <v>2380.9523809523807</v>
      </c>
      <c r="J5087" s="109">
        <f t="shared" si="730"/>
        <v>2976.1904761904761</v>
      </c>
      <c r="K5087" s="109">
        <f t="shared" si="731"/>
        <v>0</v>
      </c>
      <c r="L5087" s="43">
        <f t="shared" si="732"/>
        <v>5357.1428571428569</v>
      </c>
      <c r="M5087" s="25"/>
      <c r="N5087" s="25"/>
    </row>
    <row r="5088" spans="1:14" ht="15.75" customHeight="1">
      <c r="A5088" s="114">
        <v>41339</v>
      </c>
      <c r="B5088" s="54" t="s">
        <v>773</v>
      </c>
      <c r="C5088" s="29">
        <f t="shared" si="728"/>
        <v>571.9733079122974</v>
      </c>
      <c r="D5088" s="54" t="s">
        <v>188</v>
      </c>
      <c r="E5088" s="112">
        <v>524.5</v>
      </c>
      <c r="F5088" s="112">
        <v>528</v>
      </c>
      <c r="G5088" s="112">
        <v>532.5</v>
      </c>
      <c r="H5088" s="112"/>
      <c r="I5088" s="109">
        <f t="shared" si="729"/>
        <v>2001.9065776930408</v>
      </c>
      <c r="J5088" s="109">
        <f t="shared" si="730"/>
        <v>2573.8798856053381</v>
      </c>
      <c r="K5088" s="109">
        <f t="shared" si="731"/>
        <v>0</v>
      </c>
      <c r="L5088" s="43">
        <f t="shared" si="732"/>
        <v>4575.7864632983792</v>
      </c>
      <c r="M5088" s="25"/>
      <c r="N5088" s="25"/>
    </row>
    <row r="5089" spans="1:14" ht="15.75" customHeight="1">
      <c r="A5089" s="114">
        <v>41339</v>
      </c>
      <c r="B5089" s="54" t="s">
        <v>33</v>
      </c>
      <c r="C5089" s="29">
        <f t="shared" si="728"/>
        <v>3061.2244897959185</v>
      </c>
      <c r="D5089" s="54" t="s">
        <v>188</v>
      </c>
      <c r="E5089" s="112">
        <v>98</v>
      </c>
      <c r="F5089" s="112">
        <v>98.75</v>
      </c>
      <c r="G5089" s="112">
        <v>99.35</v>
      </c>
      <c r="H5089" s="112"/>
      <c r="I5089" s="109">
        <f t="shared" si="729"/>
        <v>2295.9183673469388</v>
      </c>
      <c r="J5089" s="109">
        <f t="shared" si="730"/>
        <v>1836.7346938775338</v>
      </c>
      <c r="K5089" s="109">
        <f t="shared" si="731"/>
        <v>0</v>
      </c>
      <c r="L5089" s="43">
        <f t="shared" si="732"/>
        <v>4132.6530612244724</v>
      </c>
      <c r="M5089" s="25"/>
      <c r="N5089" s="25"/>
    </row>
    <row r="5090" spans="1:14" ht="15.75" customHeight="1">
      <c r="A5090" s="114">
        <v>41339</v>
      </c>
      <c r="B5090" s="54" t="s">
        <v>402</v>
      </c>
      <c r="C5090" s="29">
        <f t="shared" si="728"/>
        <v>2264.1509433962265</v>
      </c>
      <c r="D5090" s="102" t="s">
        <v>188</v>
      </c>
      <c r="E5090" s="43">
        <v>132.5</v>
      </c>
      <c r="F5090" s="43">
        <v>133.5</v>
      </c>
      <c r="G5090" s="43"/>
      <c r="H5090" s="110"/>
      <c r="I5090" s="109">
        <f t="shared" si="729"/>
        <v>2264.1509433962265</v>
      </c>
      <c r="J5090" s="109">
        <f t="shared" si="730"/>
        <v>0</v>
      </c>
      <c r="K5090" s="109">
        <f t="shared" si="731"/>
        <v>0</v>
      </c>
      <c r="L5090" s="43">
        <f t="shared" si="732"/>
        <v>2264.1509433962265</v>
      </c>
      <c r="M5090" s="25"/>
      <c r="N5090" s="25"/>
    </row>
    <row r="5091" spans="1:14" ht="15.75" customHeight="1">
      <c r="A5091" s="114">
        <v>41339</v>
      </c>
      <c r="B5091" s="54" t="s">
        <v>810</v>
      </c>
      <c r="C5091" s="29">
        <f t="shared" si="728"/>
        <v>4026.8456375838928</v>
      </c>
      <c r="D5091" s="102" t="s">
        <v>188</v>
      </c>
      <c r="E5091" s="43">
        <v>74.5</v>
      </c>
      <c r="F5091" s="43">
        <v>74.849999999999994</v>
      </c>
      <c r="G5091" s="43"/>
      <c r="H5091" s="110"/>
      <c r="I5091" s="109">
        <f t="shared" si="729"/>
        <v>1409.3959731543396</v>
      </c>
      <c r="J5091" s="109">
        <f t="shared" si="730"/>
        <v>0</v>
      </c>
      <c r="K5091" s="109">
        <f t="shared" si="731"/>
        <v>0</v>
      </c>
      <c r="L5091" s="43">
        <f t="shared" si="732"/>
        <v>1409.3959731543396</v>
      </c>
      <c r="M5091" s="25"/>
      <c r="N5091" s="25"/>
    </row>
    <row r="5092" spans="1:14" ht="15.75" customHeight="1">
      <c r="A5092" s="114">
        <v>41339</v>
      </c>
      <c r="B5092" s="54" t="s">
        <v>19</v>
      </c>
      <c r="C5092" s="29">
        <f t="shared" si="728"/>
        <v>493.42105263157896</v>
      </c>
      <c r="D5092" s="102" t="s">
        <v>188</v>
      </c>
      <c r="E5092" s="43">
        <v>608</v>
      </c>
      <c r="F5092" s="43">
        <v>599</v>
      </c>
      <c r="G5092" s="43"/>
      <c r="H5092" s="110"/>
      <c r="I5092" s="109">
        <f t="shared" si="729"/>
        <v>-4440.7894736842109</v>
      </c>
      <c r="J5092" s="109">
        <f t="shared" si="730"/>
        <v>0</v>
      </c>
      <c r="K5092" s="109">
        <f t="shared" si="731"/>
        <v>0</v>
      </c>
      <c r="L5092" s="43">
        <f t="shared" si="732"/>
        <v>-4440.7894736842109</v>
      </c>
      <c r="M5092" s="25"/>
      <c r="N5092" s="25"/>
    </row>
    <row r="5093" spans="1:14" ht="15.75" customHeight="1">
      <c r="A5093" s="114">
        <v>41338</v>
      </c>
      <c r="B5093" s="54" t="s">
        <v>426</v>
      </c>
      <c r="C5093" s="29">
        <f t="shared" si="728"/>
        <v>771.20822622107971</v>
      </c>
      <c r="D5093" s="54" t="s">
        <v>188</v>
      </c>
      <c r="E5093" s="112">
        <v>389</v>
      </c>
      <c r="F5093" s="112">
        <v>392</v>
      </c>
      <c r="G5093" s="112">
        <v>396</v>
      </c>
      <c r="H5093" s="112">
        <v>401</v>
      </c>
      <c r="I5093" s="109">
        <f t="shared" si="729"/>
        <v>2313.6246786632391</v>
      </c>
      <c r="J5093" s="109">
        <f t="shared" si="730"/>
        <v>3084.8329048843189</v>
      </c>
      <c r="K5093" s="109">
        <f t="shared" si="731"/>
        <v>3856.0411311053986</v>
      </c>
      <c r="L5093" s="43">
        <f t="shared" si="732"/>
        <v>9254.4987146529566</v>
      </c>
      <c r="M5093" s="25"/>
      <c r="N5093" s="25"/>
    </row>
    <row r="5094" spans="1:14" ht="15.75" customHeight="1">
      <c r="A5094" s="114">
        <v>41338</v>
      </c>
      <c r="B5094" s="54" t="s">
        <v>811</v>
      </c>
      <c r="C5094" s="29">
        <f t="shared" si="728"/>
        <v>3908.7947882736157</v>
      </c>
      <c r="D5094" s="54" t="s">
        <v>188</v>
      </c>
      <c r="E5094" s="112">
        <v>76.75</v>
      </c>
      <c r="F5094" s="112">
        <v>77.25</v>
      </c>
      <c r="G5094" s="112">
        <v>78</v>
      </c>
      <c r="H5094" s="112">
        <v>79</v>
      </c>
      <c r="I5094" s="109">
        <f t="shared" si="729"/>
        <v>1954.3973941368079</v>
      </c>
      <c r="J5094" s="109">
        <f t="shared" si="730"/>
        <v>2931.5960912052119</v>
      </c>
      <c r="K5094" s="109">
        <f t="shared" si="731"/>
        <v>3908.7947882736157</v>
      </c>
      <c r="L5094" s="43">
        <f t="shared" si="732"/>
        <v>8794.7882736156353</v>
      </c>
      <c r="M5094" s="25"/>
      <c r="N5094" s="25"/>
    </row>
    <row r="5095" spans="1:14" ht="15.75" customHeight="1">
      <c r="A5095" s="114">
        <v>41338</v>
      </c>
      <c r="B5095" s="54" t="s">
        <v>690</v>
      </c>
      <c r="C5095" s="29">
        <f t="shared" si="728"/>
        <v>3539.8230088495575</v>
      </c>
      <c r="D5095" s="54" t="s">
        <v>188</v>
      </c>
      <c r="E5095" s="112">
        <v>84.75</v>
      </c>
      <c r="F5095" s="112">
        <v>85.25</v>
      </c>
      <c r="G5095" s="112">
        <v>86</v>
      </c>
      <c r="H5095" s="112">
        <v>87</v>
      </c>
      <c r="I5095" s="109">
        <f t="shared" si="729"/>
        <v>1769.9115044247787</v>
      </c>
      <c r="J5095" s="109">
        <f t="shared" si="730"/>
        <v>2654.8672566371679</v>
      </c>
      <c r="K5095" s="109">
        <f t="shared" si="731"/>
        <v>3539.8230088495575</v>
      </c>
      <c r="L5095" s="43">
        <f t="shared" si="732"/>
        <v>7964.6017699115046</v>
      </c>
      <c r="M5095" s="25"/>
      <c r="N5095" s="25"/>
    </row>
    <row r="5096" spans="1:14" ht="15.75" customHeight="1">
      <c r="A5096" s="114">
        <v>41338</v>
      </c>
      <c r="B5096" s="54" t="s">
        <v>797</v>
      </c>
      <c r="C5096" s="29">
        <f t="shared" si="728"/>
        <v>1028.2776349614396</v>
      </c>
      <c r="D5096" s="54" t="s">
        <v>188</v>
      </c>
      <c r="E5096" s="112">
        <v>291.75</v>
      </c>
      <c r="F5096" s="112">
        <v>292.25</v>
      </c>
      <c r="G5096" s="112">
        <v>295</v>
      </c>
      <c r="H5096" s="112">
        <v>298.60000000000002</v>
      </c>
      <c r="I5096" s="109">
        <f t="shared" si="729"/>
        <v>514.13881748071981</v>
      </c>
      <c r="J5096" s="109">
        <f t="shared" si="730"/>
        <v>2827.7634961439589</v>
      </c>
      <c r="K5096" s="109">
        <f t="shared" si="731"/>
        <v>3701.799485861206</v>
      </c>
      <c r="L5096" s="43">
        <f t="shared" si="732"/>
        <v>7043.7017994858852</v>
      </c>
      <c r="M5096" s="25"/>
      <c r="N5096" s="25"/>
    </row>
    <row r="5097" spans="1:14" ht="15.75" customHeight="1">
      <c r="A5097" s="114">
        <v>41338</v>
      </c>
      <c r="B5097" s="54" t="s">
        <v>812</v>
      </c>
      <c r="C5097" s="29">
        <f t="shared" si="728"/>
        <v>4166.666666666667</v>
      </c>
      <c r="D5097" s="54" t="s">
        <v>188</v>
      </c>
      <c r="E5097" s="112">
        <v>72</v>
      </c>
      <c r="F5097" s="112">
        <v>72.7</v>
      </c>
      <c r="G5097" s="112">
        <v>73.5</v>
      </c>
      <c r="H5097" s="112"/>
      <c r="I5097" s="109">
        <f t="shared" si="729"/>
        <v>2916.6666666666788</v>
      </c>
      <c r="J5097" s="109">
        <f t="shared" si="730"/>
        <v>3333.3333333333217</v>
      </c>
      <c r="K5097" s="109">
        <f t="shared" si="731"/>
        <v>0</v>
      </c>
      <c r="L5097" s="43">
        <f t="shared" si="732"/>
        <v>6250</v>
      </c>
      <c r="M5097" s="25"/>
      <c r="N5097" s="25"/>
    </row>
    <row r="5098" spans="1:14" ht="15.75" customHeight="1">
      <c r="A5098" s="114">
        <v>41338</v>
      </c>
      <c r="B5098" s="54" t="s">
        <v>147</v>
      </c>
      <c r="C5098" s="29">
        <f t="shared" si="728"/>
        <v>869.56521739130437</v>
      </c>
      <c r="D5098" s="102" t="s">
        <v>203</v>
      </c>
      <c r="E5098" s="43">
        <v>345</v>
      </c>
      <c r="F5098" s="43">
        <v>342.3</v>
      </c>
      <c r="G5098" s="43"/>
      <c r="H5098" s="110"/>
      <c r="I5098" s="109">
        <f t="shared" si="729"/>
        <v>2347.826086956512</v>
      </c>
      <c r="J5098" s="109">
        <f t="shared" si="730"/>
        <v>0</v>
      </c>
      <c r="K5098" s="109">
        <f t="shared" si="731"/>
        <v>0</v>
      </c>
      <c r="L5098" s="43">
        <f t="shared" si="732"/>
        <v>2347.826086956512</v>
      </c>
      <c r="M5098" s="25"/>
      <c r="N5098" s="25"/>
    </row>
    <row r="5099" spans="1:14" ht="15.75" customHeight="1">
      <c r="A5099" s="114">
        <v>41338</v>
      </c>
      <c r="B5099" s="54" t="s">
        <v>813</v>
      </c>
      <c r="C5099" s="29">
        <f t="shared" si="728"/>
        <v>1507.537688442211</v>
      </c>
      <c r="D5099" s="102" t="s">
        <v>188</v>
      </c>
      <c r="E5099" s="43">
        <v>199</v>
      </c>
      <c r="F5099" s="43">
        <v>200.5</v>
      </c>
      <c r="G5099" s="43"/>
      <c r="H5099" s="110"/>
      <c r="I5099" s="109">
        <f t="shared" si="729"/>
        <v>2261.3065326633164</v>
      </c>
      <c r="J5099" s="109">
        <f t="shared" si="730"/>
        <v>0</v>
      </c>
      <c r="K5099" s="109">
        <f t="shared" si="731"/>
        <v>0</v>
      </c>
      <c r="L5099" s="43">
        <f t="shared" si="732"/>
        <v>2261.3065326633164</v>
      </c>
      <c r="M5099" s="25"/>
      <c r="N5099" s="25"/>
    </row>
    <row r="5100" spans="1:14" ht="15.75" customHeight="1">
      <c r="A5100" s="114">
        <v>41338</v>
      </c>
      <c r="B5100" s="54" t="s">
        <v>44</v>
      </c>
      <c r="C5100" s="29">
        <f t="shared" si="728"/>
        <v>1528.6624203821657</v>
      </c>
      <c r="D5100" s="102" t="s">
        <v>188</v>
      </c>
      <c r="E5100" s="43">
        <v>196.25</v>
      </c>
      <c r="F5100" s="43">
        <v>197.5</v>
      </c>
      <c r="G5100" s="43"/>
      <c r="H5100" s="110"/>
      <c r="I5100" s="109">
        <f t="shared" si="729"/>
        <v>1910.8280254777071</v>
      </c>
      <c r="J5100" s="109">
        <f t="shared" si="730"/>
        <v>0</v>
      </c>
      <c r="K5100" s="109">
        <f t="shared" si="731"/>
        <v>0</v>
      </c>
      <c r="L5100" s="43">
        <f t="shared" si="732"/>
        <v>1910.8280254777071</v>
      </c>
      <c r="M5100" s="25"/>
      <c r="N5100" s="25"/>
    </row>
    <row r="5101" spans="1:14" ht="15.75" customHeight="1">
      <c r="A5101" s="114">
        <v>41338</v>
      </c>
      <c r="B5101" s="54" t="s">
        <v>717</v>
      </c>
      <c r="C5101" s="29">
        <f t="shared" si="728"/>
        <v>416.66666666666669</v>
      </c>
      <c r="D5101" s="102" t="s">
        <v>188</v>
      </c>
      <c r="E5101" s="43">
        <v>720</v>
      </c>
      <c r="F5101" s="43">
        <v>723.95</v>
      </c>
      <c r="G5101" s="43"/>
      <c r="H5101" s="110"/>
      <c r="I5101" s="109">
        <f t="shared" si="729"/>
        <v>1645.8333333333524</v>
      </c>
      <c r="J5101" s="109">
        <f t="shared" si="730"/>
        <v>0</v>
      </c>
      <c r="K5101" s="109">
        <f t="shared" si="731"/>
        <v>0</v>
      </c>
      <c r="L5101" s="43">
        <f t="shared" si="732"/>
        <v>1645.8333333333524</v>
      </c>
      <c r="M5101" s="25"/>
      <c r="N5101" s="25"/>
    </row>
    <row r="5102" spans="1:14" ht="15.75" customHeight="1">
      <c r="A5102" s="114">
        <v>41338</v>
      </c>
      <c r="B5102" s="54" t="s">
        <v>127</v>
      </c>
      <c r="C5102" s="29">
        <f t="shared" si="728"/>
        <v>995.85062240663899</v>
      </c>
      <c r="D5102" s="102" t="s">
        <v>188</v>
      </c>
      <c r="E5102" s="43">
        <v>301.25</v>
      </c>
      <c r="F5102" s="43">
        <v>302.39999999999998</v>
      </c>
      <c r="G5102" s="43"/>
      <c r="H5102" s="110"/>
      <c r="I5102" s="109">
        <f t="shared" si="729"/>
        <v>1145.2282157676123</v>
      </c>
      <c r="J5102" s="109">
        <f t="shared" si="730"/>
        <v>0</v>
      </c>
      <c r="K5102" s="109">
        <f t="shared" si="731"/>
        <v>0</v>
      </c>
      <c r="L5102" s="43">
        <f t="shared" si="732"/>
        <v>1145.2282157676123</v>
      </c>
      <c r="M5102" s="25"/>
      <c r="N5102" s="25"/>
    </row>
    <row r="5103" spans="1:14" ht="15.75" customHeight="1">
      <c r="A5103" s="114">
        <v>41337</v>
      </c>
      <c r="B5103" s="54" t="s">
        <v>94</v>
      </c>
      <c r="C5103" s="29">
        <f t="shared" si="728"/>
        <v>1063.8297872340424</v>
      </c>
      <c r="D5103" s="54" t="s">
        <v>188</v>
      </c>
      <c r="E5103" s="112">
        <v>282</v>
      </c>
      <c r="F5103" s="112">
        <v>284</v>
      </c>
      <c r="G5103" s="112">
        <v>287</v>
      </c>
      <c r="H5103" s="112">
        <v>291</v>
      </c>
      <c r="I5103" s="109">
        <f t="shared" si="729"/>
        <v>2127.6595744680849</v>
      </c>
      <c r="J5103" s="109">
        <f t="shared" si="730"/>
        <v>3191.4893617021271</v>
      </c>
      <c r="K5103" s="109">
        <f t="shared" si="731"/>
        <v>4255.3191489361698</v>
      </c>
      <c r="L5103" s="43">
        <f t="shared" si="732"/>
        <v>9574.4680851063822</v>
      </c>
      <c r="M5103" s="25"/>
      <c r="N5103" s="25"/>
    </row>
    <row r="5104" spans="1:14" ht="15.75" customHeight="1">
      <c r="A5104" s="114">
        <v>41337</v>
      </c>
      <c r="B5104" s="54" t="s">
        <v>773</v>
      </c>
      <c r="C5104" s="29">
        <f t="shared" si="728"/>
        <v>612.24489795918362</v>
      </c>
      <c r="D5104" s="54" t="s">
        <v>188</v>
      </c>
      <c r="E5104" s="112">
        <v>490</v>
      </c>
      <c r="F5104" s="112">
        <v>493.5</v>
      </c>
      <c r="G5104" s="112">
        <v>498.5</v>
      </c>
      <c r="H5104" s="112">
        <v>505</v>
      </c>
      <c r="I5104" s="109">
        <f t="shared" si="729"/>
        <v>2142.8571428571427</v>
      </c>
      <c r="J5104" s="109">
        <f t="shared" si="730"/>
        <v>3061.2244897959181</v>
      </c>
      <c r="K5104" s="109">
        <f t="shared" si="731"/>
        <v>3979.5918367346935</v>
      </c>
      <c r="L5104" s="43">
        <f t="shared" si="732"/>
        <v>9183.6734693877534</v>
      </c>
      <c r="M5104" s="25"/>
      <c r="N5104" s="25"/>
    </row>
    <row r="5105" spans="1:14" ht="15.75" customHeight="1">
      <c r="A5105" s="114">
        <v>41337</v>
      </c>
      <c r="B5105" s="54" t="s">
        <v>814</v>
      </c>
      <c r="C5105" s="29">
        <f t="shared" si="728"/>
        <v>964.6302250803858</v>
      </c>
      <c r="D5105" s="102" t="s">
        <v>188</v>
      </c>
      <c r="E5105" s="43">
        <v>311</v>
      </c>
      <c r="F5105" s="43">
        <v>313</v>
      </c>
      <c r="G5105" s="43"/>
      <c r="H5105" s="110"/>
      <c r="I5105" s="109">
        <f t="shared" si="729"/>
        <v>1929.2604501607716</v>
      </c>
      <c r="J5105" s="109">
        <f t="shared" si="730"/>
        <v>0</v>
      </c>
      <c r="K5105" s="109">
        <f t="shared" si="731"/>
        <v>0</v>
      </c>
      <c r="L5105" s="43">
        <f t="shared" si="732"/>
        <v>1929.2604501607716</v>
      </c>
      <c r="M5105" s="25"/>
      <c r="N5105" s="25"/>
    </row>
    <row r="5106" spans="1:14" ht="15.75" customHeight="1">
      <c r="A5106" s="114">
        <v>41334</v>
      </c>
      <c r="B5106" s="54" t="s">
        <v>549</v>
      </c>
      <c r="C5106" s="29">
        <f t="shared" si="728"/>
        <v>481.92771084337352</v>
      </c>
      <c r="D5106" s="54" t="s">
        <v>188</v>
      </c>
      <c r="E5106" s="112">
        <v>622.5</v>
      </c>
      <c r="F5106" s="112">
        <v>626</v>
      </c>
      <c r="G5106" s="112">
        <v>632</v>
      </c>
      <c r="H5106" s="112"/>
      <c r="I5106" s="109">
        <f t="shared" si="729"/>
        <v>1686.7469879518073</v>
      </c>
      <c r="J5106" s="109">
        <f t="shared" si="730"/>
        <v>2891.5662650602412</v>
      </c>
      <c r="K5106" s="109">
        <f t="shared" si="731"/>
        <v>0</v>
      </c>
      <c r="L5106" s="43">
        <f t="shared" si="732"/>
        <v>4578.3132530120483</v>
      </c>
      <c r="M5106" s="25"/>
      <c r="N5106" s="25"/>
    </row>
    <row r="5107" spans="1:14" ht="15.75" customHeight="1">
      <c r="A5107" s="114">
        <v>41334</v>
      </c>
      <c r="B5107" s="54" t="s">
        <v>815</v>
      </c>
      <c r="C5107" s="29">
        <f t="shared" si="728"/>
        <v>2790.6976744186045</v>
      </c>
      <c r="D5107" s="102" t="s">
        <v>188</v>
      </c>
      <c r="E5107" s="43">
        <v>107.5</v>
      </c>
      <c r="F5107" s="43">
        <v>108.5</v>
      </c>
      <c r="G5107" s="43"/>
      <c r="H5107" s="110"/>
      <c r="I5107" s="109">
        <f t="shared" si="729"/>
        <v>2790.6976744186045</v>
      </c>
      <c r="J5107" s="109">
        <f t="shared" si="730"/>
        <v>0</v>
      </c>
      <c r="K5107" s="109">
        <f t="shared" si="731"/>
        <v>0</v>
      </c>
      <c r="L5107" s="43">
        <f t="shared" si="732"/>
        <v>2790.6976744186045</v>
      </c>
      <c r="M5107" s="25"/>
      <c r="N5107" s="25"/>
    </row>
    <row r="5108" spans="1:14" ht="15.75" customHeight="1">
      <c r="A5108" s="114">
        <v>41334</v>
      </c>
      <c r="B5108" s="54" t="s">
        <v>94</v>
      </c>
      <c r="C5108" s="29">
        <f t="shared" si="728"/>
        <v>1079.1366906474821</v>
      </c>
      <c r="D5108" s="102" t="s">
        <v>188</v>
      </c>
      <c r="E5108" s="43">
        <v>278</v>
      </c>
      <c r="F5108" s="43">
        <v>280</v>
      </c>
      <c r="G5108" s="43"/>
      <c r="H5108" s="110"/>
      <c r="I5108" s="109">
        <f t="shared" si="729"/>
        <v>2158.2733812949641</v>
      </c>
      <c r="J5108" s="109">
        <f t="shared" si="730"/>
        <v>0</v>
      </c>
      <c r="K5108" s="109">
        <f t="shared" si="731"/>
        <v>0</v>
      </c>
      <c r="L5108" s="43">
        <f t="shared" si="732"/>
        <v>2158.2733812949641</v>
      </c>
      <c r="M5108" s="25"/>
      <c r="N5108" s="25"/>
    </row>
    <row r="5109" spans="1:14" ht="15.75" customHeight="1">
      <c r="A5109" s="114">
        <v>41334</v>
      </c>
      <c r="B5109" s="54" t="s">
        <v>628</v>
      </c>
      <c r="C5109" s="29">
        <f t="shared" si="728"/>
        <v>346.82080924855489</v>
      </c>
      <c r="D5109" s="102" t="s">
        <v>203</v>
      </c>
      <c r="E5109" s="43">
        <v>865</v>
      </c>
      <c r="F5109" s="43">
        <v>859</v>
      </c>
      <c r="G5109" s="43"/>
      <c r="H5109" s="110"/>
      <c r="I5109" s="109">
        <f t="shared" si="729"/>
        <v>2080.9248554913293</v>
      </c>
      <c r="J5109" s="109">
        <f t="shared" si="730"/>
        <v>0</v>
      </c>
      <c r="K5109" s="109">
        <f t="shared" si="731"/>
        <v>0</v>
      </c>
      <c r="L5109" s="43">
        <f t="shared" si="732"/>
        <v>2080.9248554913293</v>
      </c>
      <c r="M5109" s="25"/>
      <c r="N5109" s="25"/>
    </row>
    <row r="5110" spans="1:14" ht="15.75" customHeight="1">
      <c r="A5110" s="114">
        <v>41334</v>
      </c>
      <c r="B5110" s="54" t="s">
        <v>615</v>
      </c>
      <c r="C5110" s="29">
        <f t="shared" si="728"/>
        <v>2083.3333333333335</v>
      </c>
      <c r="D5110" s="102" t="s">
        <v>203</v>
      </c>
      <c r="E5110" s="43">
        <v>144</v>
      </c>
      <c r="F5110" s="43">
        <v>143.05000000000001</v>
      </c>
      <c r="G5110" s="43"/>
      <c r="H5110" s="110"/>
      <c r="I5110" s="109">
        <f t="shared" si="729"/>
        <v>1979.1666666666431</v>
      </c>
      <c r="J5110" s="109">
        <f t="shared" si="730"/>
        <v>0</v>
      </c>
      <c r="K5110" s="109">
        <f t="shared" si="731"/>
        <v>0</v>
      </c>
      <c r="L5110" s="43">
        <f t="shared" si="732"/>
        <v>1979.1666666666431</v>
      </c>
      <c r="M5110" s="25"/>
      <c r="N5110" s="25"/>
    </row>
    <row r="5111" spans="1:14" ht="15.75" customHeight="1">
      <c r="A5111" s="114">
        <v>41333</v>
      </c>
      <c r="B5111" s="54" t="s">
        <v>44</v>
      </c>
      <c r="C5111" s="29">
        <f t="shared" si="728"/>
        <v>1554.4041450777202</v>
      </c>
      <c r="D5111" s="54" t="s">
        <v>203</v>
      </c>
      <c r="E5111" s="112">
        <v>193</v>
      </c>
      <c r="F5111" s="112">
        <v>191.75</v>
      </c>
      <c r="G5111" s="112">
        <v>190</v>
      </c>
      <c r="H5111" s="112">
        <v>187</v>
      </c>
      <c r="I5111" s="109">
        <f t="shared" si="729"/>
        <v>1943.0051813471503</v>
      </c>
      <c r="J5111" s="109">
        <f t="shared" si="730"/>
        <v>2720.2072538860102</v>
      </c>
      <c r="K5111" s="109">
        <f t="shared" si="731"/>
        <v>4663.2124352331602</v>
      </c>
      <c r="L5111" s="43">
        <f t="shared" si="732"/>
        <v>9326.4248704663205</v>
      </c>
      <c r="M5111" s="25"/>
      <c r="N5111" s="25"/>
    </row>
    <row r="5112" spans="1:14" ht="15.75" customHeight="1">
      <c r="A5112" s="114">
        <v>41333</v>
      </c>
      <c r="B5112" s="54" t="s">
        <v>768</v>
      </c>
      <c r="C5112" s="29">
        <f t="shared" si="728"/>
        <v>946.37223974763413</v>
      </c>
      <c r="D5112" s="54" t="s">
        <v>188</v>
      </c>
      <c r="E5112" s="112">
        <v>317</v>
      </c>
      <c r="F5112" s="112">
        <v>319</v>
      </c>
      <c r="G5112" s="112">
        <v>322</v>
      </c>
      <c r="H5112" s="112">
        <v>326</v>
      </c>
      <c r="I5112" s="109">
        <f t="shared" si="729"/>
        <v>1892.7444794952683</v>
      </c>
      <c r="J5112" s="109">
        <f t="shared" si="730"/>
        <v>2839.1167192429025</v>
      </c>
      <c r="K5112" s="109">
        <f t="shared" si="731"/>
        <v>3785.4889589905365</v>
      </c>
      <c r="L5112" s="43">
        <f t="shared" si="732"/>
        <v>8517.3501577287079</v>
      </c>
      <c r="M5112" s="25"/>
      <c r="N5112" s="25"/>
    </row>
    <row r="5113" spans="1:14" ht="15.75" customHeight="1">
      <c r="A5113" s="114">
        <v>41333</v>
      </c>
      <c r="B5113" s="54" t="s">
        <v>781</v>
      </c>
      <c r="C5113" s="29">
        <f t="shared" si="728"/>
        <v>1711.8402282453637</v>
      </c>
      <c r="D5113" s="54" t="s">
        <v>203</v>
      </c>
      <c r="E5113" s="112">
        <v>175.25</v>
      </c>
      <c r="F5113" s="112">
        <v>174.25</v>
      </c>
      <c r="G5113" s="112">
        <v>173.5</v>
      </c>
      <c r="H5113" s="112">
        <v>171</v>
      </c>
      <c r="I5113" s="109">
        <f t="shared" si="729"/>
        <v>1711.8402282453637</v>
      </c>
      <c r="J5113" s="109">
        <f t="shared" si="730"/>
        <v>1283.8801711840229</v>
      </c>
      <c r="K5113" s="109">
        <f t="shared" si="731"/>
        <v>4279.6005706134092</v>
      </c>
      <c r="L5113" s="43">
        <f t="shared" si="732"/>
        <v>7275.320970042796</v>
      </c>
      <c r="M5113" s="25"/>
      <c r="N5113" s="25"/>
    </row>
    <row r="5114" spans="1:14" ht="15.75" customHeight="1">
      <c r="A5114" s="114">
        <v>41333</v>
      </c>
      <c r="B5114" s="54" t="s">
        <v>790</v>
      </c>
      <c r="C5114" s="29">
        <f t="shared" si="728"/>
        <v>1125.7035647279549</v>
      </c>
      <c r="D5114" s="102" t="s">
        <v>188</v>
      </c>
      <c r="E5114" s="43">
        <v>266.5</v>
      </c>
      <c r="F5114" s="43">
        <v>268.5</v>
      </c>
      <c r="G5114" s="43"/>
      <c r="H5114" s="110"/>
      <c r="I5114" s="109">
        <f t="shared" si="729"/>
        <v>2251.4071294559099</v>
      </c>
      <c r="J5114" s="109">
        <f t="shared" si="730"/>
        <v>0</v>
      </c>
      <c r="K5114" s="109">
        <f t="shared" si="731"/>
        <v>0</v>
      </c>
      <c r="L5114" s="43">
        <f t="shared" si="732"/>
        <v>2251.4071294559099</v>
      </c>
      <c r="M5114" s="25"/>
      <c r="N5114" s="25"/>
    </row>
    <row r="5115" spans="1:14" ht="15.75" customHeight="1">
      <c r="A5115" s="114">
        <v>41333</v>
      </c>
      <c r="B5115" s="54" t="s">
        <v>94</v>
      </c>
      <c r="C5115" s="29">
        <f t="shared" si="728"/>
        <v>1098.901098901099</v>
      </c>
      <c r="D5115" s="102" t="s">
        <v>188</v>
      </c>
      <c r="E5115" s="43">
        <v>273</v>
      </c>
      <c r="F5115" s="43">
        <v>275</v>
      </c>
      <c r="G5115" s="43"/>
      <c r="H5115" s="110"/>
      <c r="I5115" s="109">
        <f t="shared" si="729"/>
        <v>2197.802197802198</v>
      </c>
      <c r="J5115" s="109">
        <f t="shared" si="730"/>
        <v>0</v>
      </c>
      <c r="K5115" s="109">
        <f t="shared" si="731"/>
        <v>0</v>
      </c>
      <c r="L5115" s="43">
        <f t="shared" si="732"/>
        <v>2197.802197802198</v>
      </c>
      <c r="M5115" s="25"/>
      <c r="N5115" s="25"/>
    </row>
    <row r="5116" spans="1:14" ht="15.75" customHeight="1">
      <c r="A5116" s="114">
        <v>41333</v>
      </c>
      <c r="B5116" s="54" t="s">
        <v>606</v>
      </c>
      <c r="C5116" s="29">
        <f t="shared" si="728"/>
        <v>2298.8505747126437</v>
      </c>
      <c r="D5116" s="102" t="s">
        <v>188</v>
      </c>
      <c r="E5116" s="43">
        <v>130.5</v>
      </c>
      <c r="F5116" s="43">
        <v>128.5</v>
      </c>
      <c r="G5116" s="43"/>
      <c r="H5116" s="110"/>
      <c r="I5116" s="109">
        <f t="shared" si="729"/>
        <v>-4597.7011494252874</v>
      </c>
      <c r="J5116" s="109">
        <f t="shared" si="730"/>
        <v>0</v>
      </c>
      <c r="K5116" s="109">
        <f t="shared" si="731"/>
        <v>0</v>
      </c>
      <c r="L5116" s="43">
        <f t="shared" si="732"/>
        <v>-4597.7011494252874</v>
      </c>
      <c r="M5116" s="25"/>
      <c r="N5116" s="25"/>
    </row>
    <row r="5117" spans="1:14" ht="15.75" customHeight="1">
      <c r="A5117" s="114">
        <v>41332</v>
      </c>
      <c r="B5117" s="54" t="s">
        <v>812</v>
      </c>
      <c r="C5117" s="29">
        <f t="shared" si="728"/>
        <v>3045.6852791878173</v>
      </c>
      <c r="D5117" s="54" t="s">
        <v>203</v>
      </c>
      <c r="E5117" s="112">
        <v>98.5</v>
      </c>
      <c r="F5117" s="112">
        <v>97.75</v>
      </c>
      <c r="G5117" s="112">
        <v>96.75</v>
      </c>
      <c r="H5117" s="112">
        <v>95.25</v>
      </c>
      <c r="I5117" s="109">
        <f t="shared" si="729"/>
        <v>2284.263959390863</v>
      </c>
      <c r="J5117" s="109">
        <f t="shared" si="730"/>
        <v>3045.6852791878173</v>
      </c>
      <c r="K5117" s="109">
        <f t="shared" si="731"/>
        <v>4568.5279187817259</v>
      </c>
      <c r="L5117" s="43">
        <f t="shared" si="732"/>
        <v>9898.4771573604048</v>
      </c>
      <c r="M5117" s="25"/>
      <c r="N5117" s="25"/>
    </row>
    <row r="5118" spans="1:14" ht="15.75" customHeight="1">
      <c r="A5118" s="114">
        <v>41332</v>
      </c>
      <c r="B5118" s="54" t="s">
        <v>84</v>
      </c>
      <c r="C5118" s="29">
        <f t="shared" si="728"/>
        <v>631.57894736842104</v>
      </c>
      <c r="D5118" s="54" t="s">
        <v>188</v>
      </c>
      <c r="E5118" s="112">
        <v>475</v>
      </c>
      <c r="F5118" s="112">
        <v>478</v>
      </c>
      <c r="G5118" s="112">
        <v>483</v>
      </c>
      <c r="H5118" s="112">
        <v>490</v>
      </c>
      <c r="I5118" s="109">
        <f t="shared" si="729"/>
        <v>1894.7368421052631</v>
      </c>
      <c r="J5118" s="109">
        <f t="shared" si="730"/>
        <v>3157.894736842105</v>
      </c>
      <c r="K5118" s="109">
        <f t="shared" si="731"/>
        <v>4421.0526315789475</v>
      </c>
      <c r="L5118" s="43">
        <f t="shared" si="732"/>
        <v>9473.6842105263167</v>
      </c>
      <c r="M5118" s="25"/>
      <c r="N5118" s="25"/>
    </row>
    <row r="5119" spans="1:14" ht="15.75" customHeight="1">
      <c r="A5119" s="114">
        <v>41332</v>
      </c>
      <c r="B5119" s="54" t="s">
        <v>94</v>
      </c>
      <c r="C5119" s="29">
        <f t="shared" si="728"/>
        <v>1176.4705882352941</v>
      </c>
      <c r="D5119" s="54" t="s">
        <v>203</v>
      </c>
      <c r="E5119" s="112">
        <v>255</v>
      </c>
      <c r="F5119" s="112">
        <v>253.5</v>
      </c>
      <c r="G5119" s="112">
        <v>251.5</v>
      </c>
      <c r="H5119" s="112">
        <v>249</v>
      </c>
      <c r="I5119" s="109">
        <f t="shared" si="729"/>
        <v>1764.7058823529412</v>
      </c>
      <c r="J5119" s="109">
        <f t="shared" si="730"/>
        <v>2352.9411764705883</v>
      </c>
      <c r="K5119" s="109">
        <f t="shared" si="731"/>
        <v>2941.1764705882351</v>
      </c>
      <c r="L5119" s="43">
        <f t="shared" si="732"/>
        <v>7058.8235294117649</v>
      </c>
      <c r="M5119" s="25"/>
      <c r="N5119" s="25"/>
    </row>
    <row r="5120" spans="1:14" ht="15.75" customHeight="1">
      <c r="A5120" s="114">
        <v>41332</v>
      </c>
      <c r="B5120" s="54" t="s">
        <v>91</v>
      </c>
      <c r="C5120" s="29">
        <f t="shared" si="728"/>
        <v>2531.6455696202534</v>
      </c>
      <c r="D5120" s="54" t="s">
        <v>203</v>
      </c>
      <c r="E5120" s="112">
        <v>118.5</v>
      </c>
      <c r="F5120" s="112">
        <v>117.5</v>
      </c>
      <c r="G5120" s="112">
        <v>116.5</v>
      </c>
      <c r="H5120" s="112">
        <v>115.85</v>
      </c>
      <c r="I5120" s="109">
        <f t="shared" si="729"/>
        <v>2531.6455696202534</v>
      </c>
      <c r="J5120" s="109">
        <f t="shared" si="730"/>
        <v>2531.6455696202534</v>
      </c>
      <c r="K5120" s="109">
        <f t="shared" si="731"/>
        <v>1645.569620253179</v>
      </c>
      <c r="L5120" s="43">
        <f t="shared" si="732"/>
        <v>6708.8607594936857</v>
      </c>
      <c r="M5120" s="25"/>
      <c r="N5120" s="25"/>
    </row>
    <row r="5121" spans="1:14" ht="15.75" customHeight="1">
      <c r="A5121" s="114">
        <v>41332</v>
      </c>
      <c r="B5121" s="54" t="s">
        <v>690</v>
      </c>
      <c r="C5121" s="29">
        <f t="shared" si="728"/>
        <v>3658.5365853658536</v>
      </c>
      <c r="D5121" s="54" t="s">
        <v>188</v>
      </c>
      <c r="E5121" s="112">
        <v>82</v>
      </c>
      <c r="F5121" s="112">
        <v>82.6</v>
      </c>
      <c r="G5121" s="112">
        <v>83.4</v>
      </c>
      <c r="H5121" s="112"/>
      <c r="I5121" s="109">
        <f t="shared" si="729"/>
        <v>2195.1219512194912</v>
      </c>
      <c r="J5121" s="109">
        <f t="shared" si="730"/>
        <v>2926.8292682927245</v>
      </c>
      <c r="K5121" s="109">
        <f t="shared" si="731"/>
        <v>0</v>
      </c>
      <c r="L5121" s="43">
        <f t="shared" si="732"/>
        <v>5121.9512195122152</v>
      </c>
      <c r="M5121" s="25"/>
      <c r="N5121" s="25"/>
    </row>
    <row r="5122" spans="1:14" ht="15.75" customHeight="1">
      <c r="A5122" s="114">
        <v>41332</v>
      </c>
      <c r="B5122" s="54" t="s">
        <v>769</v>
      </c>
      <c r="C5122" s="29">
        <f t="shared" si="728"/>
        <v>2631.5789473684213</v>
      </c>
      <c r="D5122" s="102" t="s">
        <v>203</v>
      </c>
      <c r="E5122" s="43">
        <v>114</v>
      </c>
      <c r="F5122" s="43">
        <v>113</v>
      </c>
      <c r="G5122" s="43"/>
      <c r="H5122" s="110"/>
      <c r="I5122" s="109">
        <f t="shared" si="729"/>
        <v>2631.5789473684213</v>
      </c>
      <c r="J5122" s="109">
        <f t="shared" si="730"/>
        <v>0</v>
      </c>
      <c r="K5122" s="109">
        <f t="shared" si="731"/>
        <v>0</v>
      </c>
      <c r="L5122" s="43">
        <f t="shared" si="732"/>
        <v>2631.5789473684213</v>
      </c>
      <c r="M5122" s="25"/>
      <c r="N5122" s="25"/>
    </row>
    <row r="5123" spans="1:14" ht="15.75" customHeight="1">
      <c r="A5123" s="114">
        <v>41332</v>
      </c>
      <c r="B5123" s="54" t="s">
        <v>127</v>
      </c>
      <c r="C5123" s="29">
        <f t="shared" si="728"/>
        <v>1056.338028169014</v>
      </c>
      <c r="D5123" s="102" t="s">
        <v>203</v>
      </c>
      <c r="E5123" s="43">
        <v>284</v>
      </c>
      <c r="F5123" s="43">
        <v>282.5</v>
      </c>
      <c r="G5123" s="43"/>
      <c r="H5123" s="110"/>
      <c r="I5123" s="109">
        <f t="shared" si="729"/>
        <v>1584.5070422535209</v>
      </c>
      <c r="J5123" s="109">
        <f t="shared" si="730"/>
        <v>0</v>
      </c>
      <c r="K5123" s="109">
        <f t="shared" si="731"/>
        <v>0</v>
      </c>
      <c r="L5123" s="43">
        <f t="shared" si="732"/>
        <v>1584.5070422535209</v>
      </c>
      <c r="M5123" s="25"/>
      <c r="N5123" s="25"/>
    </row>
    <row r="5124" spans="1:14" ht="15.75" customHeight="1">
      <c r="A5124" s="114">
        <v>41331</v>
      </c>
      <c r="B5124" s="54" t="s">
        <v>816</v>
      </c>
      <c r="C5124" s="29">
        <f t="shared" si="728"/>
        <v>5084.7457627118647</v>
      </c>
      <c r="D5124" s="54" t="s">
        <v>203</v>
      </c>
      <c r="E5124" s="112">
        <v>59</v>
      </c>
      <c r="F5124" s="112">
        <v>58.5</v>
      </c>
      <c r="G5124" s="112">
        <v>58</v>
      </c>
      <c r="H5124" s="112">
        <v>57</v>
      </c>
      <c r="I5124" s="109">
        <f t="shared" si="729"/>
        <v>2542.3728813559323</v>
      </c>
      <c r="J5124" s="109">
        <f t="shared" si="730"/>
        <v>2542.3728813559323</v>
      </c>
      <c r="K5124" s="109">
        <f t="shared" si="731"/>
        <v>5084.7457627118647</v>
      </c>
      <c r="L5124" s="43">
        <f t="shared" si="732"/>
        <v>10169.491525423729</v>
      </c>
      <c r="M5124" s="25"/>
      <c r="N5124" s="25"/>
    </row>
    <row r="5125" spans="1:14" ht="15.75" customHeight="1">
      <c r="A5125" s="114">
        <v>41331</v>
      </c>
      <c r="B5125" s="54" t="s">
        <v>817</v>
      </c>
      <c r="C5125" s="29">
        <f t="shared" si="728"/>
        <v>934.57943925233644</v>
      </c>
      <c r="D5125" s="54" t="s">
        <v>203</v>
      </c>
      <c r="E5125" s="112">
        <v>321</v>
      </c>
      <c r="F5125" s="112">
        <v>319</v>
      </c>
      <c r="G5125" s="112">
        <v>316</v>
      </c>
      <c r="H5125" s="112">
        <v>311</v>
      </c>
      <c r="I5125" s="109">
        <f t="shared" si="729"/>
        <v>1869.1588785046729</v>
      </c>
      <c r="J5125" s="109">
        <f t="shared" si="730"/>
        <v>2803.7383177570091</v>
      </c>
      <c r="K5125" s="109">
        <f t="shared" si="731"/>
        <v>4672.8971962616824</v>
      </c>
      <c r="L5125" s="43">
        <f t="shared" si="732"/>
        <v>9345.7943925233631</v>
      </c>
      <c r="M5125" s="25"/>
      <c r="N5125" s="25"/>
    </row>
    <row r="5126" spans="1:14" ht="15.75" customHeight="1">
      <c r="A5126" s="114">
        <v>41331</v>
      </c>
      <c r="B5126" s="54" t="s">
        <v>84</v>
      </c>
      <c r="C5126" s="29">
        <f t="shared" si="728"/>
        <v>618.5567010309278</v>
      </c>
      <c r="D5126" s="54" t="s">
        <v>203</v>
      </c>
      <c r="E5126" s="112">
        <v>485</v>
      </c>
      <c r="F5126" s="112">
        <v>482</v>
      </c>
      <c r="G5126" s="112">
        <v>477.5</v>
      </c>
      <c r="H5126" s="112">
        <v>472</v>
      </c>
      <c r="I5126" s="109">
        <f t="shared" si="729"/>
        <v>1855.6701030927834</v>
      </c>
      <c r="J5126" s="109">
        <f t="shared" si="730"/>
        <v>2783.5051546391751</v>
      </c>
      <c r="K5126" s="109">
        <f t="shared" si="731"/>
        <v>3402.0618556701029</v>
      </c>
      <c r="L5126" s="43">
        <f t="shared" si="732"/>
        <v>8041.2371134020614</v>
      </c>
      <c r="M5126" s="25"/>
      <c r="N5126" s="25"/>
    </row>
    <row r="5127" spans="1:14" ht="15.75" customHeight="1">
      <c r="A5127" s="114">
        <v>41331</v>
      </c>
      <c r="B5127" s="54" t="s">
        <v>104</v>
      </c>
      <c r="C5127" s="29">
        <f t="shared" si="728"/>
        <v>1530.6122448979593</v>
      </c>
      <c r="D5127" s="54" t="s">
        <v>188</v>
      </c>
      <c r="E5127" s="112">
        <v>196</v>
      </c>
      <c r="F5127" s="112">
        <v>197.25</v>
      </c>
      <c r="G5127" s="112">
        <v>199</v>
      </c>
      <c r="H5127" s="112"/>
      <c r="I5127" s="109">
        <f t="shared" si="729"/>
        <v>1913.2653061224491</v>
      </c>
      <c r="J5127" s="109">
        <f t="shared" si="730"/>
        <v>2678.5714285714289</v>
      </c>
      <c r="K5127" s="109">
        <f t="shared" si="731"/>
        <v>0</v>
      </c>
      <c r="L5127" s="43">
        <f t="shared" si="732"/>
        <v>4591.8367346938776</v>
      </c>
      <c r="M5127" s="25"/>
      <c r="N5127" s="25"/>
    </row>
    <row r="5128" spans="1:14" ht="15.75" customHeight="1">
      <c r="A5128" s="114">
        <v>41331</v>
      </c>
      <c r="B5128" s="54" t="s">
        <v>669</v>
      </c>
      <c r="C5128" s="29">
        <f t="shared" si="728"/>
        <v>1785.7142857142858</v>
      </c>
      <c r="D5128" s="102" t="s">
        <v>203</v>
      </c>
      <c r="E5128" s="43">
        <v>168</v>
      </c>
      <c r="F5128" s="43">
        <v>167</v>
      </c>
      <c r="G5128" s="43"/>
      <c r="H5128" s="110"/>
      <c r="I5128" s="109">
        <f t="shared" si="729"/>
        <v>1785.7142857142858</v>
      </c>
      <c r="J5128" s="109">
        <f t="shared" si="730"/>
        <v>0</v>
      </c>
      <c r="K5128" s="109">
        <f t="shared" si="731"/>
        <v>0</v>
      </c>
      <c r="L5128" s="43">
        <f t="shared" si="732"/>
        <v>1785.7142857142858</v>
      </c>
      <c r="M5128" s="25"/>
      <c r="N5128" s="25"/>
    </row>
    <row r="5129" spans="1:14" ht="15.75" customHeight="1">
      <c r="A5129" s="114">
        <v>41330</v>
      </c>
      <c r="B5129" s="54" t="s">
        <v>402</v>
      </c>
      <c r="C5129" s="29">
        <f t="shared" si="728"/>
        <v>2357.563850687623</v>
      </c>
      <c r="D5129" s="54" t="s">
        <v>188</v>
      </c>
      <c r="E5129" s="112">
        <v>127.25</v>
      </c>
      <c r="F5129" s="112">
        <v>128</v>
      </c>
      <c r="G5129" s="112">
        <v>129</v>
      </c>
      <c r="H5129" s="112">
        <v>130</v>
      </c>
      <c r="I5129" s="109">
        <f t="shared" si="729"/>
        <v>1768.1728880157173</v>
      </c>
      <c r="J5129" s="109">
        <f t="shared" si="730"/>
        <v>2357.563850687623</v>
      </c>
      <c r="K5129" s="109">
        <f t="shared" si="731"/>
        <v>2357.563850687623</v>
      </c>
      <c r="L5129" s="43">
        <f t="shared" si="732"/>
        <v>6483.3005893909631</v>
      </c>
      <c r="M5129" s="25"/>
      <c r="N5129" s="25"/>
    </row>
    <row r="5130" spans="1:14" ht="15.75" customHeight="1">
      <c r="A5130" s="114">
        <v>41330</v>
      </c>
      <c r="B5130" s="54" t="s">
        <v>690</v>
      </c>
      <c r="C5130" s="29">
        <f t="shared" si="728"/>
        <v>3726.7080745341614</v>
      </c>
      <c r="D5130" s="54" t="s">
        <v>188</v>
      </c>
      <c r="E5130" s="112">
        <v>80.5</v>
      </c>
      <c r="F5130" s="112">
        <v>81.099999999999994</v>
      </c>
      <c r="G5130" s="112">
        <v>82</v>
      </c>
      <c r="H5130" s="112"/>
      <c r="I5130" s="109">
        <f t="shared" si="729"/>
        <v>2236.0248447204758</v>
      </c>
      <c r="J5130" s="109">
        <f t="shared" si="730"/>
        <v>3354.0372670807665</v>
      </c>
      <c r="K5130" s="109">
        <f t="shared" si="731"/>
        <v>0</v>
      </c>
      <c r="L5130" s="43">
        <f t="shared" si="732"/>
        <v>5590.0621118012423</v>
      </c>
      <c r="M5130" s="25"/>
      <c r="N5130" s="25"/>
    </row>
    <row r="5131" spans="1:14" ht="15.75" customHeight="1">
      <c r="A5131" s="114">
        <v>41330</v>
      </c>
      <c r="B5131" s="54" t="s">
        <v>818</v>
      </c>
      <c r="C5131" s="29">
        <f t="shared" ref="C5131:C5194" si="733">300000/E5131</f>
        <v>3636.3636363636365</v>
      </c>
      <c r="D5131" s="54" t="s">
        <v>188</v>
      </c>
      <c r="E5131" s="112">
        <v>82.5</v>
      </c>
      <c r="F5131" s="112">
        <v>83.1</v>
      </c>
      <c r="G5131" s="112">
        <v>84</v>
      </c>
      <c r="H5131" s="112"/>
      <c r="I5131" s="109">
        <f t="shared" si="729"/>
        <v>2181.8181818181611</v>
      </c>
      <c r="J5131" s="109">
        <f t="shared" si="730"/>
        <v>3272.7272727272934</v>
      </c>
      <c r="K5131" s="109">
        <f t="shared" si="731"/>
        <v>0</v>
      </c>
      <c r="L5131" s="43">
        <f t="shared" si="732"/>
        <v>5454.545454545454</v>
      </c>
      <c r="M5131" s="25"/>
      <c r="N5131" s="25"/>
    </row>
    <row r="5132" spans="1:14" ht="15.75" customHeight="1">
      <c r="A5132" s="114">
        <v>41330</v>
      </c>
      <c r="B5132" s="54" t="s">
        <v>81</v>
      </c>
      <c r="C5132" s="29">
        <f t="shared" si="733"/>
        <v>1754.3859649122808</v>
      </c>
      <c r="D5132" s="102" t="s">
        <v>203</v>
      </c>
      <c r="E5132" s="43">
        <v>171</v>
      </c>
      <c r="F5132" s="43">
        <v>169.75</v>
      </c>
      <c r="G5132" s="43">
        <v>168</v>
      </c>
      <c r="H5132" s="110"/>
      <c r="I5132" s="109">
        <f t="shared" ref="I5132:I5195" si="734">(IF(D5132="SHORT",E5132-F5132,IF(D5132="LONG",F5132-E5132)))*C5132</f>
        <v>2192.9824561403511</v>
      </c>
      <c r="J5132" s="109">
        <f t="shared" ref="J5132:J5195" si="735">(IF(D5132="SHORT",IF(G5132="",0,F5132-G5132),IF(D5132="LONG",IF(G5132="",0,G5132-F5132))))*C5132</f>
        <v>3070.1754385964914</v>
      </c>
      <c r="K5132" s="109">
        <f t="shared" ref="K5132:K5195" si="736">(IF(D5132="SHORT",IF(H5132="",0,G5132-H5132),IF(D5132="LONG",IF(H5132="",0,(H5132-G5132)))))*C5132</f>
        <v>0</v>
      </c>
      <c r="L5132" s="43">
        <f t="shared" ref="L5132:L5195" si="737">SUM(I5132,J5132,K5132)</f>
        <v>5263.1578947368425</v>
      </c>
      <c r="M5132" s="25"/>
      <c r="N5132" s="25"/>
    </row>
    <row r="5133" spans="1:14" ht="15.75" customHeight="1">
      <c r="A5133" s="114">
        <v>41330</v>
      </c>
      <c r="B5133" s="54" t="s">
        <v>81</v>
      </c>
      <c r="C5133" s="29">
        <f t="shared" si="733"/>
        <v>1724.1379310344828</v>
      </c>
      <c r="D5133" s="102" t="s">
        <v>203</v>
      </c>
      <c r="E5133" s="43">
        <v>174</v>
      </c>
      <c r="F5133" s="43">
        <v>172.75</v>
      </c>
      <c r="G5133" s="43">
        <v>171</v>
      </c>
      <c r="H5133" s="110"/>
      <c r="I5133" s="109">
        <f t="shared" si="734"/>
        <v>2155.1724137931033</v>
      </c>
      <c r="J5133" s="109">
        <f t="shared" si="735"/>
        <v>3017.2413793103451</v>
      </c>
      <c r="K5133" s="109">
        <f t="shared" si="736"/>
        <v>0</v>
      </c>
      <c r="L5133" s="43">
        <f t="shared" si="737"/>
        <v>5172.4137931034484</v>
      </c>
      <c r="M5133" s="25"/>
      <c r="N5133" s="25"/>
    </row>
    <row r="5134" spans="1:14" ht="15.75" customHeight="1">
      <c r="A5134" s="114">
        <v>41330</v>
      </c>
      <c r="B5134" s="54" t="s">
        <v>767</v>
      </c>
      <c r="C5134" s="29">
        <f t="shared" si="733"/>
        <v>1276.5957446808511</v>
      </c>
      <c r="D5134" s="102" t="s">
        <v>203</v>
      </c>
      <c r="E5134" s="43">
        <v>235</v>
      </c>
      <c r="F5134" s="43">
        <v>233.5</v>
      </c>
      <c r="G5134" s="43">
        <v>231.5</v>
      </c>
      <c r="H5134" s="110"/>
      <c r="I5134" s="109">
        <f t="shared" si="734"/>
        <v>1914.8936170212767</v>
      </c>
      <c r="J5134" s="109">
        <f t="shared" si="735"/>
        <v>2553.1914893617022</v>
      </c>
      <c r="K5134" s="109">
        <f t="shared" si="736"/>
        <v>0</v>
      </c>
      <c r="L5134" s="43">
        <f t="shared" si="737"/>
        <v>4468.0851063829787</v>
      </c>
      <c r="M5134" s="25"/>
      <c r="N5134" s="25"/>
    </row>
    <row r="5135" spans="1:14" ht="15.75" customHeight="1">
      <c r="A5135" s="114">
        <v>41330</v>
      </c>
      <c r="B5135" s="54" t="s">
        <v>666</v>
      </c>
      <c r="C5135" s="29">
        <f t="shared" si="733"/>
        <v>3314.9171270718234</v>
      </c>
      <c r="D5135" s="54" t="s">
        <v>188</v>
      </c>
      <c r="E5135" s="112">
        <v>90.5</v>
      </c>
      <c r="F5135" s="112">
        <v>91.25</v>
      </c>
      <c r="G5135" s="112">
        <v>91.95</v>
      </c>
      <c r="H5135" s="112"/>
      <c r="I5135" s="109">
        <f t="shared" si="734"/>
        <v>2486.1878453038676</v>
      </c>
      <c r="J5135" s="109">
        <f t="shared" si="735"/>
        <v>2320.441988950286</v>
      </c>
      <c r="K5135" s="109">
        <f t="shared" si="736"/>
        <v>0</v>
      </c>
      <c r="L5135" s="43">
        <f t="shared" si="737"/>
        <v>4806.629834254154</v>
      </c>
      <c r="M5135" s="25"/>
      <c r="N5135" s="25"/>
    </row>
    <row r="5136" spans="1:14" ht="15.75" customHeight="1">
      <c r="A5136" s="114">
        <v>41327</v>
      </c>
      <c r="B5136" s="54" t="s">
        <v>817</v>
      </c>
      <c r="C5136" s="29">
        <f t="shared" si="733"/>
        <v>841.51472650771393</v>
      </c>
      <c r="D5136" s="54" t="s">
        <v>188</v>
      </c>
      <c r="E5136" s="112">
        <v>356.5</v>
      </c>
      <c r="F5136" s="112">
        <v>359</v>
      </c>
      <c r="G5136" s="112">
        <v>363.5</v>
      </c>
      <c r="H5136" s="112">
        <v>369</v>
      </c>
      <c r="I5136" s="109">
        <f t="shared" si="734"/>
        <v>2103.7868162692848</v>
      </c>
      <c r="J5136" s="109">
        <f t="shared" si="735"/>
        <v>3786.8162692847127</v>
      </c>
      <c r="K5136" s="109">
        <f t="shared" si="736"/>
        <v>4628.3309957924266</v>
      </c>
      <c r="L5136" s="43">
        <f t="shared" si="737"/>
        <v>10518.934081346424</v>
      </c>
      <c r="M5136" s="25"/>
      <c r="N5136" s="25"/>
    </row>
    <row r="5137" spans="1:14" ht="15.75" customHeight="1">
      <c r="A5137" s="114">
        <v>41327</v>
      </c>
      <c r="B5137" s="54" t="s">
        <v>86</v>
      </c>
      <c r="C5137" s="29">
        <f t="shared" si="733"/>
        <v>2409.6385542168673</v>
      </c>
      <c r="D5137" s="54" t="s">
        <v>188</v>
      </c>
      <c r="E5137" s="112">
        <v>124.5</v>
      </c>
      <c r="F5137" s="112">
        <v>125.5</v>
      </c>
      <c r="G5137" s="112">
        <v>126.75</v>
      </c>
      <c r="H5137" s="112">
        <v>128.19999999999999</v>
      </c>
      <c r="I5137" s="109">
        <f t="shared" si="734"/>
        <v>2409.6385542168673</v>
      </c>
      <c r="J5137" s="109">
        <f t="shared" si="735"/>
        <v>3012.0481927710844</v>
      </c>
      <c r="K5137" s="109">
        <f t="shared" si="736"/>
        <v>3493.9759036144301</v>
      </c>
      <c r="L5137" s="43">
        <f t="shared" si="737"/>
        <v>8915.6626506023822</v>
      </c>
      <c r="M5137" s="25"/>
      <c r="N5137" s="25"/>
    </row>
    <row r="5138" spans="1:14" ht="15.75" customHeight="1">
      <c r="A5138" s="114">
        <v>41327</v>
      </c>
      <c r="B5138" s="54" t="s">
        <v>751</v>
      </c>
      <c r="C5138" s="29">
        <f t="shared" si="733"/>
        <v>1954.3973941368079</v>
      </c>
      <c r="D5138" s="54" t="s">
        <v>188</v>
      </c>
      <c r="E5138" s="112">
        <v>153.5</v>
      </c>
      <c r="F5138" s="112">
        <v>154.5</v>
      </c>
      <c r="G5138" s="112">
        <v>156</v>
      </c>
      <c r="H5138" s="112">
        <v>157.35</v>
      </c>
      <c r="I5138" s="109">
        <f t="shared" si="734"/>
        <v>1954.3973941368079</v>
      </c>
      <c r="J5138" s="109">
        <f t="shared" si="735"/>
        <v>2931.5960912052119</v>
      </c>
      <c r="K5138" s="109">
        <f t="shared" si="736"/>
        <v>2638.4364820846795</v>
      </c>
      <c r="L5138" s="43">
        <f t="shared" si="737"/>
        <v>7524.4299674266995</v>
      </c>
      <c r="M5138" s="25"/>
      <c r="N5138" s="25"/>
    </row>
    <row r="5139" spans="1:14" ht="15.75" customHeight="1">
      <c r="A5139" s="114">
        <v>41327</v>
      </c>
      <c r="B5139" s="54" t="s">
        <v>636</v>
      </c>
      <c r="C5139" s="29">
        <f t="shared" si="733"/>
        <v>1910.8280254777071</v>
      </c>
      <c r="D5139" s="54" t="s">
        <v>188</v>
      </c>
      <c r="E5139" s="112">
        <v>157</v>
      </c>
      <c r="F5139" s="112">
        <v>158</v>
      </c>
      <c r="G5139" s="112">
        <v>159.44999999999999</v>
      </c>
      <c r="H5139" s="112"/>
      <c r="I5139" s="109">
        <f t="shared" si="734"/>
        <v>1910.8280254777071</v>
      </c>
      <c r="J5139" s="109">
        <f t="shared" si="735"/>
        <v>2770.7006369426535</v>
      </c>
      <c r="K5139" s="109">
        <f t="shared" si="736"/>
        <v>0</v>
      </c>
      <c r="L5139" s="43">
        <f t="shared" si="737"/>
        <v>4681.5286624203609</v>
      </c>
      <c r="M5139" s="25"/>
      <c r="N5139" s="25"/>
    </row>
    <row r="5140" spans="1:14" ht="15.75" customHeight="1">
      <c r="A5140" s="114">
        <v>41327</v>
      </c>
      <c r="B5140" s="54" t="s">
        <v>751</v>
      </c>
      <c r="C5140" s="29">
        <f t="shared" si="733"/>
        <v>2013.4228187919464</v>
      </c>
      <c r="D5140" s="102" t="s">
        <v>188</v>
      </c>
      <c r="E5140" s="43">
        <v>149</v>
      </c>
      <c r="F5140" s="43">
        <v>150</v>
      </c>
      <c r="G5140" s="43"/>
      <c r="H5140" s="110"/>
      <c r="I5140" s="109">
        <f t="shared" si="734"/>
        <v>2013.4228187919464</v>
      </c>
      <c r="J5140" s="109">
        <f t="shared" si="735"/>
        <v>0</v>
      </c>
      <c r="K5140" s="109">
        <f t="shared" si="736"/>
        <v>0</v>
      </c>
      <c r="L5140" s="43">
        <f t="shared" si="737"/>
        <v>2013.4228187919464</v>
      </c>
      <c r="M5140" s="25"/>
      <c r="N5140" s="25"/>
    </row>
    <row r="5141" spans="1:14" ht="15.75" customHeight="1">
      <c r="A5141" s="114">
        <v>41327</v>
      </c>
      <c r="B5141" s="54" t="s">
        <v>84</v>
      </c>
      <c r="C5141" s="29">
        <f t="shared" si="733"/>
        <v>560.74766355140184</v>
      </c>
      <c r="D5141" s="102" t="s">
        <v>203</v>
      </c>
      <c r="E5141" s="43">
        <v>535</v>
      </c>
      <c r="F5141" s="43">
        <v>532</v>
      </c>
      <c r="G5141" s="43"/>
      <c r="H5141" s="110"/>
      <c r="I5141" s="109">
        <f t="shared" si="734"/>
        <v>1682.2429906542056</v>
      </c>
      <c r="J5141" s="109">
        <f t="shared" si="735"/>
        <v>0</v>
      </c>
      <c r="K5141" s="109">
        <f t="shared" si="736"/>
        <v>0</v>
      </c>
      <c r="L5141" s="43">
        <f t="shared" si="737"/>
        <v>1682.2429906542056</v>
      </c>
      <c r="M5141" s="25"/>
      <c r="N5141" s="25"/>
    </row>
    <row r="5142" spans="1:14" ht="15.75" customHeight="1">
      <c r="A5142" s="114">
        <v>41327</v>
      </c>
      <c r="B5142" s="54" t="s">
        <v>772</v>
      </c>
      <c r="C5142" s="29">
        <f t="shared" si="733"/>
        <v>1063.8297872340424</v>
      </c>
      <c r="D5142" s="102" t="s">
        <v>188</v>
      </c>
      <c r="E5142" s="43">
        <v>282</v>
      </c>
      <c r="F5142" s="43">
        <v>283.5</v>
      </c>
      <c r="G5142" s="43"/>
      <c r="H5142" s="110"/>
      <c r="I5142" s="109">
        <f t="shared" si="734"/>
        <v>1595.7446808510635</v>
      </c>
      <c r="J5142" s="109">
        <f t="shared" si="735"/>
        <v>0</v>
      </c>
      <c r="K5142" s="109">
        <f t="shared" si="736"/>
        <v>0</v>
      </c>
      <c r="L5142" s="43">
        <f t="shared" si="737"/>
        <v>1595.7446808510635</v>
      </c>
      <c r="M5142" s="25"/>
      <c r="N5142" s="25"/>
    </row>
    <row r="5143" spans="1:14" ht="15.75" customHeight="1">
      <c r="A5143" s="114">
        <v>41326</v>
      </c>
      <c r="B5143" s="54" t="s">
        <v>717</v>
      </c>
      <c r="C5143" s="29">
        <f t="shared" si="733"/>
        <v>421.94092827004221</v>
      </c>
      <c r="D5143" s="54" t="s">
        <v>203</v>
      </c>
      <c r="E5143" s="112">
        <v>711</v>
      </c>
      <c r="F5143" s="112">
        <v>706</v>
      </c>
      <c r="G5143" s="112">
        <v>699</v>
      </c>
      <c r="H5143" s="112">
        <v>690</v>
      </c>
      <c r="I5143" s="109">
        <f t="shared" si="734"/>
        <v>2109.7046413502112</v>
      </c>
      <c r="J5143" s="109">
        <f t="shared" si="735"/>
        <v>2953.5864978902955</v>
      </c>
      <c r="K5143" s="109">
        <f t="shared" si="736"/>
        <v>3797.4683544303798</v>
      </c>
      <c r="L5143" s="43">
        <f t="shared" si="737"/>
        <v>8860.7594936708865</v>
      </c>
      <c r="M5143" s="25"/>
      <c r="N5143" s="25"/>
    </row>
    <row r="5144" spans="1:14" ht="15.75" customHeight="1">
      <c r="A5144" s="114">
        <v>41326</v>
      </c>
      <c r="B5144" s="54" t="s">
        <v>695</v>
      </c>
      <c r="C5144" s="29">
        <f t="shared" si="733"/>
        <v>1923.0769230769231</v>
      </c>
      <c r="D5144" s="54" t="s">
        <v>203</v>
      </c>
      <c r="E5144" s="112">
        <v>156</v>
      </c>
      <c r="F5144" s="112">
        <v>155</v>
      </c>
      <c r="G5144" s="112">
        <v>153.5</v>
      </c>
      <c r="H5144" s="112">
        <v>151.5</v>
      </c>
      <c r="I5144" s="109">
        <f t="shared" si="734"/>
        <v>1923.0769230769231</v>
      </c>
      <c r="J5144" s="109">
        <f t="shared" si="735"/>
        <v>2884.6153846153848</v>
      </c>
      <c r="K5144" s="109">
        <f t="shared" si="736"/>
        <v>3846.1538461538462</v>
      </c>
      <c r="L5144" s="43">
        <f t="shared" si="737"/>
        <v>8653.8461538461543</v>
      </c>
      <c r="M5144" s="25"/>
      <c r="N5144" s="25"/>
    </row>
    <row r="5145" spans="1:14" ht="15.75" customHeight="1">
      <c r="A5145" s="114">
        <v>41326</v>
      </c>
      <c r="B5145" s="54" t="s">
        <v>666</v>
      </c>
      <c r="C5145" s="29">
        <f t="shared" si="733"/>
        <v>3418.8034188034189</v>
      </c>
      <c r="D5145" s="54" t="s">
        <v>188</v>
      </c>
      <c r="E5145" s="112">
        <v>87.75</v>
      </c>
      <c r="F5145" s="112">
        <v>88.25</v>
      </c>
      <c r="G5145" s="112">
        <v>89</v>
      </c>
      <c r="H5145" s="112">
        <v>90</v>
      </c>
      <c r="I5145" s="109">
        <f t="shared" si="734"/>
        <v>1709.4017094017095</v>
      </c>
      <c r="J5145" s="109">
        <f t="shared" si="735"/>
        <v>2564.1025641025644</v>
      </c>
      <c r="K5145" s="109">
        <f t="shared" si="736"/>
        <v>3418.8034188034189</v>
      </c>
      <c r="L5145" s="43">
        <f t="shared" si="737"/>
        <v>7692.3076923076924</v>
      </c>
      <c r="M5145" s="25"/>
      <c r="N5145" s="25"/>
    </row>
    <row r="5146" spans="1:14" ht="15.75" customHeight="1">
      <c r="A5146" s="114">
        <v>41326</v>
      </c>
      <c r="B5146" s="54" t="s">
        <v>306</v>
      </c>
      <c r="C5146" s="29">
        <f t="shared" si="733"/>
        <v>355.02958579881658</v>
      </c>
      <c r="D5146" s="54" t="s">
        <v>188</v>
      </c>
      <c r="E5146" s="112">
        <v>845</v>
      </c>
      <c r="F5146" s="112">
        <v>851</v>
      </c>
      <c r="G5146" s="112">
        <v>859.9</v>
      </c>
      <c r="H5146" s="112"/>
      <c r="I5146" s="109">
        <f t="shared" si="734"/>
        <v>2130.1775147928993</v>
      </c>
      <c r="J5146" s="109">
        <f t="shared" si="735"/>
        <v>3159.7633136094596</v>
      </c>
      <c r="K5146" s="109">
        <f t="shared" si="736"/>
        <v>0</v>
      </c>
      <c r="L5146" s="43">
        <f t="shared" si="737"/>
        <v>5289.9408284023593</v>
      </c>
      <c r="M5146" s="25"/>
      <c r="N5146" s="25"/>
    </row>
    <row r="5147" spans="1:14" ht="15.75" customHeight="1">
      <c r="A5147" s="114">
        <v>41326</v>
      </c>
      <c r="B5147" s="54" t="s">
        <v>367</v>
      </c>
      <c r="C5147" s="29">
        <f t="shared" si="733"/>
        <v>2727.2727272727275</v>
      </c>
      <c r="D5147" s="102" t="s">
        <v>188</v>
      </c>
      <c r="E5147" s="43">
        <v>110</v>
      </c>
      <c r="F5147" s="43">
        <v>110.8</v>
      </c>
      <c r="G5147" s="43"/>
      <c r="H5147" s="110"/>
      <c r="I5147" s="109">
        <f t="shared" si="734"/>
        <v>2181.8181818181743</v>
      </c>
      <c r="J5147" s="109">
        <f t="shared" si="735"/>
        <v>0</v>
      </c>
      <c r="K5147" s="109">
        <f t="shared" si="736"/>
        <v>0</v>
      </c>
      <c r="L5147" s="43">
        <f t="shared" si="737"/>
        <v>2181.8181818181743</v>
      </c>
      <c r="M5147" s="25"/>
      <c r="N5147" s="25"/>
    </row>
    <row r="5148" spans="1:14" ht="15.75" customHeight="1">
      <c r="A5148" s="114">
        <v>41326</v>
      </c>
      <c r="B5148" s="54" t="s">
        <v>81</v>
      </c>
      <c r="C5148" s="29">
        <f t="shared" si="733"/>
        <v>1431.9809069212411</v>
      </c>
      <c r="D5148" s="102" t="s">
        <v>188</v>
      </c>
      <c r="E5148" s="43">
        <v>209.5</v>
      </c>
      <c r="F5148" s="43">
        <v>209.5</v>
      </c>
      <c r="G5148" s="43"/>
      <c r="H5148" s="110"/>
      <c r="I5148" s="109">
        <f t="shared" si="734"/>
        <v>0</v>
      </c>
      <c r="J5148" s="109">
        <f t="shared" si="735"/>
        <v>0</v>
      </c>
      <c r="K5148" s="109">
        <f t="shared" si="736"/>
        <v>0</v>
      </c>
      <c r="L5148" s="43">
        <f t="shared" si="737"/>
        <v>0</v>
      </c>
      <c r="M5148" s="25"/>
      <c r="N5148" s="25"/>
    </row>
    <row r="5149" spans="1:14" ht="15.75" customHeight="1">
      <c r="A5149" s="114">
        <v>41325</v>
      </c>
      <c r="B5149" s="54" t="s">
        <v>819</v>
      </c>
      <c r="C5149" s="29">
        <f t="shared" si="733"/>
        <v>587.08414872798437</v>
      </c>
      <c r="D5149" s="54" t="s">
        <v>188</v>
      </c>
      <c r="E5149" s="112">
        <v>511</v>
      </c>
      <c r="F5149" s="112">
        <v>514.5</v>
      </c>
      <c r="G5149" s="112">
        <v>520</v>
      </c>
      <c r="H5149" s="112">
        <v>528</v>
      </c>
      <c r="I5149" s="109">
        <f t="shared" si="734"/>
        <v>2054.7945205479455</v>
      </c>
      <c r="J5149" s="109">
        <f t="shared" si="735"/>
        <v>3228.962818003914</v>
      </c>
      <c r="K5149" s="109">
        <f t="shared" si="736"/>
        <v>4696.673189823875</v>
      </c>
      <c r="L5149" s="43">
        <f t="shared" si="737"/>
        <v>9980.4305283757349</v>
      </c>
      <c r="M5149" s="25"/>
      <c r="N5149" s="25"/>
    </row>
    <row r="5150" spans="1:14" ht="15.75" customHeight="1">
      <c r="A5150" s="114">
        <v>41325</v>
      </c>
      <c r="B5150" s="54" t="s">
        <v>474</v>
      </c>
      <c r="C5150" s="29">
        <f t="shared" si="733"/>
        <v>3092.783505154639</v>
      </c>
      <c r="D5150" s="54" t="s">
        <v>188</v>
      </c>
      <c r="E5150" s="112">
        <v>97</v>
      </c>
      <c r="F5150" s="112">
        <v>97.75</v>
      </c>
      <c r="G5150" s="112">
        <v>98.75</v>
      </c>
      <c r="H5150" s="112">
        <v>100</v>
      </c>
      <c r="I5150" s="109">
        <f t="shared" si="734"/>
        <v>2319.5876288659792</v>
      </c>
      <c r="J5150" s="109">
        <f t="shared" si="735"/>
        <v>3092.783505154639</v>
      </c>
      <c r="K5150" s="109">
        <f t="shared" si="736"/>
        <v>3865.9793814432987</v>
      </c>
      <c r="L5150" s="43">
        <f t="shared" si="737"/>
        <v>9278.350515463917</v>
      </c>
      <c r="M5150" s="25"/>
      <c r="N5150" s="25"/>
    </row>
    <row r="5151" spans="1:14" ht="15.75" customHeight="1">
      <c r="A5151" s="114">
        <v>41325</v>
      </c>
      <c r="B5151" s="54" t="s">
        <v>367</v>
      </c>
      <c r="C5151" s="29">
        <f t="shared" si="733"/>
        <v>2777.7777777777778</v>
      </c>
      <c r="D5151" s="54" t="s">
        <v>188</v>
      </c>
      <c r="E5151" s="112">
        <v>108</v>
      </c>
      <c r="F5151" s="112">
        <v>109</v>
      </c>
      <c r="G5151" s="112">
        <v>110</v>
      </c>
      <c r="H5151" s="112">
        <v>110.85</v>
      </c>
      <c r="I5151" s="109">
        <f t="shared" si="734"/>
        <v>2777.7777777777778</v>
      </c>
      <c r="J5151" s="109">
        <f t="shared" si="735"/>
        <v>2777.7777777777778</v>
      </c>
      <c r="K5151" s="109">
        <f t="shared" si="736"/>
        <v>2361.1111111110954</v>
      </c>
      <c r="L5151" s="43">
        <f t="shared" si="737"/>
        <v>7916.6666666666515</v>
      </c>
      <c r="M5151" s="25"/>
      <c r="N5151" s="25"/>
    </row>
    <row r="5152" spans="1:14" ht="15.75" customHeight="1">
      <c r="A5152" s="114">
        <v>41325</v>
      </c>
      <c r="B5152" s="54" t="s">
        <v>306</v>
      </c>
      <c r="C5152" s="29">
        <f t="shared" si="733"/>
        <v>363.63636363636363</v>
      </c>
      <c r="D5152" s="54" t="s">
        <v>188</v>
      </c>
      <c r="E5152" s="112">
        <v>825</v>
      </c>
      <c r="F5152" s="112">
        <v>831</v>
      </c>
      <c r="G5152" s="112">
        <v>840</v>
      </c>
      <c r="H5152" s="112">
        <v>845</v>
      </c>
      <c r="I5152" s="109">
        <f t="shared" si="734"/>
        <v>2181.818181818182</v>
      </c>
      <c r="J5152" s="109">
        <f t="shared" si="735"/>
        <v>3272.7272727272725</v>
      </c>
      <c r="K5152" s="109">
        <f t="shared" si="736"/>
        <v>1818.181818181818</v>
      </c>
      <c r="L5152" s="43">
        <f t="shared" si="737"/>
        <v>7272.7272727272721</v>
      </c>
      <c r="M5152" s="25"/>
      <c r="N5152" s="25"/>
    </row>
    <row r="5153" spans="1:14" ht="15.75" customHeight="1">
      <c r="A5153" s="114">
        <v>41325</v>
      </c>
      <c r="B5153" s="54" t="s">
        <v>704</v>
      </c>
      <c r="C5153" s="29">
        <f t="shared" si="733"/>
        <v>2884.6153846153848</v>
      </c>
      <c r="D5153" s="102" t="s">
        <v>203</v>
      </c>
      <c r="E5153" s="43">
        <v>104</v>
      </c>
      <c r="F5153" s="43">
        <v>103.25</v>
      </c>
      <c r="G5153" s="43"/>
      <c r="H5153" s="110"/>
      <c r="I5153" s="109">
        <f t="shared" si="734"/>
        <v>2163.4615384615386</v>
      </c>
      <c r="J5153" s="109">
        <f t="shared" si="735"/>
        <v>0</v>
      </c>
      <c r="K5153" s="109">
        <f t="shared" si="736"/>
        <v>0</v>
      </c>
      <c r="L5153" s="43">
        <f t="shared" si="737"/>
        <v>2163.4615384615386</v>
      </c>
      <c r="M5153" s="25"/>
      <c r="N5153" s="25"/>
    </row>
    <row r="5154" spans="1:14" ht="15.75" customHeight="1">
      <c r="A5154" s="114">
        <v>41325</v>
      </c>
      <c r="B5154" s="54" t="s">
        <v>474</v>
      </c>
      <c r="C5154" s="29">
        <f>300000/E5154</f>
        <v>2941.1764705882351</v>
      </c>
      <c r="D5154" s="102" t="s">
        <v>188</v>
      </c>
      <c r="E5154" s="43">
        <v>102</v>
      </c>
      <c r="F5154" s="43">
        <v>102.7</v>
      </c>
      <c r="G5154" s="43"/>
      <c r="H5154" s="110"/>
      <c r="I5154" s="109">
        <f t="shared" si="734"/>
        <v>2058.8235294117731</v>
      </c>
      <c r="J5154" s="109">
        <f t="shared" si="735"/>
        <v>0</v>
      </c>
      <c r="K5154" s="109">
        <f t="shared" si="736"/>
        <v>0</v>
      </c>
      <c r="L5154" s="43">
        <f t="shared" si="737"/>
        <v>2058.8235294117731</v>
      </c>
      <c r="M5154" s="25"/>
      <c r="N5154" s="25"/>
    </row>
    <row r="5155" spans="1:14" ht="15.75" customHeight="1">
      <c r="A5155" s="114">
        <v>41325</v>
      </c>
      <c r="B5155" s="54" t="s">
        <v>25</v>
      </c>
      <c r="C5155" s="29">
        <f t="shared" si="733"/>
        <v>1507.537688442211</v>
      </c>
      <c r="D5155" s="102" t="s">
        <v>188</v>
      </c>
      <c r="E5155" s="43">
        <v>199</v>
      </c>
      <c r="F5155" s="43">
        <v>200</v>
      </c>
      <c r="G5155" s="43"/>
      <c r="H5155" s="110"/>
      <c r="I5155" s="109">
        <f t="shared" si="734"/>
        <v>1507.537688442211</v>
      </c>
      <c r="J5155" s="109">
        <f t="shared" si="735"/>
        <v>0</v>
      </c>
      <c r="K5155" s="109">
        <f t="shared" si="736"/>
        <v>0</v>
      </c>
      <c r="L5155" s="43">
        <f t="shared" si="737"/>
        <v>1507.537688442211</v>
      </c>
      <c r="M5155" s="25"/>
      <c r="N5155" s="25"/>
    </row>
    <row r="5156" spans="1:14" ht="15.75" customHeight="1">
      <c r="A5156" s="114">
        <v>41325</v>
      </c>
      <c r="B5156" s="54" t="s">
        <v>756</v>
      </c>
      <c r="C5156" s="29">
        <f t="shared" si="733"/>
        <v>2448.9795918367345</v>
      </c>
      <c r="D5156" s="102" t="s">
        <v>188</v>
      </c>
      <c r="E5156" s="43">
        <v>122.5</v>
      </c>
      <c r="F5156" s="43">
        <v>120.5</v>
      </c>
      <c r="G5156" s="43"/>
      <c r="H5156" s="110"/>
      <c r="I5156" s="109">
        <f t="shared" si="734"/>
        <v>-4897.9591836734689</v>
      </c>
      <c r="J5156" s="109">
        <f t="shared" si="735"/>
        <v>0</v>
      </c>
      <c r="K5156" s="109">
        <f t="shared" si="736"/>
        <v>0</v>
      </c>
      <c r="L5156" s="43">
        <f t="shared" si="737"/>
        <v>-4897.9591836734689</v>
      </c>
      <c r="M5156" s="25"/>
      <c r="N5156" s="25"/>
    </row>
    <row r="5157" spans="1:14" ht="15.75" customHeight="1">
      <c r="A5157" s="114">
        <v>41325</v>
      </c>
      <c r="B5157" s="54" t="s">
        <v>104</v>
      </c>
      <c r="C5157" s="29">
        <f t="shared" si="733"/>
        <v>1485.1485148514851</v>
      </c>
      <c r="D5157" s="102" t="s">
        <v>188</v>
      </c>
      <c r="E5157" s="43">
        <v>202</v>
      </c>
      <c r="F5157" s="43">
        <v>199</v>
      </c>
      <c r="G5157" s="43"/>
      <c r="H5157" s="110"/>
      <c r="I5157" s="109">
        <f t="shared" si="734"/>
        <v>-4455.4455445544554</v>
      </c>
      <c r="J5157" s="109">
        <f t="shared" si="735"/>
        <v>0</v>
      </c>
      <c r="K5157" s="109">
        <f t="shared" si="736"/>
        <v>0</v>
      </c>
      <c r="L5157" s="43">
        <f t="shared" si="737"/>
        <v>-4455.4455445544554</v>
      </c>
      <c r="M5157" s="25"/>
      <c r="N5157" s="25"/>
    </row>
    <row r="5158" spans="1:14" ht="15.75" customHeight="1">
      <c r="A5158" s="114">
        <v>41324</v>
      </c>
      <c r="B5158" s="54" t="s">
        <v>104</v>
      </c>
      <c r="C5158" s="29">
        <f t="shared" si="733"/>
        <v>1546.3917525773195</v>
      </c>
      <c r="D5158" s="54" t="s">
        <v>188</v>
      </c>
      <c r="E5158" s="112">
        <v>194</v>
      </c>
      <c r="F5158" s="112">
        <v>195.5</v>
      </c>
      <c r="G5158" s="112">
        <v>197.5</v>
      </c>
      <c r="H5158" s="112">
        <v>200.5</v>
      </c>
      <c r="I5158" s="109">
        <f t="shared" si="734"/>
        <v>2319.5876288659792</v>
      </c>
      <c r="J5158" s="109">
        <f t="shared" si="735"/>
        <v>3092.783505154639</v>
      </c>
      <c r="K5158" s="109">
        <f t="shared" si="736"/>
        <v>4639.1752577319585</v>
      </c>
      <c r="L5158" s="43">
        <f t="shared" si="737"/>
        <v>10051.546391752578</v>
      </c>
      <c r="M5158" s="25"/>
      <c r="N5158" s="25"/>
    </row>
    <row r="5159" spans="1:14" ht="15.75" customHeight="1">
      <c r="A5159" s="114">
        <v>41324</v>
      </c>
      <c r="B5159" s="54" t="s">
        <v>666</v>
      </c>
      <c r="C5159" s="29">
        <f t="shared" si="733"/>
        <v>3550.2958579881656</v>
      </c>
      <c r="D5159" s="54" t="s">
        <v>188</v>
      </c>
      <c r="E5159" s="112">
        <v>84.5</v>
      </c>
      <c r="F5159" s="112">
        <v>85.1</v>
      </c>
      <c r="G5159" s="112">
        <v>86</v>
      </c>
      <c r="H5159" s="112">
        <v>87</v>
      </c>
      <c r="I5159" s="109">
        <f t="shared" si="734"/>
        <v>2130.1775147928793</v>
      </c>
      <c r="J5159" s="109">
        <f t="shared" si="735"/>
        <v>3195.2662721893694</v>
      </c>
      <c r="K5159" s="109">
        <f t="shared" si="736"/>
        <v>3550.2958579881656</v>
      </c>
      <c r="L5159" s="43">
        <f t="shared" si="737"/>
        <v>8875.7396449704138</v>
      </c>
      <c r="M5159" s="25"/>
      <c r="N5159" s="25"/>
    </row>
    <row r="5160" spans="1:14" ht="15.75" customHeight="1">
      <c r="A5160" s="114">
        <v>41324</v>
      </c>
      <c r="B5160" s="54" t="s">
        <v>809</v>
      </c>
      <c r="C5160" s="29">
        <f t="shared" si="733"/>
        <v>1886.7924528301887</v>
      </c>
      <c r="D5160" s="54" t="s">
        <v>188</v>
      </c>
      <c r="E5160" s="112">
        <v>159</v>
      </c>
      <c r="F5160" s="112">
        <v>160</v>
      </c>
      <c r="G5160" s="112">
        <v>161.5</v>
      </c>
      <c r="H5160" s="112">
        <v>163.5</v>
      </c>
      <c r="I5160" s="109">
        <f t="shared" si="734"/>
        <v>1886.7924528301887</v>
      </c>
      <c r="J5160" s="109">
        <f t="shared" si="735"/>
        <v>2830.1886792452833</v>
      </c>
      <c r="K5160" s="109">
        <f t="shared" si="736"/>
        <v>3773.5849056603774</v>
      </c>
      <c r="L5160" s="43">
        <f t="shared" si="737"/>
        <v>8490.5660377358508</v>
      </c>
      <c r="M5160" s="25"/>
      <c r="N5160" s="25"/>
    </row>
    <row r="5161" spans="1:14" ht="15.75" customHeight="1">
      <c r="A5161" s="114">
        <v>41324</v>
      </c>
      <c r="B5161" s="54" t="s">
        <v>750</v>
      </c>
      <c r="C5161" s="29">
        <f t="shared" si="733"/>
        <v>1138.5199240986717</v>
      </c>
      <c r="D5161" s="54" t="s">
        <v>188</v>
      </c>
      <c r="E5161" s="112">
        <v>263.5</v>
      </c>
      <c r="F5161" s="112">
        <v>265.5</v>
      </c>
      <c r="G5161" s="112">
        <v>267.8</v>
      </c>
      <c r="H5161" s="112"/>
      <c r="I5161" s="109">
        <f t="shared" si="734"/>
        <v>2277.0398481973434</v>
      </c>
      <c r="J5161" s="109">
        <f t="shared" si="735"/>
        <v>2618.5958254269581</v>
      </c>
      <c r="K5161" s="109">
        <f t="shared" si="736"/>
        <v>0</v>
      </c>
      <c r="L5161" s="43">
        <f t="shared" si="737"/>
        <v>4895.6356736243015</v>
      </c>
      <c r="M5161" s="25"/>
      <c r="N5161" s="25"/>
    </row>
    <row r="5162" spans="1:14" ht="15.75" customHeight="1">
      <c r="A5162" s="114">
        <v>41324</v>
      </c>
      <c r="B5162" s="54" t="s">
        <v>737</v>
      </c>
      <c r="C5162" s="29">
        <f t="shared" si="733"/>
        <v>2434.0770791075051</v>
      </c>
      <c r="D5162" s="102" t="s">
        <v>188</v>
      </c>
      <c r="E5162" s="43">
        <v>123.25</v>
      </c>
      <c r="F5162" s="43">
        <v>124.25</v>
      </c>
      <c r="G5162" s="43"/>
      <c r="H5162" s="110"/>
      <c r="I5162" s="109">
        <f t="shared" si="734"/>
        <v>2434.0770791075051</v>
      </c>
      <c r="J5162" s="109">
        <f t="shared" si="735"/>
        <v>0</v>
      </c>
      <c r="K5162" s="109">
        <f t="shared" si="736"/>
        <v>0</v>
      </c>
      <c r="L5162" s="43">
        <f t="shared" si="737"/>
        <v>2434.0770791075051</v>
      </c>
      <c r="M5162" s="25"/>
      <c r="N5162" s="25"/>
    </row>
    <row r="5163" spans="1:14" ht="15.75" customHeight="1">
      <c r="A5163" s="114">
        <v>41324</v>
      </c>
      <c r="B5163" s="54" t="s">
        <v>606</v>
      </c>
      <c r="C5163" s="29">
        <f t="shared" si="733"/>
        <v>2181.818181818182</v>
      </c>
      <c r="D5163" s="102" t="s">
        <v>188</v>
      </c>
      <c r="E5163" s="43">
        <v>137.5</v>
      </c>
      <c r="F5163" s="43">
        <v>138.5</v>
      </c>
      <c r="G5163" s="43"/>
      <c r="H5163" s="110"/>
      <c r="I5163" s="109">
        <f t="shared" si="734"/>
        <v>2181.818181818182</v>
      </c>
      <c r="J5163" s="109">
        <f t="shared" si="735"/>
        <v>0</v>
      </c>
      <c r="K5163" s="109">
        <f t="shared" si="736"/>
        <v>0</v>
      </c>
      <c r="L5163" s="43">
        <f t="shared" si="737"/>
        <v>2181.818181818182</v>
      </c>
      <c r="M5163" s="25"/>
      <c r="N5163" s="25"/>
    </row>
    <row r="5164" spans="1:14" ht="15.75" customHeight="1">
      <c r="A5164" s="114">
        <v>41324</v>
      </c>
      <c r="B5164" s="54" t="s">
        <v>44</v>
      </c>
      <c r="C5164" s="29">
        <f t="shared" si="733"/>
        <v>1395.3488372093022</v>
      </c>
      <c r="D5164" s="102" t="s">
        <v>188</v>
      </c>
      <c r="E5164" s="43">
        <v>215</v>
      </c>
      <c r="F5164" s="43">
        <v>216.5</v>
      </c>
      <c r="G5164" s="43"/>
      <c r="H5164" s="110"/>
      <c r="I5164" s="109">
        <f t="shared" si="734"/>
        <v>2093.0232558139533</v>
      </c>
      <c r="J5164" s="109">
        <f t="shared" si="735"/>
        <v>0</v>
      </c>
      <c r="K5164" s="109">
        <f t="shared" si="736"/>
        <v>0</v>
      </c>
      <c r="L5164" s="43">
        <f t="shared" si="737"/>
        <v>2093.0232558139533</v>
      </c>
      <c r="M5164" s="25"/>
      <c r="N5164" s="25"/>
    </row>
    <row r="5165" spans="1:14" ht="15.75" customHeight="1">
      <c r="A5165" s="114">
        <v>41324</v>
      </c>
      <c r="B5165" s="54" t="s">
        <v>409</v>
      </c>
      <c r="C5165" s="29">
        <f t="shared" si="733"/>
        <v>582.52427184466023</v>
      </c>
      <c r="D5165" s="102" t="s">
        <v>188</v>
      </c>
      <c r="E5165" s="43">
        <v>515</v>
      </c>
      <c r="F5165" s="43">
        <v>518</v>
      </c>
      <c r="G5165" s="43"/>
      <c r="H5165" s="110"/>
      <c r="I5165" s="109">
        <f t="shared" si="734"/>
        <v>1747.5728155339807</v>
      </c>
      <c r="J5165" s="109">
        <f t="shared" si="735"/>
        <v>0</v>
      </c>
      <c r="K5165" s="109">
        <f t="shared" si="736"/>
        <v>0</v>
      </c>
      <c r="L5165" s="43">
        <f t="shared" si="737"/>
        <v>1747.5728155339807</v>
      </c>
      <c r="M5165" s="25"/>
      <c r="N5165" s="25"/>
    </row>
    <row r="5166" spans="1:14" ht="15.75" customHeight="1">
      <c r="A5166" s="114">
        <v>41323</v>
      </c>
      <c r="B5166" s="54" t="s">
        <v>606</v>
      </c>
      <c r="C5166" s="29">
        <f t="shared" si="733"/>
        <v>2307.6923076923076</v>
      </c>
      <c r="D5166" s="54" t="s">
        <v>188</v>
      </c>
      <c r="E5166" s="112">
        <v>130</v>
      </c>
      <c r="F5166" s="112">
        <v>131</v>
      </c>
      <c r="G5166" s="112">
        <v>132.25</v>
      </c>
      <c r="H5166" s="112">
        <v>134</v>
      </c>
      <c r="I5166" s="109">
        <f t="shared" si="734"/>
        <v>2307.6923076923076</v>
      </c>
      <c r="J5166" s="109">
        <f t="shared" si="735"/>
        <v>2884.6153846153848</v>
      </c>
      <c r="K5166" s="109">
        <f t="shared" si="736"/>
        <v>4038.4615384615381</v>
      </c>
      <c r="L5166" s="43">
        <f t="shared" si="737"/>
        <v>9230.7692307692305</v>
      </c>
      <c r="M5166" s="25"/>
      <c r="N5166" s="25"/>
    </row>
    <row r="5167" spans="1:14" ht="15.75" customHeight="1">
      <c r="A5167" s="114">
        <v>41323</v>
      </c>
      <c r="B5167" s="54" t="s">
        <v>820</v>
      </c>
      <c r="C5167" s="29">
        <f t="shared" si="733"/>
        <v>2255.6390977443607</v>
      </c>
      <c r="D5167" s="54" t="s">
        <v>188</v>
      </c>
      <c r="E5167" s="112">
        <v>133</v>
      </c>
      <c r="F5167" s="112">
        <v>134</v>
      </c>
      <c r="G5167" s="112">
        <v>135.25</v>
      </c>
      <c r="H5167" s="112">
        <v>137</v>
      </c>
      <c r="I5167" s="109">
        <f t="shared" si="734"/>
        <v>2255.6390977443607</v>
      </c>
      <c r="J5167" s="109">
        <f t="shared" si="735"/>
        <v>2819.5488721804509</v>
      </c>
      <c r="K5167" s="109">
        <f t="shared" si="736"/>
        <v>3947.3684210526312</v>
      </c>
      <c r="L5167" s="43">
        <f t="shared" si="737"/>
        <v>9022.5563909774428</v>
      </c>
      <c r="M5167" s="25"/>
      <c r="N5167" s="25"/>
    </row>
    <row r="5168" spans="1:14" ht="15.75" customHeight="1">
      <c r="A5168" s="114">
        <v>41323</v>
      </c>
      <c r="B5168" s="54" t="s">
        <v>790</v>
      </c>
      <c r="C5168" s="29">
        <f t="shared" si="733"/>
        <v>1111.1111111111111</v>
      </c>
      <c r="D5168" s="54" t="s">
        <v>188</v>
      </c>
      <c r="E5168" s="112">
        <v>270</v>
      </c>
      <c r="F5168" s="112">
        <v>272</v>
      </c>
      <c r="G5168" s="112">
        <v>274.75</v>
      </c>
      <c r="H5168" s="112">
        <v>278</v>
      </c>
      <c r="I5168" s="109">
        <f t="shared" si="734"/>
        <v>2222.2222222222222</v>
      </c>
      <c r="J5168" s="109">
        <f t="shared" si="735"/>
        <v>3055.5555555555557</v>
      </c>
      <c r="K5168" s="109">
        <f t="shared" si="736"/>
        <v>3611.1111111111109</v>
      </c>
      <c r="L5168" s="43">
        <f t="shared" si="737"/>
        <v>8888.8888888888887</v>
      </c>
      <c r="M5168" s="25"/>
      <c r="N5168" s="25"/>
    </row>
    <row r="5169" spans="1:14" ht="15.75" customHeight="1">
      <c r="A5169" s="114">
        <v>41323</v>
      </c>
      <c r="B5169" s="54" t="s">
        <v>751</v>
      </c>
      <c r="C5169" s="29">
        <f t="shared" si="733"/>
        <v>2173.913043478261</v>
      </c>
      <c r="D5169" s="54" t="s">
        <v>188</v>
      </c>
      <c r="E5169" s="112">
        <v>138</v>
      </c>
      <c r="F5169" s="112">
        <v>139</v>
      </c>
      <c r="G5169" s="112">
        <v>140.25</v>
      </c>
      <c r="H5169" s="112">
        <v>142</v>
      </c>
      <c r="I5169" s="109">
        <f t="shared" si="734"/>
        <v>2173.913043478261</v>
      </c>
      <c r="J5169" s="109">
        <f t="shared" si="735"/>
        <v>2717.391304347826</v>
      </c>
      <c r="K5169" s="109">
        <f t="shared" si="736"/>
        <v>3804.347826086957</v>
      </c>
      <c r="L5169" s="43">
        <f t="shared" si="737"/>
        <v>8695.652173913044</v>
      </c>
      <c r="M5169" s="25"/>
      <c r="N5169" s="25"/>
    </row>
    <row r="5170" spans="1:14" ht="15.75" customHeight="1">
      <c r="A5170" s="114">
        <v>41323</v>
      </c>
      <c r="B5170" s="54" t="s">
        <v>727</v>
      </c>
      <c r="C5170" s="29">
        <f t="shared" si="733"/>
        <v>2666.6666666666665</v>
      </c>
      <c r="D5170" s="54" t="s">
        <v>188</v>
      </c>
      <c r="E5170" s="112">
        <v>112.5</v>
      </c>
      <c r="F5170" s="112">
        <v>113.5</v>
      </c>
      <c r="G5170" s="112">
        <v>114.5</v>
      </c>
      <c r="H5170" s="112"/>
      <c r="I5170" s="109">
        <f t="shared" si="734"/>
        <v>2666.6666666666665</v>
      </c>
      <c r="J5170" s="109">
        <f t="shared" si="735"/>
        <v>2666.6666666666665</v>
      </c>
      <c r="K5170" s="109">
        <f t="shared" si="736"/>
        <v>0</v>
      </c>
      <c r="L5170" s="43">
        <f t="shared" si="737"/>
        <v>5333.333333333333</v>
      </c>
      <c r="M5170" s="25"/>
      <c r="N5170" s="25"/>
    </row>
    <row r="5171" spans="1:14" ht="15.75" customHeight="1">
      <c r="A5171" s="114">
        <v>41323</v>
      </c>
      <c r="B5171" s="54" t="s">
        <v>666</v>
      </c>
      <c r="C5171" s="29">
        <f t="shared" si="733"/>
        <v>3680.9815950920247</v>
      </c>
      <c r="D5171" s="54" t="s">
        <v>188</v>
      </c>
      <c r="E5171" s="112">
        <v>81.5</v>
      </c>
      <c r="F5171" s="112">
        <v>82.2</v>
      </c>
      <c r="G5171" s="112">
        <v>82.8</v>
      </c>
      <c r="H5171" s="112"/>
      <c r="I5171" s="109">
        <f t="shared" si="734"/>
        <v>2576.6871165644279</v>
      </c>
      <c r="J5171" s="109">
        <f t="shared" si="735"/>
        <v>2208.588957055194</v>
      </c>
      <c r="K5171" s="109">
        <f t="shared" si="736"/>
        <v>0</v>
      </c>
      <c r="L5171" s="43">
        <f t="shared" si="737"/>
        <v>4785.2760736196215</v>
      </c>
      <c r="M5171" s="25"/>
      <c r="N5171" s="25"/>
    </row>
    <row r="5172" spans="1:14" ht="15.75" customHeight="1">
      <c r="A5172" s="114">
        <v>41323</v>
      </c>
      <c r="B5172" s="54" t="s">
        <v>820</v>
      </c>
      <c r="C5172" s="29">
        <f t="shared" si="733"/>
        <v>2158.2733812949641</v>
      </c>
      <c r="D5172" s="102" t="s">
        <v>188</v>
      </c>
      <c r="E5172" s="43">
        <v>139</v>
      </c>
      <c r="F5172" s="43">
        <v>140</v>
      </c>
      <c r="G5172" s="43"/>
      <c r="H5172" s="110"/>
      <c r="I5172" s="109">
        <f t="shared" si="734"/>
        <v>2158.2733812949641</v>
      </c>
      <c r="J5172" s="109">
        <f t="shared" si="735"/>
        <v>0</v>
      </c>
      <c r="K5172" s="109">
        <f t="shared" si="736"/>
        <v>0</v>
      </c>
      <c r="L5172" s="43">
        <f t="shared" si="737"/>
        <v>2158.2733812949641</v>
      </c>
      <c r="M5172" s="25"/>
      <c r="N5172" s="25"/>
    </row>
    <row r="5173" spans="1:14" ht="15.75" customHeight="1">
      <c r="A5173" s="114">
        <v>41323</v>
      </c>
      <c r="B5173" s="54" t="s">
        <v>29</v>
      </c>
      <c r="C5173" s="29">
        <f t="shared" si="733"/>
        <v>779.22077922077926</v>
      </c>
      <c r="D5173" s="102" t="s">
        <v>188</v>
      </c>
      <c r="E5173" s="43">
        <v>385</v>
      </c>
      <c r="F5173" s="43">
        <v>387.5</v>
      </c>
      <c r="G5173" s="43"/>
      <c r="H5173" s="110"/>
      <c r="I5173" s="109">
        <f t="shared" si="734"/>
        <v>1948.0519480519481</v>
      </c>
      <c r="J5173" s="109">
        <f t="shared" si="735"/>
        <v>0</v>
      </c>
      <c r="K5173" s="109">
        <f t="shared" si="736"/>
        <v>0</v>
      </c>
      <c r="L5173" s="43">
        <f t="shared" si="737"/>
        <v>1948.0519480519481</v>
      </c>
      <c r="M5173" s="25"/>
      <c r="N5173" s="25"/>
    </row>
    <row r="5174" spans="1:14" ht="15.75" customHeight="1">
      <c r="A5174" s="114">
        <v>41323</v>
      </c>
      <c r="B5174" s="54" t="s">
        <v>751</v>
      </c>
      <c r="C5174" s="29">
        <f t="shared" si="733"/>
        <v>2105.2631578947367</v>
      </c>
      <c r="D5174" s="102" t="s">
        <v>188</v>
      </c>
      <c r="E5174" s="43">
        <v>142.5</v>
      </c>
      <c r="F5174" s="43">
        <v>140.5</v>
      </c>
      <c r="G5174" s="43"/>
      <c r="H5174" s="110"/>
      <c r="I5174" s="109">
        <f t="shared" si="734"/>
        <v>-4210.5263157894733</v>
      </c>
      <c r="J5174" s="109">
        <f t="shared" si="735"/>
        <v>0</v>
      </c>
      <c r="K5174" s="109">
        <f t="shared" si="736"/>
        <v>0</v>
      </c>
      <c r="L5174" s="43">
        <f t="shared" si="737"/>
        <v>-4210.5263157894733</v>
      </c>
      <c r="M5174" s="25"/>
      <c r="N5174" s="25"/>
    </row>
    <row r="5175" spans="1:14" ht="15.75" customHeight="1">
      <c r="A5175" s="114">
        <v>41320</v>
      </c>
      <c r="B5175" s="54" t="s">
        <v>29</v>
      </c>
      <c r="C5175" s="29">
        <f t="shared" si="733"/>
        <v>933.12597200622088</v>
      </c>
      <c r="D5175" s="54" t="s">
        <v>188</v>
      </c>
      <c r="E5175" s="112">
        <v>321.5</v>
      </c>
      <c r="F5175" s="112">
        <v>323.5</v>
      </c>
      <c r="G5175" s="112">
        <v>327</v>
      </c>
      <c r="H5175" s="112">
        <v>332</v>
      </c>
      <c r="I5175" s="109">
        <f t="shared" si="734"/>
        <v>1866.2519440124418</v>
      </c>
      <c r="J5175" s="109">
        <f t="shared" si="735"/>
        <v>3265.9409020217731</v>
      </c>
      <c r="K5175" s="109">
        <f t="shared" si="736"/>
        <v>4665.6298600311047</v>
      </c>
      <c r="L5175" s="43">
        <f t="shared" si="737"/>
        <v>9797.8227060653189</v>
      </c>
      <c r="M5175" s="25"/>
      <c r="N5175" s="25"/>
    </row>
    <row r="5176" spans="1:14" ht="15.75" customHeight="1">
      <c r="A5176" s="114">
        <v>41320</v>
      </c>
      <c r="B5176" s="54" t="s">
        <v>24</v>
      </c>
      <c r="C5176" s="29">
        <f t="shared" si="733"/>
        <v>2189.7810218978102</v>
      </c>
      <c r="D5176" s="54" t="s">
        <v>203</v>
      </c>
      <c r="E5176" s="112">
        <v>137</v>
      </c>
      <c r="F5176" s="112">
        <v>136</v>
      </c>
      <c r="G5176" s="112">
        <v>135</v>
      </c>
      <c r="H5176" s="112">
        <v>133.69999999999999</v>
      </c>
      <c r="I5176" s="109">
        <f t="shared" si="734"/>
        <v>2189.7810218978102</v>
      </c>
      <c r="J5176" s="109">
        <f t="shared" si="735"/>
        <v>2189.7810218978102</v>
      </c>
      <c r="K5176" s="109">
        <f t="shared" si="736"/>
        <v>2846.7153284671781</v>
      </c>
      <c r="L5176" s="43">
        <f t="shared" si="737"/>
        <v>7226.277372262799</v>
      </c>
      <c r="M5176" s="25"/>
      <c r="N5176" s="25"/>
    </row>
    <row r="5177" spans="1:14" ht="15.75" customHeight="1">
      <c r="A5177" s="114">
        <v>41320</v>
      </c>
      <c r="B5177" s="54" t="s">
        <v>821</v>
      </c>
      <c r="C5177" s="29">
        <f t="shared" si="733"/>
        <v>1167.3151750972763</v>
      </c>
      <c r="D5177" s="54" t="s">
        <v>188</v>
      </c>
      <c r="E5177" s="112">
        <v>257</v>
      </c>
      <c r="F5177" s="112">
        <v>259</v>
      </c>
      <c r="G5177" s="112">
        <v>261</v>
      </c>
      <c r="H5177" s="112"/>
      <c r="I5177" s="109">
        <f t="shared" si="734"/>
        <v>2334.6303501945526</v>
      </c>
      <c r="J5177" s="109">
        <f t="shared" si="735"/>
        <v>2334.6303501945526</v>
      </c>
      <c r="K5177" s="109">
        <f t="shared" si="736"/>
        <v>0</v>
      </c>
      <c r="L5177" s="43">
        <f t="shared" si="737"/>
        <v>4669.2607003891053</v>
      </c>
      <c r="M5177" s="25"/>
      <c r="N5177" s="25"/>
    </row>
    <row r="5178" spans="1:14" ht="15.75" customHeight="1">
      <c r="A5178" s="114">
        <v>41320</v>
      </c>
      <c r="B5178" s="54" t="s">
        <v>786</v>
      </c>
      <c r="C5178" s="29">
        <f t="shared" si="733"/>
        <v>2181.818181818182</v>
      </c>
      <c r="D5178" s="102" t="s">
        <v>203</v>
      </c>
      <c r="E5178" s="43">
        <v>137.5</v>
      </c>
      <c r="F5178" s="43">
        <v>136.5</v>
      </c>
      <c r="G5178" s="43">
        <v>135.5</v>
      </c>
      <c r="H5178" s="110"/>
      <c r="I5178" s="109">
        <f t="shared" si="734"/>
        <v>2181.818181818182</v>
      </c>
      <c r="J5178" s="109">
        <f t="shared" si="735"/>
        <v>2181.818181818182</v>
      </c>
      <c r="K5178" s="109">
        <f t="shared" si="736"/>
        <v>0</v>
      </c>
      <c r="L5178" s="43">
        <f t="shared" si="737"/>
        <v>4363.636363636364</v>
      </c>
      <c r="M5178" s="25"/>
      <c r="N5178" s="25"/>
    </row>
    <row r="5179" spans="1:14" ht="15.75" customHeight="1">
      <c r="A5179" s="114">
        <v>41320</v>
      </c>
      <c r="B5179" s="54" t="s">
        <v>705</v>
      </c>
      <c r="C5179" s="29">
        <f t="shared" si="733"/>
        <v>3658.5365853658536</v>
      </c>
      <c r="D5179" s="102" t="s">
        <v>203</v>
      </c>
      <c r="E5179" s="43">
        <v>82</v>
      </c>
      <c r="F5179" s="43">
        <v>81.400000000000006</v>
      </c>
      <c r="G5179" s="43"/>
      <c r="H5179" s="110"/>
      <c r="I5179" s="109">
        <f t="shared" si="734"/>
        <v>2195.1219512194912</v>
      </c>
      <c r="J5179" s="109">
        <f t="shared" si="735"/>
        <v>0</v>
      </c>
      <c r="K5179" s="109">
        <f t="shared" si="736"/>
        <v>0</v>
      </c>
      <c r="L5179" s="43">
        <f t="shared" si="737"/>
        <v>2195.1219512194912</v>
      </c>
      <c r="M5179" s="25"/>
      <c r="N5179" s="25"/>
    </row>
    <row r="5180" spans="1:14" ht="15.75" customHeight="1">
      <c r="A5180" s="114">
        <v>41320</v>
      </c>
      <c r="B5180" s="54" t="s">
        <v>37</v>
      </c>
      <c r="C5180" s="29">
        <f t="shared" si="733"/>
        <v>2877.6978417266187</v>
      </c>
      <c r="D5180" s="102" t="s">
        <v>203</v>
      </c>
      <c r="E5180" s="43">
        <v>104.25</v>
      </c>
      <c r="F5180" s="43">
        <v>103.5</v>
      </c>
      <c r="G5180" s="43"/>
      <c r="H5180" s="110"/>
      <c r="I5180" s="109">
        <f t="shared" si="734"/>
        <v>2158.2733812949641</v>
      </c>
      <c r="J5180" s="109">
        <f t="shared" si="735"/>
        <v>0</v>
      </c>
      <c r="K5180" s="109">
        <f t="shared" si="736"/>
        <v>0</v>
      </c>
      <c r="L5180" s="43">
        <f t="shared" si="737"/>
        <v>2158.2733812949641</v>
      </c>
      <c r="M5180" s="25"/>
      <c r="N5180" s="25"/>
    </row>
    <row r="5181" spans="1:14" ht="15.75" customHeight="1">
      <c r="A5181" s="114">
        <v>41319</v>
      </c>
      <c r="B5181" s="54" t="s">
        <v>793</v>
      </c>
      <c r="C5181" s="29">
        <f t="shared" si="733"/>
        <v>5741.6267942583736</v>
      </c>
      <c r="D5181" s="54" t="s">
        <v>203</v>
      </c>
      <c r="E5181" s="112">
        <v>52.25</v>
      </c>
      <c r="F5181" s="112">
        <v>51.8</v>
      </c>
      <c r="G5181" s="112">
        <v>51.3</v>
      </c>
      <c r="H5181" s="112">
        <v>50.65</v>
      </c>
      <c r="I5181" s="109">
        <f t="shared" si="734"/>
        <v>2583.7320574162845</v>
      </c>
      <c r="J5181" s="109">
        <f t="shared" si="735"/>
        <v>2870.8133971291868</v>
      </c>
      <c r="K5181" s="109">
        <f t="shared" si="736"/>
        <v>3732.0574162679345</v>
      </c>
      <c r="L5181" s="43">
        <f t="shared" si="737"/>
        <v>9186.6028708134054</v>
      </c>
      <c r="M5181" s="25"/>
      <c r="N5181" s="25"/>
    </row>
    <row r="5182" spans="1:14" ht="15.75" customHeight="1">
      <c r="A5182" s="114">
        <v>41319</v>
      </c>
      <c r="B5182" s="54" t="s">
        <v>784</v>
      </c>
      <c r="C5182" s="29">
        <f t="shared" si="733"/>
        <v>2479.3388429752067</v>
      </c>
      <c r="D5182" s="102" t="s">
        <v>203</v>
      </c>
      <c r="E5182" s="43">
        <v>121</v>
      </c>
      <c r="F5182" s="43">
        <v>120</v>
      </c>
      <c r="G5182" s="43">
        <v>118.5</v>
      </c>
      <c r="H5182" s="110"/>
      <c r="I5182" s="109">
        <f t="shared" si="734"/>
        <v>2479.3388429752067</v>
      </c>
      <c r="J5182" s="109">
        <f t="shared" si="735"/>
        <v>3719.0082644628101</v>
      </c>
      <c r="K5182" s="109">
        <f t="shared" si="736"/>
        <v>0</v>
      </c>
      <c r="L5182" s="43">
        <f t="shared" si="737"/>
        <v>6198.3471074380168</v>
      </c>
      <c r="M5182" s="25"/>
      <c r="N5182" s="25"/>
    </row>
    <row r="5183" spans="1:14" ht="15.75" customHeight="1">
      <c r="A5183" s="114">
        <v>41318</v>
      </c>
      <c r="B5183" s="54" t="s">
        <v>822</v>
      </c>
      <c r="C5183" s="29">
        <f t="shared" si="733"/>
        <v>3278.688524590164</v>
      </c>
      <c r="D5183" s="54" t="s">
        <v>203</v>
      </c>
      <c r="E5183" s="112">
        <v>91.5</v>
      </c>
      <c r="F5183" s="112">
        <v>90.9</v>
      </c>
      <c r="G5183" s="112">
        <v>90</v>
      </c>
      <c r="H5183" s="112">
        <v>89</v>
      </c>
      <c r="I5183" s="109">
        <f t="shared" si="734"/>
        <v>1967.2131147540797</v>
      </c>
      <c r="J5183" s="109">
        <f t="shared" si="735"/>
        <v>2950.819672131166</v>
      </c>
      <c r="K5183" s="109">
        <f t="shared" si="736"/>
        <v>3278.688524590164</v>
      </c>
      <c r="L5183" s="43">
        <f t="shared" si="737"/>
        <v>8196.7213114754086</v>
      </c>
      <c r="M5183" s="25"/>
      <c r="N5183" s="25"/>
    </row>
    <row r="5184" spans="1:14" ht="15.75" customHeight="1">
      <c r="A5184" s="114">
        <v>41318</v>
      </c>
      <c r="B5184" s="54" t="s">
        <v>823</v>
      </c>
      <c r="C5184" s="29">
        <f t="shared" si="733"/>
        <v>3560.8308605341244</v>
      </c>
      <c r="D5184" s="102" t="s">
        <v>203</v>
      </c>
      <c r="E5184" s="43">
        <v>84.25</v>
      </c>
      <c r="F5184" s="43">
        <v>83.5</v>
      </c>
      <c r="G5184" s="43">
        <v>82.5</v>
      </c>
      <c r="H5184" s="110"/>
      <c r="I5184" s="109">
        <f t="shared" si="734"/>
        <v>2670.6231454005933</v>
      </c>
      <c r="J5184" s="109">
        <f t="shared" si="735"/>
        <v>3560.8308605341244</v>
      </c>
      <c r="K5184" s="109">
        <f t="shared" si="736"/>
        <v>0</v>
      </c>
      <c r="L5184" s="43">
        <f t="shared" si="737"/>
        <v>6231.4540059347182</v>
      </c>
      <c r="M5184" s="25"/>
      <c r="N5184" s="25"/>
    </row>
    <row r="5185" spans="1:14" ht="15.75" customHeight="1">
      <c r="A5185" s="114">
        <v>41318</v>
      </c>
      <c r="B5185" s="54" t="s">
        <v>515</v>
      </c>
      <c r="C5185" s="29">
        <f t="shared" si="733"/>
        <v>2752.2935779816512</v>
      </c>
      <c r="D5185" s="54" t="s">
        <v>188</v>
      </c>
      <c r="E5185" s="112">
        <v>109</v>
      </c>
      <c r="F5185" s="112">
        <v>110</v>
      </c>
      <c r="G5185" s="112">
        <v>111</v>
      </c>
      <c r="H5185" s="112"/>
      <c r="I5185" s="109">
        <f t="shared" si="734"/>
        <v>2752.2935779816512</v>
      </c>
      <c r="J5185" s="109">
        <f t="shared" si="735"/>
        <v>2752.2935779816512</v>
      </c>
      <c r="K5185" s="109">
        <f t="shared" si="736"/>
        <v>0</v>
      </c>
      <c r="L5185" s="43">
        <f t="shared" si="737"/>
        <v>5504.5871559633024</v>
      </c>
      <c r="M5185" s="25"/>
      <c r="N5185" s="25"/>
    </row>
    <row r="5186" spans="1:14" ht="15.75" customHeight="1">
      <c r="A5186" s="114">
        <v>41318</v>
      </c>
      <c r="B5186" s="54" t="s">
        <v>756</v>
      </c>
      <c r="C5186" s="29">
        <f t="shared" si="733"/>
        <v>2479.3388429752067</v>
      </c>
      <c r="D5186" s="102" t="s">
        <v>188</v>
      </c>
      <c r="E5186" s="43">
        <v>121</v>
      </c>
      <c r="F5186" s="43">
        <v>122</v>
      </c>
      <c r="G5186" s="43"/>
      <c r="H5186" s="110"/>
      <c r="I5186" s="109">
        <f t="shared" si="734"/>
        <v>2479.3388429752067</v>
      </c>
      <c r="J5186" s="109">
        <f t="shared" si="735"/>
        <v>0</v>
      </c>
      <c r="K5186" s="109">
        <f t="shared" si="736"/>
        <v>0</v>
      </c>
      <c r="L5186" s="43">
        <f t="shared" si="737"/>
        <v>2479.3388429752067</v>
      </c>
      <c r="M5186" s="25"/>
      <c r="N5186" s="25"/>
    </row>
    <row r="5187" spans="1:14" ht="15.75" customHeight="1">
      <c r="A5187" s="114">
        <v>41318</v>
      </c>
      <c r="B5187" s="54" t="s">
        <v>699</v>
      </c>
      <c r="C5187" s="29">
        <f t="shared" si="733"/>
        <v>1192.8429423459245</v>
      </c>
      <c r="D5187" s="102" t="s">
        <v>188</v>
      </c>
      <c r="E5187" s="43">
        <v>251.5</v>
      </c>
      <c r="F5187" s="43">
        <v>253.5</v>
      </c>
      <c r="G5187" s="43"/>
      <c r="H5187" s="110"/>
      <c r="I5187" s="109">
        <f t="shared" si="734"/>
        <v>2385.685884691849</v>
      </c>
      <c r="J5187" s="109">
        <f t="shared" si="735"/>
        <v>0</v>
      </c>
      <c r="K5187" s="109">
        <f t="shared" si="736"/>
        <v>0</v>
      </c>
      <c r="L5187" s="43">
        <f t="shared" si="737"/>
        <v>2385.685884691849</v>
      </c>
      <c r="M5187" s="25"/>
      <c r="N5187" s="25"/>
    </row>
    <row r="5188" spans="1:14" ht="15.75" customHeight="1">
      <c r="A5188" s="114">
        <v>41318</v>
      </c>
      <c r="B5188" s="54" t="s">
        <v>380</v>
      </c>
      <c r="C5188" s="29">
        <f t="shared" si="733"/>
        <v>674.15730337078651</v>
      </c>
      <c r="D5188" s="102" t="s">
        <v>188</v>
      </c>
      <c r="E5188" s="43">
        <v>445</v>
      </c>
      <c r="F5188" s="43">
        <v>447.5</v>
      </c>
      <c r="G5188" s="43"/>
      <c r="H5188" s="110"/>
      <c r="I5188" s="109">
        <f t="shared" si="734"/>
        <v>1685.3932584269662</v>
      </c>
      <c r="J5188" s="109">
        <f t="shared" si="735"/>
        <v>0</v>
      </c>
      <c r="K5188" s="109">
        <f t="shared" si="736"/>
        <v>0</v>
      </c>
      <c r="L5188" s="43">
        <f t="shared" si="737"/>
        <v>1685.3932584269662</v>
      </c>
      <c r="M5188" s="25"/>
      <c r="N5188" s="25"/>
    </row>
    <row r="5189" spans="1:14" ht="15.75" customHeight="1">
      <c r="A5189" s="114">
        <v>41318</v>
      </c>
      <c r="B5189" s="54" t="s">
        <v>37</v>
      </c>
      <c r="C5189" s="29">
        <f t="shared" si="733"/>
        <v>2654.8672566371683</v>
      </c>
      <c r="D5189" s="102" t="s">
        <v>188</v>
      </c>
      <c r="E5189" s="43">
        <v>113</v>
      </c>
      <c r="F5189" s="43">
        <v>113</v>
      </c>
      <c r="G5189" s="43"/>
      <c r="H5189" s="110"/>
      <c r="I5189" s="109">
        <f t="shared" si="734"/>
        <v>0</v>
      </c>
      <c r="J5189" s="109">
        <f t="shared" si="735"/>
        <v>0</v>
      </c>
      <c r="K5189" s="109">
        <f t="shared" si="736"/>
        <v>0</v>
      </c>
      <c r="L5189" s="43">
        <f t="shared" si="737"/>
        <v>0</v>
      </c>
      <c r="M5189" s="25"/>
      <c r="N5189" s="25"/>
    </row>
    <row r="5190" spans="1:14" ht="15.75" customHeight="1">
      <c r="A5190" s="114">
        <v>41317</v>
      </c>
      <c r="B5190" s="54" t="s">
        <v>773</v>
      </c>
      <c r="C5190" s="29">
        <f t="shared" si="733"/>
        <v>589.39096267190575</v>
      </c>
      <c r="D5190" s="102" t="s">
        <v>188</v>
      </c>
      <c r="E5190" s="43">
        <v>509</v>
      </c>
      <c r="F5190" s="43">
        <v>502</v>
      </c>
      <c r="G5190" s="43"/>
      <c r="H5190" s="110"/>
      <c r="I5190" s="109">
        <f t="shared" si="734"/>
        <v>-4125.7367387033401</v>
      </c>
      <c r="J5190" s="109">
        <f t="shared" si="735"/>
        <v>0</v>
      </c>
      <c r="K5190" s="109">
        <f t="shared" si="736"/>
        <v>0</v>
      </c>
      <c r="L5190" s="43">
        <f t="shared" si="737"/>
        <v>-4125.7367387033401</v>
      </c>
      <c r="M5190" s="25"/>
      <c r="N5190" s="25"/>
    </row>
    <row r="5191" spans="1:14" ht="15.75" customHeight="1">
      <c r="A5191" s="114">
        <v>41316</v>
      </c>
      <c r="B5191" s="54" t="s">
        <v>824</v>
      </c>
      <c r="C5191" s="29">
        <f t="shared" si="733"/>
        <v>4137.9310344827591</v>
      </c>
      <c r="D5191" s="54" t="s">
        <v>188</v>
      </c>
      <c r="E5191" s="112">
        <v>72.5</v>
      </c>
      <c r="F5191" s="112">
        <v>73</v>
      </c>
      <c r="G5191" s="112">
        <v>73.75</v>
      </c>
      <c r="H5191" s="112">
        <v>75</v>
      </c>
      <c r="I5191" s="109">
        <f t="shared" si="734"/>
        <v>2068.9655172413795</v>
      </c>
      <c r="J5191" s="109">
        <f t="shared" si="735"/>
        <v>3103.4482758620693</v>
      </c>
      <c r="K5191" s="109">
        <f t="shared" si="736"/>
        <v>5172.4137931034493</v>
      </c>
      <c r="L5191" s="43">
        <f t="shared" si="737"/>
        <v>10344.827586206899</v>
      </c>
      <c r="M5191" s="25"/>
      <c r="N5191" s="25"/>
    </row>
    <row r="5192" spans="1:14" ht="15.75" customHeight="1">
      <c r="A5192" s="114">
        <v>41316</v>
      </c>
      <c r="B5192" s="54" t="s">
        <v>33</v>
      </c>
      <c r="C5192" s="29">
        <f t="shared" si="733"/>
        <v>2941.1764705882351</v>
      </c>
      <c r="D5192" s="54" t="s">
        <v>188</v>
      </c>
      <c r="E5192" s="112">
        <v>102</v>
      </c>
      <c r="F5192" s="112">
        <v>103</v>
      </c>
      <c r="G5192" s="112">
        <v>103.8</v>
      </c>
      <c r="H5192" s="112"/>
      <c r="I5192" s="109">
        <f t="shared" si="734"/>
        <v>2941.1764705882351</v>
      </c>
      <c r="J5192" s="109">
        <f t="shared" si="735"/>
        <v>2352.9411764705796</v>
      </c>
      <c r="K5192" s="109">
        <f t="shared" si="736"/>
        <v>0</v>
      </c>
      <c r="L5192" s="43">
        <f t="shared" si="737"/>
        <v>5294.1176470588143</v>
      </c>
      <c r="M5192" s="25"/>
      <c r="N5192" s="25"/>
    </row>
    <row r="5193" spans="1:14" ht="15.75" customHeight="1">
      <c r="A5193" s="114">
        <v>41316</v>
      </c>
      <c r="B5193" s="54" t="s">
        <v>48</v>
      </c>
      <c r="C5193" s="29">
        <f t="shared" si="733"/>
        <v>3448.2758620689656</v>
      </c>
      <c r="D5193" s="102" t="s">
        <v>188</v>
      </c>
      <c r="E5193" s="43">
        <v>87</v>
      </c>
      <c r="F5193" s="43">
        <v>87.75</v>
      </c>
      <c r="G5193" s="43"/>
      <c r="H5193" s="110"/>
      <c r="I5193" s="109">
        <f t="shared" si="734"/>
        <v>2586.2068965517242</v>
      </c>
      <c r="J5193" s="109">
        <f t="shared" si="735"/>
        <v>0</v>
      </c>
      <c r="K5193" s="109">
        <f t="shared" si="736"/>
        <v>0</v>
      </c>
      <c r="L5193" s="43">
        <f t="shared" si="737"/>
        <v>2586.2068965517242</v>
      </c>
      <c r="M5193" s="25"/>
      <c r="N5193" s="25"/>
    </row>
    <row r="5194" spans="1:14" ht="15.75" customHeight="1">
      <c r="A5194" s="114">
        <v>41316</v>
      </c>
      <c r="B5194" s="54" t="s">
        <v>724</v>
      </c>
      <c r="C5194" s="29">
        <f t="shared" si="733"/>
        <v>1200</v>
      </c>
      <c r="D5194" s="102" t="s">
        <v>188</v>
      </c>
      <c r="E5194" s="43">
        <v>250</v>
      </c>
      <c r="F5194" s="43">
        <v>251.9</v>
      </c>
      <c r="G5194" s="43"/>
      <c r="H5194" s="110"/>
      <c r="I5194" s="109">
        <f t="shared" si="734"/>
        <v>2280.0000000000068</v>
      </c>
      <c r="J5194" s="109">
        <f t="shared" si="735"/>
        <v>0</v>
      </c>
      <c r="K5194" s="109">
        <f t="shared" si="736"/>
        <v>0</v>
      </c>
      <c r="L5194" s="43">
        <f t="shared" si="737"/>
        <v>2280.0000000000068</v>
      </c>
      <c r="M5194" s="25"/>
      <c r="N5194" s="25"/>
    </row>
    <row r="5195" spans="1:14" ht="15.75" customHeight="1">
      <c r="A5195" s="114">
        <v>41316</v>
      </c>
      <c r="B5195" s="54" t="s">
        <v>702</v>
      </c>
      <c r="C5195" s="29">
        <f t="shared" ref="C5195:C5258" si="738">300000/E5195</f>
        <v>678.73303167420818</v>
      </c>
      <c r="D5195" s="102" t="s">
        <v>188</v>
      </c>
      <c r="E5195" s="43">
        <v>442</v>
      </c>
      <c r="F5195" s="43">
        <v>445</v>
      </c>
      <c r="G5195" s="43"/>
      <c r="H5195" s="110"/>
      <c r="I5195" s="109">
        <f t="shared" si="734"/>
        <v>2036.1990950226245</v>
      </c>
      <c r="J5195" s="109">
        <f t="shared" si="735"/>
        <v>0</v>
      </c>
      <c r="K5195" s="109">
        <f t="shared" si="736"/>
        <v>0</v>
      </c>
      <c r="L5195" s="43">
        <f t="shared" si="737"/>
        <v>2036.1990950226245</v>
      </c>
      <c r="M5195" s="25"/>
      <c r="N5195" s="25"/>
    </row>
    <row r="5196" spans="1:14" ht="15.75" customHeight="1">
      <c r="A5196" s="114">
        <v>41316</v>
      </c>
      <c r="B5196" s="54" t="s">
        <v>76</v>
      </c>
      <c r="C5196" s="29">
        <f t="shared" si="738"/>
        <v>2290.0763358778627</v>
      </c>
      <c r="D5196" s="102" t="s">
        <v>188</v>
      </c>
      <c r="E5196" s="43">
        <v>131</v>
      </c>
      <c r="F5196" s="43">
        <v>131.9</v>
      </c>
      <c r="G5196" s="43"/>
      <c r="H5196" s="110"/>
      <c r="I5196" s="109">
        <f t="shared" ref="I5196:I5259" si="739">(IF(D5196="SHORT",E5196-F5196,IF(D5196="LONG",F5196-E5196)))*C5196</f>
        <v>2061.0687022900893</v>
      </c>
      <c r="J5196" s="109">
        <f t="shared" ref="J5196:J5259" si="740">(IF(D5196="SHORT",IF(G5196="",0,F5196-G5196),IF(D5196="LONG",IF(G5196="",0,G5196-F5196))))*C5196</f>
        <v>0</v>
      </c>
      <c r="K5196" s="109">
        <f t="shared" ref="K5196:K5259" si="741">(IF(D5196="SHORT",IF(H5196="",0,G5196-H5196),IF(D5196="LONG",IF(H5196="",0,(H5196-G5196)))))*C5196</f>
        <v>0</v>
      </c>
      <c r="L5196" s="43">
        <f t="shared" ref="L5196:L5259" si="742">SUM(I5196,J5196,K5196)</f>
        <v>2061.0687022900893</v>
      </c>
      <c r="M5196" s="25"/>
      <c r="N5196" s="25"/>
    </row>
    <row r="5197" spans="1:14" ht="15.75" customHeight="1">
      <c r="A5197" s="114">
        <v>41313</v>
      </c>
      <c r="B5197" s="54" t="s">
        <v>705</v>
      </c>
      <c r="C5197" s="29">
        <f t="shared" si="738"/>
        <v>2941.1764705882351</v>
      </c>
      <c r="D5197" s="54" t="s">
        <v>203</v>
      </c>
      <c r="E5197" s="112">
        <v>102</v>
      </c>
      <c r="F5197" s="112">
        <v>101</v>
      </c>
      <c r="G5197" s="112">
        <v>100</v>
      </c>
      <c r="H5197" s="112">
        <v>98.5</v>
      </c>
      <c r="I5197" s="109">
        <f t="shared" si="739"/>
        <v>2941.1764705882351</v>
      </c>
      <c r="J5197" s="109">
        <f t="shared" si="740"/>
        <v>2941.1764705882351</v>
      </c>
      <c r="K5197" s="109">
        <f t="shared" si="741"/>
        <v>4411.7647058823532</v>
      </c>
      <c r="L5197" s="43">
        <f t="shared" si="742"/>
        <v>10294.117647058823</v>
      </c>
      <c r="M5197" s="25"/>
      <c r="N5197" s="25"/>
    </row>
    <row r="5198" spans="1:14" ht="15.75" customHeight="1">
      <c r="A5198" s="114">
        <v>41313</v>
      </c>
      <c r="B5198" s="54" t="s">
        <v>41</v>
      </c>
      <c r="C5198" s="29">
        <f t="shared" si="738"/>
        <v>3225.8064516129034</v>
      </c>
      <c r="D5198" s="54" t="s">
        <v>203</v>
      </c>
      <c r="E5198" s="112">
        <v>93</v>
      </c>
      <c r="F5198" s="112">
        <v>92.25</v>
      </c>
      <c r="G5198" s="112">
        <v>91.25</v>
      </c>
      <c r="H5198" s="112">
        <v>90</v>
      </c>
      <c r="I5198" s="109">
        <f t="shared" si="739"/>
        <v>2419.3548387096776</v>
      </c>
      <c r="J5198" s="109">
        <f t="shared" si="740"/>
        <v>3225.8064516129034</v>
      </c>
      <c r="K5198" s="109">
        <f t="shared" si="741"/>
        <v>4032.2580645161293</v>
      </c>
      <c r="L5198" s="43">
        <f t="shared" si="742"/>
        <v>9677.4193548387102</v>
      </c>
      <c r="M5198" s="25"/>
      <c r="N5198" s="25"/>
    </row>
    <row r="5199" spans="1:14" ht="15.75" customHeight="1">
      <c r="A5199" s="114">
        <v>41313</v>
      </c>
      <c r="B5199" s="54" t="s">
        <v>48</v>
      </c>
      <c r="C5199" s="29">
        <f t="shared" si="738"/>
        <v>3508.7719298245615</v>
      </c>
      <c r="D5199" s="54" t="s">
        <v>188</v>
      </c>
      <c r="E5199" s="112">
        <v>85.5</v>
      </c>
      <c r="F5199" s="112">
        <v>86.2</v>
      </c>
      <c r="G5199" s="112">
        <v>87</v>
      </c>
      <c r="H5199" s="112"/>
      <c r="I5199" s="109">
        <f t="shared" si="739"/>
        <v>2456.1403508772032</v>
      </c>
      <c r="J5199" s="109">
        <f t="shared" si="740"/>
        <v>2807.0175438596393</v>
      </c>
      <c r="K5199" s="109">
        <f t="shared" si="741"/>
        <v>0</v>
      </c>
      <c r="L5199" s="43">
        <f t="shared" si="742"/>
        <v>5263.1578947368425</v>
      </c>
      <c r="M5199" s="25"/>
      <c r="N5199" s="25"/>
    </row>
    <row r="5200" spans="1:14" ht="15.75" customHeight="1">
      <c r="A5200" s="114">
        <v>41313</v>
      </c>
      <c r="B5200" s="54" t="s">
        <v>583</v>
      </c>
      <c r="C5200" s="29">
        <f t="shared" si="738"/>
        <v>3947.3684210526317</v>
      </c>
      <c r="D5200" s="54" t="s">
        <v>188</v>
      </c>
      <c r="E5200" s="112">
        <v>76</v>
      </c>
      <c r="F5200" s="112">
        <v>76.5</v>
      </c>
      <c r="G5200" s="112">
        <v>77.25</v>
      </c>
      <c r="H5200" s="112"/>
      <c r="I5200" s="109">
        <f t="shared" si="739"/>
        <v>1973.6842105263158</v>
      </c>
      <c r="J5200" s="109">
        <f t="shared" si="740"/>
        <v>2960.5263157894738</v>
      </c>
      <c r="K5200" s="109">
        <f t="shared" si="741"/>
        <v>0</v>
      </c>
      <c r="L5200" s="43">
        <f t="shared" si="742"/>
        <v>4934.21052631579</v>
      </c>
      <c r="M5200" s="25"/>
      <c r="N5200" s="25"/>
    </row>
    <row r="5201" spans="1:14" ht="15.75" customHeight="1">
      <c r="A5201" s="114">
        <v>41313</v>
      </c>
      <c r="B5201" s="54" t="s">
        <v>748</v>
      </c>
      <c r="C5201" s="29">
        <f t="shared" si="738"/>
        <v>3488.3720930232557</v>
      </c>
      <c r="D5201" s="102" t="s">
        <v>203</v>
      </c>
      <c r="E5201" s="43">
        <v>86</v>
      </c>
      <c r="F5201" s="43">
        <v>85.25</v>
      </c>
      <c r="G5201" s="43"/>
      <c r="H5201" s="110"/>
      <c r="I5201" s="109">
        <f t="shared" si="739"/>
        <v>2616.2790697674418</v>
      </c>
      <c r="J5201" s="109">
        <f t="shared" si="740"/>
        <v>0</v>
      </c>
      <c r="K5201" s="109">
        <f t="shared" si="741"/>
        <v>0</v>
      </c>
      <c r="L5201" s="43">
        <f t="shared" si="742"/>
        <v>2616.2790697674418</v>
      </c>
      <c r="M5201" s="25"/>
      <c r="N5201" s="25"/>
    </row>
    <row r="5202" spans="1:14" ht="15.75" customHeight="1">
      <c r="A5202" s="114">
        <v>41313</v>
      </c>
      <c r="B5202" s="54" t="s">
        <v>748</v>
      </c>
      <c r="C5202" s="29">
        <f t="shared" si="738"/>
        <v>3529.4117647058824</v>
      </c>
      <c r="D5202" s="102" t="s">
        <v>203</v>
      </c>
      <c r="E5202" s="43">
        <v>85</v>
      </c>
      <c r="F5202" s="43">
        <v>84.35</v>
      </c>
      <c r="G5202" s="43"/>
      <c r="H5202" s="110"/>
      <c r="I5202" s="109">
        <f t="shared" si="739"/>
        <v>2294.1176470588434</v>
      </c>
      <c r="J5202" s="109">
        <f t="shared" si="740"/>
        <v>0</v>
      </c>
      <c r="K5202" s="109">
        <f t="shared" si="741"/>
        <v>0</v>
      </c>
      <c r="L5202" s="43">
        <f t="shared" si="742"/>
        <v>2294.1176470588434</v>
      </c>
      <c r="M5202" s="25"/>
      <c r="N5202" s="25"/>
    </row>
    <row r="5203" spans="1:14" ht="15.75" customHeight="1">
      <c r="A5203" s="114">
        <v>41312</v>
      </c>
      <c r="B5203" s="54" t="s">
        <v>628</v>
      </c>
      <c r="C5203" s="29">
        <f t="shared" si="738"/>
        <v>295.85798816568047</v>
      </c>
      <c r="D5203" s="54" t="s">
        <v>203</v>
      </c>
      <c r="E5203" s="112">
        <v>1014</v>
      </c>
      <c r="F5203" s="112">
        <v>1006</v>
      </c>
      <c r="G5203" s="112">
        <v>996</v>
      </c>
      <c r="H5203" s="112">
        <v>980</v>
      </c>
      <c r="I5203" s="109">
        <f t="shared" si="739"/>
        <v>2366.8639053254437</v>
      </c>
      <c r="J5203" s="109">
        <f t="shared" si="740"/>
        <v>2958.5798816568049</v>
      </c>
      <c r="K5203" s="109">
        <f t="shared" si="741"/>
        <v>4733.7278106508875</v>
      </c>
      <c r="L5203" s="43">
        <f t="shared" si="742"/>
        <v>10059.171597633136</v>
      </c>
      <c r="M5203" s="25"/>
      <c r="N5203" s="25"/>
    </row>
    <row r="5204" spans="1:14" ht="15.75" customHeight="1">
      <c r="A5204" s="114">
        <v>41312</v>
      </c>
      <c r="B5204" s="54" t="s">
        <v>813</v>
      </c>
      <c r="C5204" s="29">
        <f t="shared" si="738"/>
        <v>1250</v>
      </c>
      <c r="D5204" s="54" t="s">
        <v>188</v>
      </c>
      <c r="E5204" s="112">
        <v>240</v>
      </c>
      <c r="F5204" s="112">
        <v>241.5</v>
      </c>
      <c r="G5204" s="112">
        <v>243.5</v>
      </c>
      <c r="H5204" s="112">
        <v>247</v>
      </c>
      <c r="I5204" s="109">
        <f t="shared" si="739"/>
        <v>1875</v>
      </c>
      <c r="J5204" s="109">
        <f t="shared" si="740"/>
        <v>2500</v>
      </c>
      <c r="K5204" s="109">
        <f t="shared" si="741"/>
        <v>4375</v>
      </c>
      <c r="L5204" s="43">
        <f t="shared" si="742"/>
        <v>8750</v>
      </c>
      <c r="M5204" s="25"/>
      <c r="N5204" s="25"/>
    </row>
    <row r="5205" spans="1:14" ht="15.75" customHeight="1">
      <c r="A5205" s="114">
        <v>41312</v>
      </c>
      <c r="B5205" s="54" t="s">
        <v>107</v>
      </c>
      <c r="C5205" s="29">
        <f t="shared" si="738"/>
        <v>2857.1428571428573</v>
      </c>
      <c r="D5205" s="102" t="s">
        <v>203</v>
      </c>
      <c r="E5205" s="43">
        <v>105</v>
      </c>
      <c r="F5205" s="43">
        <v>104</v>
      </c>
      <c r="G5205" s="43">
        <v>103</v>
      </c>
      <c r="H5205" s="110"/>
      <c r="I5205" s="109">
        <f t="shared" si="739"/>
        <v>2857.1428571428573</v>
      </c>
      <c r="J5205" s="109">
        <f t="shared" si="740"/>
        <v>2857.1428571428573</v>
      </c>
      <c r="K5205" s="109">
        <f t="shared" si="741"/>
        <v>0</v>
      </c>
      <c r="L5205" s="43">
        <f t="shared" si="742"/>
        <v>5714.2857142857147</v>
      </c>
      <c r="M5205" s="25"/>
      <c r="N5205" s="25"/>
    </row>
    <row r="5206" spans="1:14" ht="15.75" customHeight="1">
      <c r="A5206" s="114">
        <v>41312</v>
      </c>
      <c r="B5206" s="54" t="s">
        <v>825</v>
      </c>
      <c r="C5206" s="29">
        <f t="shared" si="738"/>
        <v>2752.2935779816512</v>
      </c>
      <c r="D5206" s="54" t="s">
        <v>188</v>
      </c>
      <c r="E5206" s="112">
        <v>109</v>
      </c>
      <c r="F5206" s="112">
        <v>110</v>
      </c>
      <c r="G5206" s="112">
        <v>110.65</v>
      </c>
      <c r="H5206" s="112"/>
      <c r="I5206" s="109">
        <f t="shared" si="739"/>
        <v>2752.2935779816512</v>
      </c>
      <c r="J5206" s="109">
        <f t="shared" si="740"/>
        <v>1788.990825688089</v>
      </c>
      <c r="K5206" s="109">
        <f t="shared" si="741"/>
        <v>0</v>
      </c>
      <c r="L5206" s="43">
        <f t="shared" si="742"/>
        <v>4541.2844036697406</v>
      </c>
      <c r="M5206" s="25"/>
      <c r="N5206" s="25"/>
    </row>
    <row r="5207" spans="1:14" ht="15.75" customHeight="1">
      <c r="A5207" s="114">
        <v>41312</v>
      </c>
      <c r="B5207" s="54" t="s">
        <v>669</v>
      </c>
      <c r="C5207" s="29">
        <f t="shared" si="738"/>
        <v>1554.4041450777202</v>
      </c>
      <c r="D5207" s="102" t="s">
        <v>188</v>
      </c>
      <c r="E5207" s="43">
        <v>193</v>
      </c>
      <c r="F5207" s="43">
        <v>194.25</v>
      </c>
      <c r="G5207" s="43"/>
      <c r="H5207" s="110"/>
      <c r="I5207" s="109">
        <f t="shared" si="739"/>
        <v>1943.0051813471503</v>
      </c>
      <c r="J5207" s="109">
        <f t="shared" si="740"/>
        <v>0</v>
      </c>
      <c r="K5207" s="109">
        <f t="shared" si="741"/>
        <v>0</v>
      </c>
      <c r="L5207" s="43">
        <f t="shared" si="742"/>
        <v>1943.0051813471503</v>
      </c>
      <c r="M5207" s="25"/>
      <c r="N5207" s="25"/>
    </row>
    <row r="5208" spans="1:14" ht="15.75" customHeight="1">
      <c r="A5208" s="114">
        <v>41312</v>
      </c>
      <c r="B5208" s="54" t="s">
        <v>547</v>
      </c>
      <c r="C5208" s="29">
        <f t="shared" si="738"/>
        <v>2264.1509433962265</v>
      </c>
      <c r="D5208" s="102" t="s">
        <v>203</v>
      </c>
      <c r="E5208" s="43">
        <v>132.5</v>
      </c>
      <c r="F5208" s="43">
        <v>134.5</v>
      </c>
      <c r="G5208" s="43"/>
      <c r="H5208" s="110"/>
      <c r="I5208" s="109">
        <f t="shared" si="739"/>
        <v>-4528.3018867924529</v>
      </c>
      <c r="J5208" s="109">
        <f t="shared" si="740"/>
        <v>0</v>
      </c>
      <c r="K5208" s="109">
        <f t="shared" si="741"/>
        <v>0</v>
      </c>
      <c r="L5208" s="43">
        <f t="shared" si="742"/>
        <v>-4528.3018867924529</v>
      </c>
      <c r="M5208" s="25"/>
      <c r="N5208" s="25"/>
    </row>
    <row r="5209" spans="1:14" ht="15.75" customHeight="1">
      <c r="A5209" s="114">
        <v>41311</v>
      </c>
      <c r="B5209" s="54" t="s">
        <v>45</v>
      </c>
      <c r="C5209" s="29">
        <f t="shared" si="738"/>
        <v>3703.7037037037039</v>
      </c>
      <c r="D5209" s="54" t="s">
        <v>188</v>
      </c>
      <c r="E5209" s="112">
        <v>81</v>
      </c>
      <c r="F5209" s="112">
        <v>81.75</v>
      </c>
      <c r="G5209" s="112">
        <v>82.5</v>
      </c>
      <c r="H5209" s="112"/>
      <c r="I5209" s="109">
        <f t="shared" si="739"/>
        <v>2777.7777777777778</v>
      </c>
      <c r="J5209" s="109">
        <f t="shared" si="740"/>
        <v>2777.7777777777778</v>
      </c>
      <c r="K5209" s="109">
        <f t="shared" si="741"/>
        <v>0</v>
      </c>
      <c r="L5209" s="43">
        <f t="shared" si="742"/>
        <v>5555.5555555555557</v>
      </c>
      <c r="M5209" s="25"/>
      <c r="N5209" s="25"/>
    </row>
    <row r="5210" spans="1:14" ht="15.75" customHeight="1">
      <c r="A5210" s="114">
        <v>41311</v>
      </c>
      <c r="B5210" s="54" t="s">
        <v>756</v>
      </c>
      <c r="C5210" s="29">
        <f t="shared" si="738"/>
        <v>2521.0084033613443</v>
      </c>
      <c r="D5210" s="54" t="s">
        <v>188</v>
      </c>
      <c r="E5210" s="112">
        <v>119</v>
      </c>
      <c r="F5210" s="112">
        <v>120</v>
      </c>
      <c r="G5210" s="112">
        <v>120.9</v>
      </c>
      <c r="H5210" s="112"/>
      <c r="I5210" s="109">
        <f t="shared" si="739"/>
        <v>2521.0084033613443</v>
      </c>
      <c r="J5210" s="109">
        <f t="shared" si="740"/>
        <v>2268.9075630252241</v>
      </c>
      <c r="K5210" s="109">
        <f t="shared" si="741"/>
        <v>0</v>
      </c>
      <c r="L5210" s="43">
        <f t="shared" si="742"/>
        <v>4789.9159663865685</v>
      </c>
      <c r="M5210" s="25"/>
      <c r="N5210" s="25"/>
    </row>
    <row r="5211" spans="1:14" ht="15.75" customHeight="1">
      <c r="A5211" s="114">
        <v>41311</v>
      </c>
      <c r="B5211" s="54" t="s">
        <v>826</v>
      </c>
      <c r="C5211" s="29">
        <f t="shared" si="738"/>
        <v>362.31884057971013</v>
      </c>
      <c r="D5211" s="102" t="s">
        <v>188</v>
      </c>
      <c r="E5211" s="43">
        <v>828</v>
      </c>
      <c r="F5211" s="43">
        <v>834</v>
      </c>
      <c r="G5211" s="43"/>
      <c r="H5211" s="110"/>
      <c r="I5211" s="109">
        <f t="shared" si="739"/>
        <v>2173.913043478261</v>
      </c>
      <c r="J5211" s="109">
        <f t="shared" si="740"/>
        <v>0</v>
      </c>
      <c r="K5211" s="109">
        <f t="shared" si="741"/>
        <v>0</v>
      </c>
      <c r="L5211" s="43">
        <f t="shared" si="742"/>
        <v>2173.913043478261</v>
      </c>
      <c r="M5211" s="25"/>
      <c r="N5211" s="25"/>
    </row>
    <row r="5212" spans="1:14" ht="15.75" customHeight="1">
      <c r="A5212" s="114">
        <v>41311</v>
      </c>
      <c r="B5212" s="54" t="s">
        <v>751</v>
      </c>
      <c r="C5212" s="29">
        <f t="shared" si="738"/>
        <v>2158.2733812949641</v>
      </c>
      <c r="D5212" s="102" t="s">
        <v>188</v>
      </c>
      <c r="E5212" s="43">
        <v>139</v>
      </c>
      <c r="F5212" s="43">
        <v>140</v>
      </c>
      <c r="G5212" s="43"/>
      <c r="H5212" s="110"/>
      <c r="I5212" s="109">
        <f t="shared" si="739"/>
        <v>2158.2733812949641</v>
      </c>
      <c r="J5212" s="109">
        <f t="shared" si="740"/>
        <v>0</v>
      </c>
      <c r="K5212" s="109">
        <f t="shared" si="741"/>
        <v>0</v>
      </c>
      <c r="L5212" s="43">
        <f t="shared" si="742"/>
        <v>2158.2733812949641</v>
      </c>
      <c r="M5212" s="25"/>
      <c r="N5212" s="25"/>
    </row>
    <row r="5213" spans="1:14" ht="15.75" customHeight="1">
      <c r="A5213" s="114">
        <v>41311</v>
      </c>
      <c r="B5213" s="54" t="s">
        <v>827</v>
      </c>
      <c r="C5213" s="29">
        <f t="shared" si="738"/>
        <v>1935.483870967742</v>
      </c>
      <c r="D5213" s="102" t="s">
        <v>188</v>
      </c>
      <c r="E5213" s="43">
        <v>155</v>
      </c>
      <c r="F5213" s="43">
        <v>156</v>
      </c>
      <c r="G5213" s="43"/>
      <c r="H5213" s="110"/>
      <c r="I5213" s="109">
        <f t="shared" si="739"/>
        <v>1935.483870967742</v>
      </c>
      <c r="J5213" s="109">
        <f t="shared" si="740"/>
        <v>0</v>
      </c>
      <c r="K5213" s="109">
        <f t="shared" si="741"/>
        <v>0</v>
      </c>
      <c r="L5213" s="43">
        <f t="shared" si="742"/>
        <v>1935.483870967742</v>
      </c>
      <c r="M5213" s="25"/>
      <c r="N5213" s="25"/>
    </row>
    <row r="5214" spans="1:14" ht="15.75" customHeight="1">
      <c r="A5214" s="114">
        <v>41310</v>
      </c>
      <c r="B5214" s="54" t="s">
        <v>50</v>
      </c>
      <c r="C5214" s="29">
        <f t="shared" si="738"/>
        <v>2912.6213592233012</v>
      </c>
      <c r="D5214" s="54" t="s">
        <v>203</v>
      </c>
      <c r="E5214" s="112">
        <v>103</v>
      </c>
      <c r="F5214" s="112">
        <v>102</v>
      </c>
      <c r="G5214" s="112">
        <v>101</v>
      </c>
      <c r="H5214" s="112">
        <v>99.5</v>
      </c>
      <c r="I5214" s="109">
        <f t="shared" si="739"/>
        <v>2912.6213592233012</v>
      </c>
      <c r="J5214" s="109">
        <f t="shared" si="740"/>
        <v>2912.6213592233012</v>
      </c>
      <c r="K5214" s="109">
        <f t="shared" si="741"/>
        <v>4368.9320388349515</v>
      </c>
      <c r="L5214" s="43">
        <f t="shared" si="742"/>
        <v>10194.174757281555</v>
      </c>
      <c r="M5214" s="25"/>
      <c r="N5214" s="25"/>
    </row>
    <row r="5215" spans="1:14" ht="15.75" customHeight="1">
      <c r="A5215" s="114">
        <v>41310</v>
      </c>
      <c r="B5215" s="54" t="s">
        <v>797</v>
      </c>
      <c r="C5215" s="29">
        <f t="shared" si="738"/>
        <v>1043.4782608695652</v>
      </c>
      <c r="D5215" s="54" t="s">
        <v>188</v>
      </c>
      <c r="E5215" s="112">
        <v>287.5</v>
      </c>
      <c r="F5215" s="112">
        <v>289.5</v>
      </c>
      <c r="G5215" s="112">
        <v>292</v>
      </c>
      <c r="H5215" s="112">
        <v>296</v>
      </c>
      <c r="I5215" s="109">
        <f t="shared" si="739"/>
        <v>2086.9565217391305</v>
      </c>
      <c r="J5215" s="109">
        <f t="shared" si="740"/>
        <v>2608.695652173913</v>
      </c>
      <c r="K5215" s="109">
        <f t="shared" si="741"/>
        <v>4173.913043478261</v>
      </c>
      <c r="L5215" s="43">
        <f t="shared" si="742"/>
        <v>8869.565217391304</v>
      </c>
      <c r="M5215" s="25"/>
      <c r="N5215" s="25"/>
    </row>
    <row r="5216" spans="1:14" ht="15.75" customHeight="1">
      <c r="A5216" s="114">
        <v>41310</v>
      </c>
      <c r="B5216" s="54" t="s">
        <v>104</v>
      </c>
      <c r="C5216" s="29">
        <f t="shared" si="738"/>
        <v>1587.3015873015872</v>
      </c>
      <c r="D5216" s="54" t="s">
        <v>188</v>
      </c>
      <c r="E5216" s="112">
        <v>189</v>
      </c>
      <c r="F5216" s="112">
        <v>190.25</v>
      </c>
      <c r="G5216" s="112">
        <v>192</v>
      </c>
      <c r="H5216" s="112">
        <v>193.8</v>
      </c>
      <c r="I5216" s="109">
        <f t="shared" si="739"/>
        <v>1984.1269841269841</v>
      </c>
      <c r="J5216" s="109">
        <f t="shared" si="740"/>
        <v>2777.7777777777778</v>
      </c>
      <c r="K5216" s="109">
        <f t="shared" si="741"/>
        <v>2857.1428571428751</v>
      </c>
      <c r="L5216" s="43">
        <f t="shared" si="742"/>
        <v>7619.0476190476365</v>
      </c>
      <c r="M5216" s="25"/>
      <c r="N5216" s="25"/>
    </row>
    <row r="5217" spans="1:14" ht="15.75" customHeight="1">
      <c r="A5217" s="114">
        <v>41310</v>
      </c>
      <c r="B5217" s="54" t="s">
        <v>828</v>
      </c>
      <c r="C5217" s="29">
        <f>300000/E5217</f>
        <v>2013.4228187919464</v>
      </c>
      <c r="D5217" s="54" t="s">
        <v>188</v>
      </c>
      <c r="E5217" s="112">
        <v>149</v>
      </c>
      <c r="F5217" s="112">
        <v>150</v>
      </c>
      <c r="G5217" s="112">
        <v>151</v>
      </c>
      <c r="H5217" s="112"/>
      <c r="I5217" s="109">
        <f t="shared" si="739"/>
        <v>2013.4228187919464</v>
      </c>
      <c r="J5217" s="109">
        <f t="shared" si="740"/>
        <v>2013.4228187919464</v>
      </c>
      <c r="K5217" s="109">
        <f t="shared" si="741"/>
        <v>0</v>
      </c>
      <c r="L5217" s="43">
        <f t="shared" si="742"/>
        <v>4026.8456375838928</v>
      </c>
      <c r="M5217" s="25"/>
      <c r="N5217" s="25"/>
    </row>
    <row r="5218" spans="1:14" ht="15.75" customHeight="1">
      <c r="A5218" s="114">
        <v>41310</v>
      </c>
      <c r="B5218" s="54" t="s">
        <v>24</v>
      </c>
      <c r="C5218" s="29">
        <f t="shared" si="738"/>
        <v>1960.7843137254902</v>
      </c>
      <c r="D5218" s="102" t="s">
        <v>203</v>
      </c>
      <c r="E5218" s="43">
        <v>153</v>
      </c>
      <c r="F5218" s="43">
        <v>152</v>
      </c>
      <c r="G5218" s="43">
        <v>151.1</v>
      </c>
      <c r="H5218" s="110"/>
      <c r="I5218" s="109">
        <f t="shared" si="739"/>
        <v>1960.7843137254902</v>
      </c>
      <c r="J5218" s="109">
        <f t="shared" si="740"/>
        <v>1764.7058823529524</v>
      </c>
      <c r="K5218" s="109">
        <f t="shared" si="741"/>
        <v>0</v>
      </c>
      <c r="L5218" s="43">
        <f t="shared" si="742"/>
        <v>3725.4901960784428</v>
      </c>
      <c r="M5218" s="25"/>
      <c r="N5218" s="25"/>
    </row>
    <row r="5219" spans="1:14" ht="15.75" customHeight="1">
      <c r="A5219" s="114">
        <v>41310</v>
      </c>
      <c r="B5219" s="54" t="s">
        <v>669</v>
      </c>
      <c r="C5219" s="29">
        <f t="shared" si="738"/>
        <v>1562.5</v>
      </c>
      <c r="D5219" s="102" t="s">
        <v>188</v>
      </c>
      <c r="E5219" s="43">
        <v>192</v>
      </c>
      <c r="F5219" s="43">
        <v>193</v>
      </c>
      <c r="G5219" s="43"/>
      <c r="H5219" s="110"/>
      <c r="I5219" s="109">
        <f t="shared" si="739"/>
        <v>1562.5</v>
      </c>
      <c r="J5219" s="109">
        <f t="shared" si="740"/>
        <v>0</v>
      </c>
      <c r="K5219" s="109">
        <f t="shared" si="741"/>
        <v>0</v>
      </c>
      <c r="L5219" s="43">
        <f t="shared" si="742"/>
        <v>1562.5</v>
      </c>
      <c r="M5219" s="25"/>
      <c r="N5219" s="25"/>
    </row>
    <row r="5220" spans="1:14" ht="15.75" customHeight="1">
      <c r="A5220" s="114">
        <v>41309</v>
      </c>
      <c r="B5220" s="54" t="s">
        <v>682</v>
      </c>
      <c r="C5220" s="29">
        <f t="shared" si="738"/>
        <v>402.68456375838929</v>
      </c>
      <c r="D5220" s="54" t="s">
        <v>188</v>
      </c>
      <c r="E5220" s="112">
        <v>745</v>
      </c>
      <c r="F5220" s="112">
        <v>750</v>
      </c>
      <c r="G5220" s="112">
        <v>757</v>
      </c>
      <c r="H5220" s="112">
        <v>763.95</v>
      </c>
      <c r="I5220" s="109">
        <f t="shared" si="739"/>
        <v>2013.4228187919464</v>
      </c>
      <c r="J5220" s="109">
        <f t="shared" si="740"/>
        <v>2818.7919463087251</v>
      </c>
      <c r="K5220" s="109">
        <f t="shared" si="741"/>
        <v>2798.657718120824</v>
      </c>
      <c r="L5220" s="43">
        <f t="shared" si="742"/>
        <v>7630.8724832214957</v>
      </c>
      <c r="M5220" s="25"/>
      <c r="N5220" s="25"/>
    </row>
    <row r="5221" spans="1:14" ht="15.75" customHeight="1">
      <c r="A5221" s="114">
        <v>41309</v>
      </c>
      <c r="B5221" s="54" t="s">
        <v>24</v>
      </c>
      <c r="C5221" s="29">
        <f t="shared" si="738"/>
        <v>1829.2682926829268</v>
      </c>
      <c r="D5221" s="54" t="s">
        <v>188</v>
      </c>
      <c r="E5221" s="112">
        <v>164</v>
      </c>
      <c r="F5221" s="112">
        <v>165</v>
      </c>
      <c r="G5221" s="112">
        <v>166.5</v>
      </c>
      <c r="H5221" s="112"/>
      <c r="I5221" s="109">
        <f t="shared" si="739"/>
        <v>1829.2682926829268</v>
      </c>
      <c r="J5221" s="109">
        <f t="shared" si="740"/>
        <v>2743.9024390243903</v>
      </c>
      <c r="K5221" s="109">
        <f t="shared" si="741"/>
        <v>0</v>
      </c>
      <c r="L5221" s="43">
        <f t="shared" si="742"/>
        <v>4573.1707317073169</v>
      </c>
      <c r="M5221" s="25"/>
      <c r="N5221" s="25"/>
    </row>
    <row r="5222" spans="1:14" ht="15.75" customHeight="1">
      <c r="A5222" s="114">
        <v>41309</v>
      </c>
      <c r="B5222" s="54" t="s">
        <v>119</v>
      </c>
      <c r="C5222" s="29">
        <f t="shared" si="738"/>
        <v>4743.083003952569</v>
      </c>
      <c r="D5222" s="102" t="s">
        <v>188</v>
      </c>
      <c r="E5222" s="43">
        <v>63.25</v>
      </c>
      <c r="F5222" s="43">
        <v>63.75</v>
      </c>
      <c r="G5222" s="43"/>
      <c r="H5222" s="110"/>
      <c r="I5222" s="109">
        <f t="shared" si="739"/>
        <v>2371.5415019762845</v>
      </c>
      <c r="J5222" s="109">
        <f t="shared" si="740"/>
        <v>0</v>
      </c>
      <c r="K5222" s="109">
        <f t="shared" si="741"/>
        <v>0</v>
      </c>
      <c r="L5222" s="43">
        <f t="shared" si="742"/>
        <v>2371.5415019762845</v>
      </c>
      <c r="M5222" s="25"/>
      <c r="N5222" s="25"/>
    </row>
    <row r="5223" spans="1:14" ht="15.75" customHeight="1">
      <c r="A5223" s="114">
        <v>41309</v>
      </c>
      <c r="B5223" s="54" t="s">
        <v>50</v>
      </c>
      <c r="C5223" s="29">
        <f t="shared" si="738"/>
        <v>2608.695652173913</v>
      </c>
      <c r="D5223" s="102" t="s">
        <v>203</v>
      </c>
      <c r="E5223" s="43">
        <v>115</v>
      </c>
      <c r="F5223" s="43">
        <v>114.15</v>
      </c>
      <c r="G5223" s="43"/>
      <c r="H5223" s="110"/>
      <c r="I5223" s="109">
        <f t="shared" si="739"/>
        <v>2217.391304347811</v>
      </c>
      <c r="J5223" s="109">
        <f t="shared" si="740"/>
        <v>0</v>
      </c>
      <c r="K5223" s="109">
        <f t="shared" si="741"/>
        <v>0</v>
      </c>
      <c r="L5223" s="43">
        <f t="shared" si="742"/>
        <v>2217.391304347811</v>
      </c>
      <c r="M5223" s="25"/>
      <c r="N5223" s="25"/>
    </row>
    <row r="5224" spans="1:14" ht="15.75" customHeight="1">
      <c r="A5224" s="114">
        <v>41309</v>
      </c>
      <c r="B5224" s="54" t="s">
        <v>708</v>
      </c>
      <c r="C5224" s="29">
        <f t="shared" si="738"/>
        <v>2970.2970297029701</v>
      </c>
      <c r="D5224" s="102" t="s">
        <v>203</v>
      </c>
      <c r="E5224" s="43">
        <v>101</v>
      </c>
      <c r="F5224" s="43">
        <v>101</v>
      </c>
      <c r="G5224" s="43"/>
      <c r="H5224" s="110"/>
      <c r="I5224" s="109">
        <f t="shared" si="739"/>
        <v>0</v>
      </c>
      <c r="J5224" s="109">
        <f t="shared" si="740"/>
        <v>0</v>
      </c>
      <c r="K5224" s="109">
        <f t="shared" si="741"/>
        <v>0</v>
      </c>
      <c r="L5224" s="43">
        <f t="shared" si="742"/>
        <v>0</v>
      </c>
      <c r="M5224" s="25"/>
      <c r="N5224" s="25"/>
    </row>
    <row r="5225" spans="1:14" ht="15.75" customHeight="1">
      <c r="A5225" s="114">
        <v>41306</v>
      </c>
      <c r="B5225" s="54" t="s">
        <v>699</v>
      </c>
      <c r="C5225" s="29">
        <f t="shared" si="738"/>
        <v>1250</v>
      </c>
      <c r="D5225" s="54" t="s">
        <v>188</v>
      </c>
      <c r="E5225" s="112">
        <v>240</v>
      </c>
      <c r="F5225" s="112">
        <v>242</v>
      </c>
      <c r="G5225" s="112">
        <v>244.5</v>
      </c>
      <c r="H5225" s="112">
        <v>248</v>
      </c>
      <c r="I5225" s="109">
        <f t="shared" si="739"/>
        <v>2500</v>
      </c>
      <c r="J5225" s="109">
        <f t="shared" si="740"/>
        <v>3125</v>
      </c>
      <c r="K5225" s="109">
        <f t="shared" si="741"/>
        <v>4375</v>
      </c>
      <c r="L5225" s="43">
        <f t="shared" si="742"/>
        <v>10000</v>
      </c>
      <c r="M5225" s="25"/>
      <c r="N5225" s="25"/>
    </row>
    <row r="5226" spans="1:14" ht="15.75" customHeight="1">
      <c r="A5226" s="114">
        <v>41306</v>
      </c>
      <c r="B5226" s="54" t="s">
        <v>37</v>
      </c>
      <c r="C5226" s="29">
        <f t="shared" si="738"/>
        <v>2727.2727272727275</v>
      </c>
      <c r="D5226" s="54" t="s">
        <v>203</v>
      </c>
      <c r="E5226" s="112">
        <v>110</v>
      </c>
      <c r="F5226" s="112">
        <v>109</v>
      </c>
      <c r="G5226" s="112">
        <v>108</v>
      </c>
      <c r="H5226" s="112">
        <v>106.5</v>
      </c>
      <c r="I5226" s="109">
        <f t="shared" si="739"/>
        <v>2727.2727272727275</v>
      </c>
      <c r="J5226" s="109">
        <f t="shared" si="740"/>
        <v>2727.2727272727275</v>
      </c>
      <c r="K5226" s="109">
        <f t="shared" si="741"/>
        <v>4090.909090909091</v>
      </c>
      <c r="L5226" s="43">
        <f t="shared" si="742"/>
        <v>9545.454545454546</v>
      </c>
      <c r="M5226" s="25"/>
      <c r="N5226" s="25"/>
    </row>
    <row r="5227" spans="1:14" ht="15.75" customHeight="1">
      <c r="A5227" s="114">
        <v>41306</v>
      </c>
      <c r="B5227" s="54" t="s">
        <v>104</v>
      </c>
      <c r="C5227" s="29">
        <f t="shared" si="738"/>
        <v>1685.3932584269662</v>
      </c>
      <c r="D5227" s="54" t="s">
        <v>188</v>
      </c>
      <c r="E5227" s="112">
        <v>178</v>
      </c>
      <c r="F5227" s="112">
        <v>179.25</v>
      </c>
      <c r="G5227" s="112">
        <v>181</v>
      </c>
      <c r="H5227" s="112"/>
      <c r="I5227" s="109">
        <f t="shared" si="739"/>
        <v>2106.7415730337079</v>
      </c>
      <c r="J5227" s="109">
        <f t="shared" si="740"/>
        <v>2949.4382022471909</v>
      </c>
      <c r="K5227" s="109">
        <f t="shared" si="741"/>
        <v>0</v>
      </c>
      <c r="L5227" s="43">
        <f t="shared" si="742"/>
        <v>5056.1797752808989</v>
      </c>
      <c r="M5227" s="25"/>
      <c r="N5227" s="25"/>
    </row>
    <row r="5228" spans="1:14" ht="15.75" customHeight="1">
      <c r="A5228" s="114">
        <v>41306</v>
      </c>
      <c r="B5228" s="54" t="s">
        <v>79</v>
      </c>
      <c r="C5228" s="29">
        <f t="shared" si="738"/>
        <v>1298.7012987012988</v>
      </c>
      <c r="D5228" s="54" t="s">
        <v>188</v>
      </c>
      <c r="E5228" s="112">
        <v>231</v>
      </c>
      <c r="F5228" s="112">
        <v>232.5</v>
      </c>
      <c r="G5228" s="112">
        <v>233.45</v>
      </c>
      <c r="H5228" s="112"/>
      <c r="I5228" s="109">
        <f t="shared" si="739"/>
        <v>1948.0519480519483</v>
      </c>
      <c r="J5228" s="109">
        <f t="shared" si="740"/>
        <v>1233.7662337662191</v>
      </c>
      <c r="K5228" s="109">
        <f t="shared" si="741"/>
        <v>0</v>
      </c>
      <c r="L5228" s="43">
        <f t="shared" si="742"/>
        <v>3181.8181818181674</v>
      </c>
      <c r="M5228" s="25"/>
      <c r="N5228" s="25"/>
    </row>
    <row r="5229" spans="1:14" ht="15.75" customHeight="1">
      <c r="A5229" s="114">
        <v>41306</v>
      </c>
      <c r="B5229" s="54" t="s">
        <v>705</v>
      </c>
      <c r="C5229" s="29">
        <f t="shared" si="738"/>
        <v>2678.5714285714284</v>
      </c>
      <c r="D5229" s="102" t="s">
        <v>188</v>
      </c>
      <c r="E5229" s="43">
        <v>112</v>
      </c>
      <c r="F5229" s="43">
        <v>113</v>
      </c>
      <c r="G5229" s="43"/>
      <c r="H5229" s="110"/>
      <c r="I5229" s="109">
        <f t="shared" si="739"/>
        <v>2678.5714285714284</v>
      </c>
      <c r="J5229" s="109">
        <f t="shared" si="740"/>
        <v>0</v>
      </c>
      <c r="K5229" s="109">
        <f t="shared" si="741"/>
        <v>0</v>
      </c>
      <c r="L5229" s="43">
        <f t="shared" si="742"/>
        <v>2678.5714285714284</v>
      </c>
      <c r="M5229" s="25"/>
      <c r="N5229" s="25"/>
    </row>
    <row r="5230" spans="1:14" ht="15.75" customHeight="1">
      <c r="A5230" s="114">
        <v>41306</v>
      </c>
      <c r="B5230" s="54" t="s">
        <v>811</v>
      </c>
      <c r="C5230" s="29">
        <f t="shared" si="738"/>
        <v>3243.2432432432433</v>
      </c>
      <c r="D5230" s="102" t="s">
        <v>188</v>
      </c>
      <c r="E5230" s="43">
        <v>92.5</v>
      </c>
      <c r="F5230" s="43">
        <v>91.5</v>
      </c>
      <c r="G5230" s="43"/>
      <c r="H5230" s="110"/>
      <c r="I5230" s="109">
        <f t="shared" si="739"/>
        <v>-3243.2432432432433</v>
      </c>
      <c r="J5230" s="109">
        <f t="shared" si="740"/>
        <v>0</v>
      </c>
      <c r="K5230" s="109">
        <f t="shared" si="741"/>
        <v>0</v>
      </c>
      <c r="L5230" s="43">
        <f t="shared" si="742"/>
        <v>-3243.2432432432433</v>
      </c>
      <c r="M5230" s="25"/>
      <c r="N5230" s="25"/>
    </row>
    <row r="5231" spans="1:14" ht="15.75" customHeight="1">
      <c r="A5231" s="114">
        <v>41305</v>
      </c>
      <c r="B5231" s="54" t="s">
        <v>811</v>
      </c>
      <c r="C5231" s="29">
        <f t="shared" si="738"/>
        <v>3703.7037037037039</v>
      </c>
      <c r="D5231" s="54" t="s">
        <v>188</v>
      </c>
      <c r="E5231" s="112">
        <v>81</v>
      </c>
      <c r="F5231" s="112">
        <v>81.7</v>
      </c>
      <c r="G5231" s="112">
        <v>82.5</v>
      </c>
      <c r="H5231" s="112">
        <v>83.5</v>
      </c>
      <c r="I5231" s="109">
        <f t="shared" si="739"/>
        <v>2592.5925925926031</v>
      </c>
      <c r="J5231" s="109">
        <f t="shared" si="740"/>
        <v>2962.9629629629526</v>
      </c>
      <c r="K5231" s="109">
        <f t="shared" si="741"/>
        <v>3703.7037037037039</v>
      </c>
      <c r="L5231" s="43">
        <f t="shared" si="742"/>
        <v>9259.2592592592591</v>
      </c>
      <c r="M5231" s="25"/>
      <c r="N5231" s="25"/>
    </row>
    <row r="5232" spans="1:14" ht="15.75" customHeight="1">
      <c r="A5232" s="114">
        <v>41305</v>
      </c>
      <c r="B5232" s="54" t="s">
        <v>751</v>
      </c>
      <c r="C5232" s="29">
        <f t="shared" si="738"/>
        <v>2230.4832713754645</v>
      </c>
      <c r="D5232" s="54" t="s">
        <v>188</v>
      </c>
      <c r="E5232" s="112">
        <v>134.5</v>
      </c>
      <c r="F5232" s="112">
        <v>135.5</v>
      </c>
      <c r="G5232" s="112">
        <v>136.35</v>
      </c>
      <c r="H5232" s="112"/>
      <c r="I5232" s="109">
        <f t="shared" si="739"/>
        <v>2230.4832713754645</v>
      </c>
      <c r="J5232" s="109">
        <f t="shared" si="740"/>
        <v>1895.9107806691322</v>
      </c>
      <c r="K5232" s="109">
        <f t="shared" si="741"/>
        <v>0</v>
      </c>
      <c r="L5232" s="43">
        <f t="shared" si="742"/>
        <v>4126.3940520445967</v>
      </c>
      <c r="M5232" s="25"/>
      <c r="N5232" s="25"/>
    </row>
    <row r="5233" spans="1:14" ht="15.75" customHeight="1">
      <c r="A5233" s="114">
        <v>41305</v>
      </c>
      <c r="B5233" s="54" t="s">
        <v>666</v>
      </c>
      <c r="C5233" s="29">
        <f t="shared" si="738"/>
        <v>3726.7080745341614</v>
      </c>
      <c r="D5233" s="102" t="s">
        <v>188</v>
      </c>
      <c r="E5233" s="43">
        <v>80.5</v>
      </c>
      <c r="F5233" s="43">
        <v>81.2</v>
      </c>
      <c r="G5233" s="43"/>
      <c r="H5233" s="110"/>
      <c r="I5233" s="109">
        <f t="shared" si="739"/>
        <v>2608.6956521739235</v>
      </c>
      <c r="J5233" s="109">
        <f t="shared" si="740"/>
        <v>0</v>
      </c>
      <c r="K5233" s="109">
        <f t="shared" si="741"/>
        <v>0</v>
      </c>
      <c r="L5233" s="43">
        <f t="shared" si="742"/>
        <v>2608.6956521739235</v>
      </c>
      <c r="M5233" s="25"/>
      <c r="N5233" s="25"/>
    </row>
    <row r="5234" spans="1:14" ht="15.75" customHeight="1">
      <c r="A5234" s="114">
        <v>41305</v>
      </c>
      <c r="B5234" s="54" t="s">
        <v>41</v>
      </c>
      <c r="C5234" s="29">
        <f t="shared" si="738"/>
        <v>2409.6385542168673</v>
      </c>
      <c r="D5234" s="102" t="s">
        <v>188</v>
      </c>
      <c r="E5234" s="43">
        <v>124.5</v>
      </c>
      <c r="F5234" s="43">
        <v>125.5</v>
      </c>
      <c r="G5234" s="43"/>
      <c r="H5234" s="110"/>
      <c r="I5234" s="109">
        <f t="shared" si="739"/>
        <v>2409.6385542168673</v>
      </c>
      <c r="J5234" s="109">
        <f t="shared" si="740"/>
        <v>0</v>
      </c>
      <c r="K5234" s="109">
        <f t="shared" si="741"/>
        <v>0</v>
      </c>
      <c r="L5234" s="43">
        <f t="shared" si="742"/>
        <v>2409.6385542168673</v>
      </c>
      <c r="M5234" s="25"/>
      <c r="N5234" s="25"/>
    </row>
    <row r="5235" spans="1:14" ht="15.75" customHeight="1">
      <c r="A5235" s="114">
        <v>41305</v>
      </c>
      <c r="B5235" s="54" t="s">
        <v>756</v>
      </c>
      <c r="C5235" s="29">
        <f t="shared" si="738"/>
        <v>2564.102564102564</v>
      </c>
      <c r="D5235" s="102" t="s">
        <v>188</v>
      </c>
      <c r="E5235" s="43">
        <v>117</v>
      </c>
      <c r="F5235" s="43">
        <v>117.85</v>
      </c>
      <c r="G5235" s="43"/>
      <c r="H5235" s="110"/>
      <c r="I5235" s="109">
        <f t="shared" si="739"/>
        <v>2179.4871794871647</v>
      </c>
      <c r="J5235" s="109">
        <f t="shared" si="740"/>
        <v>0</v>
      </c>
      <c r="K5235" s="109">
        <f t="shared" si="741"/>
        <v>0</v>
      </c>
      <c r="L5235" s="43">
        <f t="shared" si="742"/>
        <v>2179.4871794871647</v>
      </c>
      <c r="M5235" s="25"/>
      <c r="N5235" s="25"/>
    </row>
    <row r="5236" spans="1:14" ht="15.75" customHeight="1">
      <c r="A5236" s="114">
        <v>41304</v>
      </c>
      <c r="B5236" s="54" t="s">
        <v>41</v>
      </c>
      <c r="C5236" s="29">
        <f t="shared" si="738"/>
        <v>2790.6976744186045</v>
      </c>
      <c r="D5236" s="54" t="s">
        <v>188</v>
      </c>
      <c r="E5236" s="112">
        <v>107.5</v>
      </c>
      <c r="F5236" s="112">
        <v>108.5</v>
      </c>
      <c r="G5236" s="112">
        <v>109.5</v>
      </c>
      <c r="H5236" s="112">
        <v>111</v>
      </c>
      <c r="I5236" s="109">
        <f t="shared" si="739"/>
        <v>2790.6976744186045</v>
      </c>
      <c r="J5236" s="109">
        <f t="shared" si="740"/>
        <v>2790.6976744186045</v>
      </c>
      <c r="K5236" s="109">
        <f t="shared" si="741"/>
        <v>4186.0465116279065</v>
      </c>
      <c r="L5236" s="43">
        <f t="shared" si="742"/>
        <v>9767.4418604651146</v>
      </c>
      <c r="M5236" s="25"/>
      <c r="N5236" s="25"/>
    </row>
    <row r="5237" spans="1:14" ht="15.75" customHeight="1">
      <c r="A5237" s="114">
        <v>41304</v>
      </c>
      <c r="B5237" s="54" t="s">
        <v>699</v>
      </c>
      <c r="C5237" s="29">
        <f t="shared" si="738"/>
        <v>1315.7894736842106</v>
      </c>
      <c r="D5237" s="54" t="s">
        <v>188</v>
      </c>
      <c r="E5237" s="112">
        <v>228</v>
      </c>
      <c r="F5237" s="112">
        <v>229.5</v>
      </c>
      <c r="G5237" s="112">
        <v>231.5</v>
      </c>
      <c r="H5237" s="112">
        <v>234</v>
      </c>
      <c r="I5237" s="109">
        <f t="shared" si="739"/>
        <v>1973.6842105263158</v>
      </c>
      <c r="J5237" s="109">
        <f t="shared" si="740"/>
        <v>2631.5789473684213</v>
      </c>
      <c r="K5237" s="109">
        <f t="shared" si="741"/>
        <v>3289.4736842105267</v>
      </c>
      <c r="L5237" s="43">
        <f t="shared" si="742"/>
        <v>7894.7368421052633</v>
      </c>
      <c r="M5237" s="25"/>
      <c r="N5237" s="25"/>
    </row>
    <row r="5238" spans="1:14" ht="15.75" customHeight="1">
      <c r="A5238" s="114">
        <v>41304</v>
      </c>
      <c r="B5238" s="54" t="s">
        <v>549</v>
      </c>
      <c r="C5238" s="29">
        <f t="shared" si="738"/>
        <v>471.69811320754718</v>
      </c>
      <c r="D5238" s="54" t="s">
        <v>203</v>
      </c>
      <c r="E5238" s="112">
        <v>636</v>
      </c>
      <c r="F5238" s="112">
        <v>632.5</v>
      </c>
      <c r="G5238" s="112">
        <v>627</v>
      </c>
      <c r="H5238" s="112">
        <v>620</v>
      </c>
      <c r="I5238" s="109">
        <f t="shared" si="739"/>
        <v>1650.9433962264152</v>
      </c>
      <c r="J5238" s="109">
        <f t="shared" si="740"/>
        <v>2594.3396226415093</v>
      </c>
      <c r="K5238" s="109">
        <f t="shared" si="741"/>
        <v>3301.8867924528304</v>
      </c>
      <c r="L5238" s="43">
        <f t="shared" si="742"/>
        <v>7547.1698113207549</v>
      </c>
      <c r="M5238" s="25"/>
      <c r="N5238" s="25"/>
    </row>
    <row r="5239" spans="1:14" ht="15.75" customHeight="1">
      <c r="A5239" s="114">
        <v>41304</v>
      </c>
      <c r="B5239" s="54" t="s">
        <v>829</v>
      </c>
      <c r="C5239" s="29">
        <f t="shared" si="738"/>
        <v>3636.3636363636365</v>
      </c>
      <c r="D5239" s="54" t="s">
        <v>203</v>
      </c>
      <c r="E5239" s="112">
        <v>82.5</v>
      </c>
      <c r="F5239" s="112">
        <v>81.8</v>
      </c>
      <c r="G5239" s="112">
        <v>81</v>
      </c>
      <c r="H5239" s="112">
        <v>80.7</v>
      </c>
      <c r="I5239" s="109">
        <f t="shared" si="739"/>
        <v>2545.454545454556</v>
      </c>
      <c r="J5239" s="109">
        <f t="shared" si="740"/>
        <v>2909.090909090899</v>
      </c>
      <c r="K5239" s="109">
        <f t="shared" si="741"/>
        <v>1090.9090909090805</v>
      </c>
      <c r="L5239" s="43">
        <f t="shared" si="742"/>
        <v>6545.454545454535</v>
      </c>
      <c r="M5239" s="25"/>
      <c r="N5239" s="25"/>
    </row>
    <row r="5240" spans="1:14" ht="15.75" customHeight="1">
      <c r="A5240" s="114">
        <v>41304</v>
      </c>
      <c r="B5240" s="54" t="s">
        <v>549</v>
      </c>
      <c r="C5240" s="29">
        <f t="shared" si="738"/>
        <v>451.1278195488722</v>
      </c>
      <c r="D5240" s="54" t="s">
        <v>188</v>
      </c>
      <c r="E5240" s="112">
        <v>665</v>
      </c>
      <c r="F5240" s="112">
        <v>668.5</v>
      </c>
      <c r="G5240" s="112">
        <v>675</v>
      </c>
      <c r="H5240" s="112"/>
      <c r="I5240" s="109">
        <f t="shared" si="739"/>
        <v>1578.9473684210527</v>
      </c>
      <c r="J5240" s="109">
        <f t="shared" si="740"/>
        <v>2932.3308270676694</v>
      </c>
      <c r="K5240" s="109">
        <f t="shared" si="741"/>
        <v>0</v>
      </c>
      <c r="L5240" s="43">
        <f t="shared" si="742"/>
        <v>4511.2781954887223</v>
      </c>
      <c r="M5240" s="25"/>
      <c r="N5240" s="25"/>
    </row>
    <row r="5241" spans="1:14" ht="15.75" customHeight="1">
      <c r="A5241" s="114">
        <v>41304</v>
      </c>
      <c r="B5241" s="54" t="s">
        <v>690</v>
      </c>
      <c r="C5241" s="29">
        <f t="shared" si="738"/>
        <v>3797.4683544303798</v>
      </c>
      <c r="D5241" s="102" t="s">
        <v>188</v>
      </c>
      <c r="E5241" s="43">
        <v>79</v>
      </c>
      <c r="F5241" s="43">
        <v>78</v>
      </c>
      <c r="G5241" s="43"/>
      <c r="H5241" s="110"/>
      <c r="I5241" s="109">
        <f t="shared" si="739"/>
        <v>-3797.4683544303798</v>
      </c>
      <c r="J5241" s="109">
        <f t="shared" si="740"/>
        <v>0</v>
      </c>
      <c r="K5241" s="109">
        <f t="shared" si="741"/>
        <v>0</v>
      </c>
      <c r="L5241" s="43">
        <f t="shared" si="742"/>
        <v>-3797.4683544303798</v>
      </c>
      <c r="M5241" s="25"/>
      <c r="N5241" s="25"/>
    </row>
    <row r="5242" spans="1:14" ht="15.75" customHeight="1">
      <c r="A5242" s="114">
        <v>41303</v>
      </c>
      <c r="B5242" s="54" t="s">
        <v>737</v>
      </c>
      <c r="C5242" s="29">
        <f t="shared" si="738"/>
        <v>2843.6018957345973</v>
      </c>
      <c r="D5242" s="54" t="s">
        <v>188</v>
      </c>
      <c r="E5242" s="112">
        <v>105.5</v>
      </c>
      <c r="F5242" s="112">
        <v>106.5</v>
      </c>
      <c r="G5242" s="112">
        <v>107.5</v>
      </c>
      <c r="H5242" s="112">
        <v>108.75</v>
      </c>
      <c r="I5242" s="109">
        <f t="shared" si="739"/>
        <v>2843.6018957345973</v>
      </c>
      <c r="J5242" s="109">
        <f t="shared" si="740"/>
        <v>2843.6018957345973</v>
      </c>
      <c r="K5242" s="109">
        <f t="shared" si="741"/>
        <v>3554.5023696682465</v>
      </c>
      <c r="L5242" s="43">
        <f t="shared" si="742"/>
        <v>9241.7061611374411</v>
      </c>
      <c r="M5242" s="25"/>
      <c r="N5242" s="25"/>
    </row>
    <row r="5243" spans="1:14" ht="15.75" customHeight="1">
      <c r="A5243" s="114">
        <v>41303</v>
      </c>
      <c r="B5243" s="54" t="s">
        <v>65</v>
      </c>
      <c r="C5243" s="29">
        <f t="shared" si="738"/>
        <v>2027.0270270270271</v>
      </c>
      <c r="D5243" s="54" t="s">
        <v>188</v>
      </c>
      <c r="E5243" s="112">
        <v>148</v>
      </c>
      <c r="F5243" s="112">
        <v>149</v>
      </c>
      <c r="G5243" s="112">
        <v>150.5</v>
      </c>
      <c r="H5243" s="112">
        <v>151.5</v>
      </c>
      <c r="I5243" s="109">
        <f t="shared" si="739"/>
        <v>2027.0270270270271</v>
      </c>
      <c r="J5243" s="109">
        <f t="shared" si="740"/>
        <v>3040.5405405405409</v>
      </c>
      <c r="K5243" s="109">
        <f t="shared" si="741"/>
        <v>2027.0270270270271</v>
      </c>
      <c r="L5243" s="43">
        <f t="shared" si="742"/>
        <v>7094.594594594595</v>
      </c>
      <c r="M5243" s="25"/>
      <c r="N5243" s="25"/>
    </row>
    <row r="5244" spans="1:14" ht="15.75" customHeight="1">
      <c r="A5244" s="114">
        <v>41303</v>
      </c>
      <c r="B5244" s="54" t="s">
        <v>830</v>
      </c>
      <c r="C5244" s="29">
        <f t="shared" si="738"/>
        <v>882.35294117647061</v>
      </c>
      <c r="D5244" s="54" t="s">
        <v>188</v>
      </c>
      <c r="E5244" s="112">
        <v>340</v>
      </c>
      <c r="F5244" s="112">
        <v>342.5</v>
      </c>
      <c r="G5244" s="112">
        <v>345.35</v>
      </c>
      <c r="H5244" s="112"/>
      <c r="I5244" s="109">
        <f t="shared" si="739"/>
        <v>2205.8823529411766</v>
      </c>
      <c r="J5244" s="109">
        <f t="shared" si="740"/>
        <v>2514.7058823529615</v>
      </c>
      <c r="K5244" s="109">
        <f t="shared" si="741"/>
        <v>0</v>
      </c>
      <c r="L5244" s="43">
        <f t="shared" si="742"/>
        <v>4720.588235294138</v>
      </c>
      <c r="M5244" s="25"/>
      <c r="N5244" s="25"/>
    </row>
    <row r="5245" spans="1:14" ht="15.75" customHeight="1">
      <c r="A5245" s="114">
        <v>41303</v>
      </c>
      <c r="B5245" s="54" t="s">
        <v>665</v>
      </c>
      <c r="C5245" s="29">
        <f t="shared" si="738"/>
        <v>393.44262295081967</v>
      </c>
      <c r="D5245" s="102" t="s">
        <v>188</v>
      </c>
      <c r="E5245" s="43">
        <v>762.5</v>
      </c>
      <c r="F5245" s="43">
        <v>765.7</v>
      </c>
      <c r="G5245" s="43"/>
      <c r="H5245" s="110"/>
      <c r="I5245" s="109">
        <f t="shared" si="739"/>
        <v>1259.0163934426407</v>
      </c>
      <c r="J5245" s="109">
        <f t="shared" si="740"/>
        <v>0</v>
      </c>
      <c r="K5245" s="109">
        <f t="shared" si="741"/>
        <v>0</v>
      </c>
      <c r="L5245" s="43">
        <f t="shared" si="742"/>
        <v>1259.0163934426407</v>
      </c>
      <c r="M5245" s="25"/>
      <c r="N5245" s="25"/>
    </row>
    <row r="5246" spans="1:14" ht="15.75" customHeight="1">
      <c r="A5246" s="114">
        <v>41303</v>
      </c>
      <c r="B5246" s="54" t="s">
        <v>94</v>
      </c>
      <c r="C5246" s="29">
        <f t="shared" si="738"/>
        <v>940.4388714733542</v>
      </c>
      <c r="D5246" s="102" t="s">
        <v>188</v>
      </c>
      <c r="E5246" s="43">
        <v>319</v>
      </c>
      <c r="F5246" s="43">
        <v>315</v>
      </c>
      <c r="G5246" s="43"/>
      <c r="H5246" s="110"/>
      <c r="I5246" s="109">
        <f t="shared" si="739"/>
        <v>-3761.7554858934168</v>
      </c>
      <c r="J5246" s="109">
        <f t="shared" si="740"/>
        <v>0</v>
      </c>
      <c r="K5246" s="109">
        <f t="shared" si="741"/>
        <v>0</v>
      </c>
      <c r="L5246" s="43">
        <f t="shared" si="742"/>
        <v>-3761.7554858934168</v>
      </c>
      <c r="M5246" s="25"/>
      <c r="N5246" s="25"/>
    </row>
    <row r="5247" spans="1:14" ht="15.75" customHeight="1">
      <c r="A5247" s="114">
        <v>41302</v>
      </c>
      <c r="B5247" s="54" t="s">
        <v>690</v>
      </c>
      <c r="C5247" s="29">
        <f t="shared" si="738"/>
        <v>4040.4040404040402</v>
      </c>
      <c r="D5247" s="54" t="s">
        <v>188</v>
      </c>
      <c r="E5247" s="112">
        <v>74.25</v>
      </c>
      <c r="F5247" s="112">
        <v>75</v>
      </c>
      <c r="G5247" s="112">
        <v>75.8</v>
      </c>
      <c r="H5247" s="112"/>
      <c r="I5247" s="109">
        <f t="shared" si="739"/>
        <v>3030.30303030303</v>
      </c>
      <c r="J5247" s="109">
        <f t="shared" si="740"/>
        <v>3232.3232323232205</v>
      </c>
      <c r="K5247" s="109">
        <f t="shared" si="741"/>
        <v>0</v>
      </c>
      <c r="L5247" s="43">
        <f t="shared" si="742"/>
        <v>6262.6262626262505</v>
      </c>
      <c r="M5247" s="25"/>
      <c r="N5247" s="25"/>
    </row>
    <row r="5248" spans="1:14" ht="15.75" customHeight="1">
      <c r="A5248" s="114">
        <v>41302</v>
      </c>
      <c r="B5248" s="54" t="s">
        <v>831</v>
      </c>
      <c r="C5248" s="29">
        <f t="shared" si="738"/>
        <v>1327.4336283185842</v>
      </c>
      <c r="D5248" s="54" t="s">
        <v>188</v>
      </c>
      <c r="E5248" s="112">
        <v>226</v>
      </c>
      <c r="F5248" s="112">
        <v>227.5</v>
      </c>
      <c r="G5248" s="112">
        <v>229.5</v>
      </c>
      <c r="H5248" s="112"/>
      <c r="I5248" s="109">
        <f t="shared" si="739"/>
        <v>1991.1504424778764</v>
      </c>
      <c r="J5248" s="109">
        <f t="shared" si="740"/>
        <v>2654.8672566371683</v>
      </c>
      <c r="K5248" s="109">
        <f t="shared" si="741"/>
        <v>0</v>
      </c>
      <c r="L5248" s="43">
        <f t="shared" si="742"/>
        <v>4646.0176991150447</v>
      </c>
      <c r="M5248" s="25"/>
      <c r="N5248" s="25"/>
    </row>
    <row r="5249" spans="1:14" ht="15.75" customHeight="1">
      <c r="A5249" s="114">
        <v>41302</v>
      </c>
      <c r="B5249" s="54" t="s">
        <v>21</v>
      </c>
      <c r="C5249" s="29">
        <f t="shared" si="738"/>
        <v>3409.090909090909</v>
      </c>
      <c r="D5249" s="102" t="s">
        <v>188</v>
      </c>
      <c r="E5249" s="43">
        <v>88</v>
      </c>
      <c r="F5249" s="43">
        <v>88.75</v>
      </c>
      <c r="G5249" s="43"/>
      <c r="H5249" s="110"/>
      <c r="I5249" s="109">
        <f t="shared" si="739"/>
        <v>2556.818181818182</v>
      </c>
      <c r="J5249" s="109">
        <f t="shared" si="740"/>
        <v>0</v>
      </c>
      <c r="K5249" s="109">
        <f t="shared" si="741"/>
        <v>0</v>
      </c>
      <c r="L5249" s="43">
        <f t="shared" si="742"/>
        <v>2556.818181818182</v>
      </c>
      <c r="M5249" s="25"/>
      <c r="N5249" s="25"/>
    </row>
    <row r="5250" spans="1:14" ht="15.75" customHeight="1">
      <c r="A5250" s="114">
        <v>41302</v>
      </c>
      <c r="B5250" s="54" t="s">
        <v>832</v>
      </c>
      <c r="C5250" s="29">
        <f t="shared" si="738"/>
        <v>4316.5467625899282</v>
      </c>
      <c r="D5250" s="102" t="s">
        <v>188</v>
      </c>
      <c r="E5250" s="43">
        <v>69.5</v>
      </c>
      <c r="F5250" s="43">
        <v>70</v>
      </c>
      <c r="G5250" s="43"/>
      <c r="H5250" s="110"/>
      <c r="I5250" s="109">
        <f t="shared" si="739"/>
        <v>2158.2733812949641</v>
      </c>
      <c r="J5250" s="109">
        <f t="shared" si="740"/>
        <v>0</v>
      </c>
      <c r="K5250" s="109">
        <f t="shared" si="741"/>
        <v>0</v>
      </c>
      <c r="L5250" s="43">
        <f t="shared" si="742"/>
        <v>2158.2733812949641</v>
      </c>
      <c r="M5250" s="25"/>
      <c r="N5250" s="25"/>
    </row>
    <row r="5251" spans="1:14" ht="15.75" customHeight="1">
      <c r="A5251" s="114">
        <v>41299</v>
      </c>
      <c r="B5251" s="54" t="s">
        <v>41</v>
      </c>
      <c r="C5251" s="29">
        <f t="shared" si="738"/>
        <v>3438.3954154727794</v>
      </c>
      <c r="D5251" s="54" t="s">
        <v>188</v>
      </c>
      <c r="E5251" s="112">
        <v>87.25</v>
      </c>
      <c r="F5251" s="112">
        <v>88</v>
      </c>
      <c r="G5251" s="112">
        <v>89</v>
      </c>
      <c r="H5251" s="112">
        <v>90</v>
      </c>
      <c r="I5251" s="109">
        <f t="shared" si="739"/>
        <v>2578.7965616045844</v>
      </c>
      <c r="J5251" s="109">
        <f t="shared" si="740"/>
        <v>3438.3954154727794</v>
      </c>
      <c r="K5251" s="109">
        <f t="shared" si="741"/>
        <v>3438.3954154727794</v>
      </c>
      <c r="L5251" s="43">
        <f t="shared" si="742"/>
        <v>9455.5873925501437</v>
      </c>
      <c r="M5251" s="25"/>
      <c r="N5251" s="25"/>
    </row>
    <row r="5252" spans="1:14" ht="15.75" customHeight="1">
      <c r="A5252" s="114">
        <v>41299</v>
      </c>
      <c r="B5252" s="54" t="s">
        <v>44</v>
      </c>
      <c r="C5252" s="29">
        <f t="shared" si="738"/>
        <v>1304.3478260869565</v>
      </c>
      <c r="D5252" s="54" t="s">
        <v>188</v>
      </c>
      <c r="E5252" s="112">
        <v>230</v>
      </c>
      <c r="F5252" s="112">
        <v>231.5</v>
      </c>
      <c r="G5252" s="112">
        <v>233.5</v>
      </c>
      <c r="H5252" s="112">
        <v>236</v>
      </c>
      <c r="I5252" s="109">
        <f t="shared" si="739"/>
        <v>1956.5217391304348</v>
      </c>
      <c r="J5252" s="109">
        <f t="shared" si="740"/>
        <v>2608.695652173913</v>
      </c>
      <c r="K5252" s="109">
        <f t="shared" si="741"/>
        <v>3260.869565217391</v>
      </c>
      <c r="L5252" s="43">
        <f t="shared" si="742"/>
        <v>7826.086956521739</v>
      </c>
      <c r="M5252" s="25"/>
      <c r="N5252" s="25"/>
    </row>
    <row r="5253" spans="1:14" ht="15.75" customHeight="1">
      <c r="A5253" s="114">
        <v>41299</v>
      </c>
      <c r="B5253" s="54" t="s">
        <v>547</v>
      </c>
      <c r="C5253" s="29">
        <f t="shared" si="738"/>
        <v>2040.8163265306123</v>
      </c>
      <c r="D5253" s="102" t="s">
        <v>188</v>
      </c>
      <c r="E5253" s="43">
        <v>147</v>
      </c>
      <c r="F5253" s="43">
        <v>147.85</v>
      </c>
      <c r="G5253" s="43"/>
      <c r="H5253" s="110"/>
      <c r="I5253" s="109">
        <f t="shared" si="739"/>
        <v>1734.6938775510089</v>
      </c>
      <c r="J5253" s="109">
        <f t="shared" si="740"/>
        <v>0</v>
      </c>
      <c r="K5253" s="109">
        <f t="shared" si="741"/>
        <v>0</v>
      </c>
      <c r="L5253" s="43">
        <f t="shared" si="742"/>
        <v>1734.6938775510089</v>
      </c>
      <c r="M5253" s="25"/>
      <c r="N5253" s="25"/>
    </row>
    <row r="5254" spans="1:14" ht="15.75" customHeight="1">
      <c r="A5254" s="114">
        <v>41298</v>
      </c>
      <c r="B5254" s="54" t="s">
        <v>666</v>
      </c>
      <c r="C5254" s="29">
        <f t="shared" si="738"/>
        <v>3986.7109634551493</v>
      </c>
      <c r="D5254" s="54" t="s">
        <v>188</v>
      </c>
      <c r="E5254" s="112">
        <v>75.25</v>
      </c>
      <c r="F5254" s="112">
        <v>76</v>
      </c>
      <c r="G5254" s="112">
        <v>76.75</v>
      </c>
      <c r="H5254" s="112">
        <v>78</v>
      </c>
      <c r="I5254" s="109">
        <f t="shared" si="739"/>
        <v>2990.0332225913621</v>
      </c>
      <c r="J5254" s="109">
        <f t="shared" si="740"/>
        <v>2990.0332225913621</v>
      </c>
      <c r="K5254" s="109">
        <f t="shared" si="741"/>
        <v>4983.388704318937</v>
      </c>
      <c r="L5254" s="43">
        <f t="shared" si="742"/>
        <v>10963.45514950166</v>
      </c>
      <c r="M5254" s="25"/>
      <c r="N5254" s="25"/>
    </row>
    <row r="5255" spans="1:14" ht="15.75" customHeight="1">
      <c r="A5255" s="114">
        <v>41298</v>
      </c>
      <c r="B5255" s="54" t="s">
        <v>89</v>
      </c>
      <c r="C5255" s="29">
        <f t="shared" si="738"/>
        <v>2083.3333333333335</v>
      </c>
      <c r="D5255" s="54" t="s">
        <v>203</v>
      </c>
      <c r="E5255" s="112">
        <v>144</v>
      </c>
      <c r="F5255" s="112">
        <v>143</v>
      </c>
      <c r="G5255" s="112">
        <v>141.5</v>
      </c>
      <c r="H5255" s="112">
        <v>139</v>
      </c>
      <c r="I5255" s="109">
        <f t="shared" si="739"/>
        <v>2083.3333333333335</v>
      </c>
      <c r="J5255" s="109">
        <f t="shared" si="740"/>
        <v>3125</v>
      </c>
      <c r="K5255" s="109">
        <f t="shared" si="741"/>
        <v>5208.3333333333339</v>
      </c>
      <c r="L5255" s="43">
        <f t="shared" si="742"/>
        <v>10416.666666666668</v>
      </c>
      <c r="M5255" s="25"/>
      <c r="N5255" s="25"/>
    </row>
    <row r="5256" spans="1:14" ht="15.75" customHeight="1">
      <c r="A5256" s="114">
        <v>41298</v>
      </c>
      <c r="B5256" s="54" t="s">
        <v>81</v>
      </c>
      <c r="C5256" s="29">
        <f t="shared" si="738"/>
        <v>1442.3076923076924</v>
      </c>
      <c r="D5256" s="54" t="s">
        <v>203</v>
      </c>
      <c r="E5256" s="112">
        <v>208</v>
      </c>
      <c r="F5256" s="112">
        <v>206.5</v>
      </c>
      <c r="G5256" s="112">
        <v>204.5</v>
      </c>
      <c r="H5256" s="112">
        <v>202</v>
      </c>
      <c r="I5256" s="109">
        <f t="shared" si="739"/>
        <v>2163.4615384615386</v>
      </c>
      <c r="J5256" s="109">
        <f t="shared" si="740"/>
        <v>2884.6153846153848</v>
      </c>
      <c r="K5256" s="109">
        <f t="shared" si="741"/>
        <v>3605.7692307692309</v>
      </c>
      <c r="L5256" s="43">
        <f t="shared" si="742"/>
        <v>8653.8461538461543</v>
      </c>
      <c r="M5256" s="25"/>
      <c r="N5256" s="25"/>
    </row>
    <row r="5257" spans="1:14" ht="15.75" customHeight="1">
      <c r="A5257" s="114">
        <v>41298</v>
      </c>
      <c r="B5257" s="54" t="s">
        <v>549</v>
      </c>
      <c r="C5257" s="29">
        <f t="shared" si="738"/>
        <v>540.54054054054052</v>
      </c>
      <c r="D5257" s="54" t="s">
        <v>188</v>
      </c>
      <c r="E5257" s="112">
        <v>555</v>
      </c>
      <c r="F5257" s="112">
        <v>558</v>
      </c>
      <c r="G5257" s="112">
        <v>562</v>
      </c>
      <c r="H5257" s="112">
        <v>569</v>
      </c>
      <c r="I5257" s="109">
        <f t="shared" si="739"/>
        <v>1621.6216216216217</v>
      </c>
      <c r="J5257" s="109">
        <f t="shared" si="740"/>
        <v>2162.1621621621621</v>
      </c>
      <c r="K5257" s="109">
        <f t="shared" si="741"/>
        <v>3783.7837837837837</v>
      </c>
      <c r="L5257" s="43">
        <f t="shared" si="742"/>
        <v>7567.5675675675675</v>
      </c>
      <c r="M5257" s="25"/>
      <c r="N5257" s="25"/>
    </row>
    <row r="5258" spans="1:14" ht="15.75" customHeight="1">
      <c r="A5258" s="114">
        <v>41298</v>
      </c>
      <c r="B5258" s="54" t="s">
        <v>515</v>
      </c>
      <c r="C5258" s="29">
        <f t="shared" si="738"/>
        <v>2608.695652173913</v>
      </c>
      <c r="D5258" s="102" t="s">
        <v>203</v>
      </c>
      <c r="E5258" s="43">
        <v>115</v>
      </c>
      <c r="F5258" s="43">
        <v>114.15</v>
      </c>
      <c r="G5258" s="43"/>
      <c r="H5258" s="110"/>
      <c r="I5258" s="109">
        <f t="shared" si="739"/>
        <v>2217.391304347811</v>
      </c>
      <c r="J5258" s="109">
        <f t="shared" si="740"/>
        <v>0</v>
      </c>
      <c r="K5258" s="109">
        <f t="shared" si="741"/>
        <v>0</v>
      </c>
      <c r="L5258" s="43">
        <f t="shared" si="742"/>
        <v>2217.391304347811</v>
      </c>
      <c r="M5258" s="25"/>
      <c r="N5258" s="25"/>
    </row>
    <row r="5259" spans="1:14" ht="15.75" customHeight="1">
      <c r="A5259" s="114">
        <v>41297</v>
      </c>
      <c r="B5259" s="54" t="s">
        <v>549</v>
      </c>
      <c r="C5259" s="29">
        <f t="shared" ref="C5259:C5262" si="743">300000/E5259</f>
        <v>670.39106145251401</v>
      </c>
      <c r="D5259" s="54" t="s">
        <v>188</v>
      </c>
      <c r="E5259" s="112">
        <v>447.5</v>
      </c>
      <c r="F5259" s="112">
        <v>450.5</v>
      </c>
      <c r="G5259" s="112">
        <v>455</v>
      </c>
      <c r="H5259" s="112">
        <v>461</v>
      </c>
      <c r="I5259" s="109">
        <f t="shared" si="739"/>
        <v>2011.1731843575421</v>
      </c>
      <c r="J5259" s="109">
        <f t="shared" si="740"/>
        <v>3016.759776536313</v>
      </c>
      <c r="K5259" s="109">
        <f t="shared" si="741"/>
        <v>4022.3463687150843</v>
      </c>
      <c r="L5259" s="43">
        <f t="shared" si="742"/>
        <v>9050.2793296089403</v>
      </c>
      <c r="M5259" s="25"/>
      <c r="N5259" s="25"/>
    </row>
    <row r="5260" spans="1:14" ht="15.75" customHeight="1">
      <c r="A5260" s="114">
        <v>41297</v>
      </c>
      <c r="B5260" s="54" t="s">
        <v>549</v>
      </c>
      <c r="C5260" s="29">
        <f t="shared" si="743"/>
        <v>641.02564102564099</v>
      </c>
      <c r="D5260" s="54" t="s">
        <v>188</v>
      </c>
      <c r="E5260" s="112">
        <v>468</v>
      </c>
      <c r="F5260" s="112">
        <v>471</v>
      </c>
      <c r="G5260" s="112">
        <v>475</v>
      </c>
      <c r="H5260" s="112">
        <v>482</v>
      </c>
      <c r="I5260" s="109">
        <f t="shared" ref="I5260:I5323" si="744">(IF(D5260="SHORT",E5260-F5260,IF(D5260="LONG",F5260-E5260)))*C5260</f>
        <v>1923.0769230769229</v>
      </c>
      <c r="J5260" s="109">
        <f t="shared" ref="J5260:J5323" si="745">(IF(D5260="SHORT",IF(G5260="",0,F5260-G5260),IF(D5260="LONG",IF(G5260="",0,G5260-F5260))))*C5260</f>
        <v>2564.102564102564</v>
      </c>
      <c r="K5260" s="109">
        <f t="shared" ref="K5260:K5323" si="746">(IF(D5260="SHORT",IF(H5260="",0,G5260-H5260),IF(D5260="LONG",IF(H5260="",0,(H5260-G5260)))))*C5260</f>
        <v>4487.1794871794873</v>
      </c>
      <c r="L5260" s="43">
        <f t="shared" ref="L5260:L5323" si="747">SUM(I5260,J5260,K5260)</f>
        <v>8974.3589743589728</v>
      </c>
      <c r="M5260" s="25"/>
      <c r="N5260" s="25"/>
    </row>
    <row r="5261" spans="1:14" ht="15.75" customHeight="1">
      <c r="A5261" s="114">
        <v>41297</v>
      </c>
      <c r="B5261" s="54" t="s">
        <v>833</v>
      </c>
      <c r="C5261" s="29">
        <f t="shared" si="743"/>
        <v>3986.7109634551493</v>
      </c>
      <c r="D5261" s="54" t="s">
        <v>203</v>
      </c>
      <c r="E5261" s="112">
        <v>75.25</v>
      </c>
      <c r="F5261" s="112">
        <v>74.75</v>
      </c>
      <c r="G5261" s="112">
        <v>74</v>
      </c>
      <c r="H5261" s="112">
        <v>73</v>
      </c>
      <c r="I5261" s="109">
        <f t="shared" si="744"/>
        <v>1993.3554817275747</v>
      </c>
      <c r="J5261" s="109">
        <f t="shared" si="745"/>
        <v>2990.0332225913621</v>
      </c>
      <c r="K5261" s="109">
        <f t="shared" si="746"/>
        <v>3986.7109634551493</v>
      </c>
      <c r="L5261" s="43">
        <f t="shared" si="747"/>
        <v>8970.0996677740859</v>
      </c>
      <c r="M5261" s="25"/>
      <c r="N5261" s="25"/>
    </row>
    <row r="5262" spans="1:14" ht="15.75" customHeight="1">
      <c r="A5262" s="114">
        <v>41297</v>
      </c>
      <c r="B5262" s="54" t="s">
        <v>549</v>
      </c>
      <c r="C5262" s="29">
        <f t="shared" si="743"/>
        <v>697.67441860465112</v>
      </c>
      <c r="D5262" s="54" t="s">
        <v>188</v>
      </c>
      <c r="E5262" s="112">
        <v>430</v>
      </c>
      <c r="F5262" s="112">
        <v>432.5</v>
      </c>
      <c r="G5262" s="112">
        <v>436</v>
      </c>
      <c r="H5262" s="112">
        <v>441</v>
      </c>
      <c r="I5262" s="109">
        <f t="shared" si="744"/>
        <v>1744.1860465116279</v>
      </c>
      <c r="J5262" s="109">
        <f t="shared" si="745"/>
        <v>2441.8604651162791</v>
      </c>
      <c r="K5262" s="109">
        <f t="shared" si="746"/>
        <v>3488.3720930232557</v>
      </c>
      <c r="L5262" s="43">
        <f t="shared" si="747"/>
        <v>7674.4186046511622</v>
      </c>
      <c r="M5262" s="25"/>
      <c r="N5262" s="25"/>
    </row>
    <row r="5263" spans="1:14" ht="15.75" customHeight="1">
      <c r="A5263" s="114">
        <v>41297</v>
      </c>
      <c r="B5263" s="54" t="s">
        <v>119</v>
      </c>
      <c r="C5263" s="29">
        <f>300000/E5263</f>
        <v>4838.7096774193551</v>
      </c>
      <c r="D5263" s="102" t="s">
        <v>188</v>
      </c>
      <c r="E5263" s="43">
        <v>62</v>
      </c>
      <c r="F5263" s="43">
        <v>62.5</v>
      </c>
      <c r="G5263" s="43"/>
      <c r="H5263" s="110"/>
      <c r="I5263" s="109">
        <f t="shared" si="744"/>
        <v>2419.3548387096776</v>
      </c>
      <c r="J5263" s="109">
        <f t="shared" si="745"/>
        <v>0</v>
      </c>
      <c r="K5263" s="109">
        <f t="shared" si="746"/>
        <v>0</v>
      </c>
      <c r="L5263" s="43">
        <f t="shared" si="747"/>
        <v>2419.3548387096776</v>
      </c>
      <c r="M5263" s="25"/>
      <c r="N5263" s="25"/>
    </row>
    <row r="5264" spans="1:14" ht="15.75" customHeight="1">
      <c r="A5264" s="114">
        <v>41297</v>
      </c>
      <c r="B5264" s="54" t="s">
        <v>104</v>
      </c>
      <c r="C5264" s="29">
        <f t="shared" ref="C5264:C5327" si="748">300000/E5264</f>
        <v>1744.1860465116279</v>
      </c>
      <c r="D5264" s="102" t="s">
        <v>188</v>
      </c>
      <c r="E5264" s="43">
        <v>172</v>
      </c>
      <c r="F5264" s="43">
        <v>170</v>
      </c>
      <c r="G5264" s="43"/>
      <c r="H5264" s="110"/>
      <c r="I5264" s="109">
        <f t="shared" si="744"/>
        <v>-3488.3720930232557</v>
      </c>
      <c r="J5264" s="109">
        <f t="shared" si="745"/>
        <v>0</v>
      </c>
      <c r="K5264" s="109">
        <f t="shared" si="746"/>
        <v>0</v>
      </c>
      <c r="L5264" s="43">
        <f t="shared" si="747"/>
        <v>-3488.3720930232557</v>
      </c>
      <c r="M5264" s="25"/>
      <c r="N5264" s="25"/>
    </row>
    <row r="5265" spans="1:14" ht="15.75" customHeight="1">
      <c r="A5265" s="114">
        <v>41297</v>
      </c>
      <c r="B5265" s="54" t="s">
        <v>41</v>
      </c>
      <c r="C5265" s="29">
        <f t="shared" si="748"/>
        <v>3508.7719298245615</v>
      </c>
      <c r="D5265" s="102" t="s">
        <v>188</v>
      </c>
      <c r="E5265" s="43">
        <v>85.5</v>
      </c>
      <c r="F5265" s="43">
        <v>84.5</v>
      </c>
      <c r="G5265" s="43"/>
      <c r="H5265" s="110"/>
      <c r="I5265" s="109">
        <f t="shared" si="744"/>
        <v>-3508.7719298245615</v>
      </c>
      <c r="J5265" s="109">
        <f t="shared" si="745"/>
        <v>0</v>
      </c>
      <c r="K5265" s="109">
        <f t="shared" si="746"/>
        <v>0</v>
      </c>
      <c r="L5265" s="43">
        <f t="shared" si="747"/>
        <v>-3508.7719298245615</v>
      </c>
      <c r="M5265" s="25"/>
      <c r="N5265" s="25"/>
    </row>
    <row r="5266" spans="1:14" ht="15.75" customHeight="1">
      <c r="A5266" s="114">
        <v>41296</v>
      </c>
      <c r="B5266" s="54" t="s">
        <v>834</v>
      </c>
      <c r="C5266" s="29">
        <f t="shared" si="748"/>
        <v>1237.1134020618556</v>
      </c>
      <c r="D5266" s="54" t="s">
        <v>188</v>
      </c>
      <c r="E5266" s="112">
        <v>242.5</v>
      </c>
      <c r="F5266" s="112">
        <v>244.5</v>
      </c>
      <c r="G5266" s="112">
        <v>247</v>
      </c>
      <c r="H5266" s="112">
        <v>248.35</v>
      </c>
      <c r="I5266" s="109">
        <f t="shared" si="744"/>
        <v>2474.2268041237112</v>
      </c>
      <c r="J5266" s="109">
        <f t="shared" si="745"/>
        <v>3092.783505154639</v>
      </c>
      <c r="K5266" s="109">
        <f t="shared" si="746"/>
        <v>1670.1030927834979</v>
      </c>
      <c r="L5266" s="43">
        <f t="shared" si="747"/>
        <v>7237.1134020618483</v>
      </c>
      <c r="M5266" s="25"/>
      <c r="N5266" s="25"/>
    </row>
    <row r="5267" spans="1:14" ht="15.75" customHeight="1">
      <c r="A5267" s="114">
        <v>41296</v>
      </c>
      <c r="B5267" s="54" t="s">
        <v>104</v>
      </c>
      <c r="C5267" s="29">
        <f t="shared" si="748"/>
        <v>1796.4071856287426</v>
      </c>
      <c r="D5267" s="54" t="s">
        <v>188</v>
      </c>
      <c r="E5267" s="112">
        <v>167</v>
      </c>
      <c r="F5267" s="112">
        <v>168</v>
      </c>
      <c r="G5267" s="112">
        <v>169.5</v>
      </c>
      <c r="H5267" s="112">
        <v>170.5</v>
      </c>
      <c r="I5267" s="109">
        <f t="shared" si="744"/>
        <v>1796.4071856287426</v>
      </c>
      <c r="J5267" s="109">
        <f t="shared" si="745"/>
        <v>2694.6107784431138</v>
      </c>
      <c r="K5267" s="109">
        <f t="shared" si="746"/>
        <v>1796.4071856287426</v>
      </c>
      <c r="L5267" s="43">
        <f t="shared" si="747"/>
        <v>6287.4251497005989</v>
      </c>
      <c r="M5267" s="25"/>
      <c r="N5267" s="25"/>
    </row>
    <row r="5268" spans="1:14" ht="15.75" customHeight="1">
      <c r="A5268" s="114">
        <v>41296</v>
      </c>
      <c r="B5268" s="54" t="s">
        <v>513</v>
      </c>
      <c r="C5268" s="29">
        <f t="shared" si="748"/>
        <v>591.71597633136093</v>
      </c>
      <c r="D5268" s="102" t="s">
        <v>203</v>
      </c>
      <c r="E5268" s="43">
        <v>507</v>
      </c>
      <c r="F5268" s="43">
        <v>504</v>
      </c>
      <c r="G5268" s="43">
        <v>501.75</v>
      </c>
      <c r="H5268" s="110"/>
      <c r="I5268" s="109">
        <f t="shared" si="744"/>
        <v>1775.1479289940828</v>
      </c>
      <c r="J5268" s="109">
        <f t="shared" si="745"/>
        <v>1331.3609467455622</v>
      </c>
      <c r="K5268" s="109">
        <f t="shared" si="746"/>
        <v>0</v>
      </c>
      <c r="L5268" s="43">
        <f t="shared" si="747"/>
        <v>3106.5088757396452</v>
      </c>
      <c r="M5268" s="25"/>
      <c r="N5268" s="25"/>
    </row>
    <row r="5269" spans="1:14" ht="15.75" customHeight="1">
      <c r="A5269" s="114">
        <v>41296</v>
      </c>
      <c r="B5269" s="54" t="s">
        <v>44</v>
      </c>
      <c r="C5269" s="29">
        <f t="shared" si="748"/>
        <v>1305.7671381936889</v>
      </c>
      <c r="D5269" s="102" t="s">
        <v>188</v>
      </c>
      <c r="E5269" s="43">
        <v>229.75</v>
      </c>
      <c r="F5269" s="43">
        <v>231.5</v>
      </c>
      <c r="G5269" s="43"/>
      <c r="H5269" s="110"/>
      <c r="I5269" s="109">
        <f t="shared" si="744"/>
        <v>2285.0924918389555</v>
      </c>
      <c r="J5269" s="109">
        <f t="shared" si="745"/>
        <v>0</v>
      </c>
      <c r="K5269" s="109">
        <f t="shared" si="746"/>
        <v>0</v>
      </c>
      <c r="L5269" s="43">
        <f t="shared" si="747"/>
        <v>2285.0924918389555</v>
      </c>
      <c r="M5269" s="25"/>
      <c r="N5269" s="25"/>
    </row>
    <row r="5270" spans="1:14" ht="15.75" customHeight="1">
      <c r="A5270" s="114">
        <v>41296</v>
      </c>
      <c r="B5270" s="54" t="s">
        <v>835</v>
      </c>
      <c r="C5270" s="29">
        <f t="shared" si="748"/>
        <v>693.64161849710979</v>
      </c>
      <c r="D5270" s="102" t="s">
        <v>188</v>
      </c>
      <c r="E5270" s="43">
        <v>432.5</v>
      </c>
      <c r="F5270" s="43">
        <v>434.9</v>
      </c>
      <c r="G5270" s="43"/>
      <c r="H5270" s="110"/>
      <c r="I5270" s="109">
        <f t="shared" si="744"/>
        <v>1664.7398843930478</v>
      </c>
      <c r="J5270" s="109">
        <f t="shared" si="745"/>
        <v>0</v>
      </c>
      <c r="K5270" s="109">
        <f t="shared" si="746"/>
        <v>0</v>
      </c>
      <c r="L5270" s="43">
        <f t="shared" si="747"/>
        <v>1664.7398843930478</v>
      </c>
      <c r="M5270" s="25"/>
      <c r="N5270" s="25"/>
    </row>
    <row r="5271" spans="1:14" ht="15.75" customHeight="1">
      <c r="A5271" s="114">
        <v>41295</v>
      </c>
      <c r="B5271" s="54" t="s">
        <v>836</v>
      </c>
      <c r="C5271" s="29">
        <f t="shared" si="748"/>
        <v>2727.2727272727275</v>
      </c>
      <c r="D5271" s="102" t="s">
        <v>203</v>
      </c>
      <c r="E5271" s="43">
        <v>110</v>
      </c>
      <c r="F5271" s="43">
        <v>108.75</v>
      </c>
      <c r="G5271" s="43">
        <v>107.5</v>
      </c>
      <c r="H5271" s="110"/>
      <c r="I5271" s="109">
        <f t="shared" si="744"/>
        <v>3409.0909090909095</v>
      </c>
      <c r="J5271" s="109">
        <f t="shared" si="745"/>
        <v>3409.0909090909095</v>
      </c>
      <c r="K5271" s="109">
        <f t="shared" si="746"/>
        <v>0</v>
      </c>
      <c r="L5271" s="43">
        <f t="shared" si="747"/>
        <v>6818.1818181818189</v>
      </c>
      <c r="M5271" s="25"/>
      <c r="N5271" s="25"/>
    </row>
    <row r="5272" spans="1:14" ht="15.75" customHeight="1">
      <c r="A5272" s="114">
        <v>41295</v>
      </c>
      <c r="B5272" s="54" t="s">
        <v>306</v>
      </c>
      <c r="C5272" s="29">
        <f t="shared" si="748"/>
        <v>382.16560509554142</v>
      </c>
      <c r="D5272" s="54" t="s">
        <v>188</v>
      </c>
      <c r="E5272" s="112">
        <v>785</v>
      </c>
      <c r="F5272" s="112">
        <v>790</v>
      </c>
      <c r="G5272" s="112">
        <v>796</v>
      </c>
      <c r="H5272" s="112"/>
      <c r="I5272" s="109">
        <f t="shared" si="744"/>
        <v>1910.8280254777071</v>
      </c>
      <c r="J5272" s="109">
        <f t="shared" si="745"/>
        <v>2292.9936305732485</v>
      </c>
      <c r="K5272" s="109">
        <f t="shared" si="746"/>
        <v>0</v>
      </c>
      <c r="L5272" s="43">
        <f t="shared" si="747"/>
        <v>4203.8216560509554</v>
      </c>
      <c r="M5272" s="25"/>
      <c r="N5272" s="25"/>
    </row>
    <row r="5273" spans="1:14" ht="15.75" customHeight="1">
      <c r="A5273" s="114">
        <v>41295</v>
      </c>
      <c r="B5273" s="54" t="s">
        <v>702</v>
      </c>
      <c r="C5273" s="29">
        <f t="shared" si="748"/>
        <v>704.22535211267609</v>
      </c>
      <c r="D5273" s="54" t="s">
        <v>188</v>
      </c>
      <c r="E5273" s="112">
        <v>426</v>
      </c>
      <c r="F5273" s="112">
        <v>429</v>
      </c>
      <c r="G5273" s="112">
        <v>431.8</v>
      </c>
      <c r="H5273" s="112"/>
      <c r="I5273" s="109">
        <f t="shared" si="744"/>
        <v>2112.6760563380285</v>
      </c>
      <c r="J5273" s="109">
        <f t="shared" si="745"/>
        <v>1971.8309859155011</v>
      </c>
      <c r="K5273" s="109">
        <f t="shared" si="746"/>
        <v>0</v>
      </c>
      <c r="L5273" s="43">
        <f t="shared" si="747"/>
        <v>4084.5070422535296</v>
      </c>
      <c r="M5273" s="25"/>
      <c r="N5273" s="25"/>
    </row>
    <row r="5274" spans="1:14" ht="15.75" customHeight="1">
      <c r="A5274" s="114">
        <v>41295</v>
      </c>
      <c r="B5274" s="54" t="s">
        <v>41</v>
      </c>
      <c r="C5274" s="29">
        <f>300000/E5274</f>
        <v>4000</v>
      </c>
      <c r="D5274" s="102" t="s">
        <v>188</v>
      </c>
      <c r="E5274" s="43">
        <v>75</v>
      </c>
      <c r="F5274" s="43">
        <v>75.400000000000006</v>
      </c>
      <c r="G5274" s="43"/>
      <c r="H5274" s="110"/>
      <c r="I5274" s="109">
        <f t="shared" si="744"/>
        <v>1600.0000000000227</v>
      </c>
      <c r="J5274" s="109">
        <f t="shared" si="745"/>
        <v>0</v>
      </c>
      <c r="K5274" s="109">
        <f t="shared" si="746"/>
        <v>0</v>
      </c>
      <c r="L5274" s="43">
        <f t="shared" si="747"/>
        <v>1600.0000000000227</v>
      </c>
      <c r="M5274" s="25"/>
      <c r="N5274" s="25"/>
    </row>
    <row r="5275" spans="1:14" ht="15.75" customHeight="1">
      <c r="A5275" s="114">
        <v>41295</v>
      </c>
      <c r="B5275" s="54" t="s">
        <v>837</v>
      </c>
      <c r="C5275" s="29">
        <f t="shared" si="748"/>
        <v>1020.4081632653061</v>
      </c>
      <c r="D5275" s="102" t="s">
        <v>188</v>
      </c>
      <c r="E5275" s="43">
        <v>294</v>
      </c>
      <c r="F5275" s="43">
        <v>295.5</v>
      </c>
      <c r="G5275" s="43"/>
      <c r="H5275" s="110"/>
      <c r="I5275" s="109">
        <f t="shared" si="744"/>
        <v>1530.6122448979593</v>
      </c>
      <c r="J5275" s="109">
        <f t="shared" si="745"/>
        <v>0</v>
      </c>
      <c r="K5275" s="109">
        <f t="shared" si="746"/>
        <v>0</v>
      </c>
      <c r="L5275" s="43">
        <f t="shared" si="747"/>
        <v>1530.6122448979593</v>
      </c>
      <c r="M5275" s="25"/>
      <c r="N5275" s="25"/>
    </row>
    <row r="5276" spans="1:14" ht="15.75" customHeight="1">
      <c r="A5276" s="114">
        <v>41292</v>
      </c>
      <c r="B5276" s="54" t="s">
        <v>838</v>
      </c>
      <c r="C5276" s="29">
        <f t="shared" si="748"/>
        <v>700.93457943925239</v>
      </c>
      <c r="D5276" s="54" t="s">
        <v>188</v>
      </c>
      <c r="E5276" s="112">
        <v>428</v>
      </c>
      <c r="F5276" s="112">
        <v>430.5</v>
      </c>
      <c r="G5276" s="112">
        <v>434</v>
      </c>
      <c r="H5276" s="112">
        <v>440</v>
      </c>
      <c r="I5276" s="109">
        <f t="shared" si="744"/>
        <v>1752.336448598131</v>
      </c>
      <c r="J5276" s="109">
        <f t="shared" si="745"/>
        <v>2453.2710280373835</v>
      </c>
      <c r="K5276" s="109">
        <f t="shared" si="746"/>
        <v>4205.6074766355141</v>
      </c>
      <c r="L5276" s="43">
        <f t="shared" si="747"/>
        <v>8411.2149532710282</v>
      </c>
      <c r="M5276" s="25"/>
      <c r="N5276" s="25"/>
    </row>
    <row r="5277" spans="1:14" ht="15.75" customHeight="1">
      <c r="A5277" s="114">
        <v>41292</v>
      </c>
      <c r="B5277" s="54" t="s">
        <v>839</v>
      </c>
      <c r="C5277" s="29">
        <f t="shared" si="748"/>
        <v>817.43869209809259</v>
      </c>
      <c r="D5277" s="54" t="s">
        <v>188</v>
      </c>
      <c r="E5277" s="112">
        <v>367</v>
      </c>
      <c r="F5277" s="112">
        <v>369</v>
      </c>
      <c r="G5277" s="112">
        <v>372</v>
      </c>
      <c r="H5277" s="112">
        <v>377</v>
      </c>
      <c r="I5277" s="109">
        <f t="shared" si="744"/>
        <v>1634.8773841961852</v>
      </c>
      <c r="J5277" s="109">
        <f t="shared" si="745"/>
        <v>2452.316076294278</v>
      </c>
      <c r="K5277" s="109">
        <f t="shared" si="746"/>
        <v>4087.1934604904627</v>
      </c>
      <c r="L5277" s="43">
        <f t="shared" si="747"/>
        <v>8174.3869209809254</v>
      </c>
      <c r="M5277" s="25"/>
      <c r="N5277" s="25"/>
    </row>
    <row r="5278" spans="1:14" ht="15.75" customHeight="1">
      <c r="A5278" s="114">
        <v>41291</v>
      </c>
      <c r="B5278" s="54" t="s">
        <v>840</v>
      </c>
      <c r="C5278" s="29">
        <f t="shared" si="748"/>
        <v>370.37037037037038</v>
      </c>
      <c r="D5278" s="54" t="s">
        <v>188</v>
      </c>
      <c r="E5278" s="112">
        <v>810</v>
      </c>
      <c r="F5278" s="112">
        <v>816</v>
      </c>
      <c r="G5278" s="112">
        <v>822</v>
      </c>
      <c r="H5278" s="112">
        <v>840</v>
      </c>
      <c r="I5278" s="109">
        <f t="shared" si="744"/>
        <v>2222.2222222222222</v>
      </c>
      <c r="J5278" s="109">
        <f t="shared" si="745"/>
        <v>2222.2222222222222</v>
      </c>
      <c r="K5278" s="109">
        <f t="shared" si="746"/>
        <v>6666.666666666667</v>
      </c>
      <c r="L5278" s="43">
        <f t="shared" si="747"/>
        <v>11111.111111111111</v>
      </c>
      <c r="M5278" s="25"/>
      <c r="N5278" s="25"/>
    </row>
    <row r="5279" spans="1:14" ht="15.75" customHeight="1">
      <c r="A5279" s="114">
        <v>41291</v>
      </c>
      <c r="B5279" s="54" t="s">
        <v>36</v>
      </c>
      <c r="C5279" s="29">
        <f t="shared" si="748"/>
        <v>1140.6844106463877</v>
      </c>
      <c r="D5279" s="102" t="s">
        <v>203</v>
      </c>
      <c r="E5279" s="43">
        <v>263</v>
      </c>
      <c r="F5279" s="43">
        <v>261.25</v>
      </c>
      <c r="G5279" s="43">
        <v>259</v>
      </c>
      <c r="H5279" s="110"/>
      <c r="I5279" s="109">
        <f t="shared" si="744"/>
        <v>1996.1977186311785</v>
      </c>
      <c r="J5279" s="109">
        <f t="shared" si="745"/>
        <v>2566.5399239543722</v>
      </c>
      <c r="K5279" s="109">
        <f t="shared" si="746"/>
        <v>0</v>
      </c>
      <c r="L5279" s="43">
        <f t="shared" si="747"/>
        <v>4562.7376425855509</v>
      </c>
      <c r="M5279" s="25"/>
      <c r="N5279" s="25"/>
    </row>
    <row r="5280" spans="1:14" ht="15.75" customHeight="1">
      <c r="A5280" s="114">
        <v>41291</v>
      </c>
      <c r="B5280" s="54" t="s">
        <v>841</v>
      </c>
      <c r="C5280" s="29">
        <f t="shared" si="748"/>
        <v>4724.4094488188975</v>
      </c>
      <c r="D5280" s="102" t="s">
        <v>188</v>
      </c>
      <c r="E5280" s="43">
        <v>63.5</v>
      </c>
      <c r="F5280" s="43">
        <v>65.5</v>
      </c>
      <c r="G5280" s="43"/>
      <c r="H5280" s="110"/>
      <c r="I5280" s="109">
        <f t="shared" si="744"/>
        <v>9448.8188976377951</v>
      </c>
      <c r="J5280" s="109">
        <f t="shared" si="745"/>
        <v>0</v>
      </c>
      <c r="K5280" s="109">
        <f t="shared" si="746"/>
        <v>0</v>
      </c>
      <c r="L5280" s="43">
        <f t="shared" si="747"/>
        <v>9448.8188976377951</v>
      </c>
      <c r="M5280" s="25"/>
      <c r="N5280" s="25"/>
    </row>
    <row r="5281" spans="1:14" ht="15.75" customHeight="1">
      <c r="A5281" s="114">
        <v>41290</v>
      </c>
      <c r="B5281" s="54" t="s">
        <v>104</v>
      </c>
      <c r="C5281" s="29">
        <f t="shared" si="748"/>
        <v>1829.2682926829268</v>
      </c>
      <c r="D5281" s="54" t="s">
        <v>188</v>
      </c>
      <c r="E5281" s="112">
        <v>164</v>
      </c>
      <c r="F5281" s="112">
        <v>165</v>
      </c>
      <c r="G5281" s="112">
        <v>166.5</v>
      </c>
      <c r="H5281" s="112"/>
      <c r="I5281" s="109">
        <f t="shared" si="744"/>
        <v>1829.2682926829268</v>
      </c>
      <c r="J5281" s="109">
        <f t="shared" si="745"/>
        <v>2743.9024390243903</v>
      </c>
      <c r="K5281" s="109">
        <f t="shared" si="746"/>
        <v>0</v>
      </c>
      <c r="L5281" s="43">
        <f t="shared" si="747"/>
        <v>4573.1707317073169</v>
      </c>
      <c r="M5281" s="25"/>
      <c r="N5281" s="25"/>
    </row>
    <row r="5282" spans="1:14" ht="15.75" customHeight="1">
      <c r="A5282" s="114">
        <v>41290</v>
      </c>
      <c r="B5282" s="54" t="s">
        <v>19</v>
      </c>
      <c r="C5282" s="29">
        <f t="shared" si="748"/>
        <v>511.07325383304942</v>
      </c>
      <c r="D5282" s="102" t="s">
        <v>203</v>
      </c>
      <c r="E5282" s="43">
        <v>587</v>
      </c>
      <c r="F5282" s="43">
        <v>583</v>
      </c>
      <c r="G5282" s="43"/>
      <c r="H5282" s="110"/>
      <c r="I5282" s="109">
        <f t="shared" si="744"/>
        <v>2044.2930153321977</v>
      </c>
      <c r="J5282" s="109">
        <f t="shared" si="745"/>
        <v>0</v>
      </c>
      <c r="K5282" s="109">
        <f t="shared" si="746"/>
        <v>0</v>
      </c>
      <c r="L5282" s="43">
        <f t="shared" si="747"/>
        <v>2044.2930153321977</v>
      </c>
      <c r="M5282" s="25"/>
      <c r="N5282" s="25"/>
    </row>
    <row r="5283" spans="1:14" ht="15.75" customHeight="1">
      <c r="A5283" s="114">
        <v>41290</v>
      </c>
      <c r="B5283" s="54" t="s">
        <v>842</v>
      </c>
      <c r="C5283" s="29">
        <f t="shared" si="748"/>
        <v>1621.6216216216217</v>
      </c>
      <c r="D5283" s="54" t="s">
        <v>188</v>
      </c>
      <c r="E5283" s="112">
        <v>185</v>
      </c>
      <c r="F5283" s="112">
        <v>186.5</v>
      </c>
      <c r="G5283" s="112">
        <v>188</v>
      </c>
      <c r="H5283" s="112"/>
      <c r="I5283" s="109">
        <f t="shared" si="744"/>
        <v>2432.4324324324325</v>
      </c>
      <c r="J5283" s="109">
        <f t="shared" si="745"/>
        <v>2432.4324324324325</v>
      </c>
      <c r="K5283" s="109">
        <f t="shared" si="746"/>
        <v>0</v>
      </c>
      <c r="L5283" s="43">
        <f t="shared" si="747"/>
        <v>4864.864864864865</v>
      </c>
      <c r="M5283" s="25"/>
      <c r="N5283" s="25"/>
    </row>
    <row r="5284" spans="1:14" ht="15.75" customHeight="1">
      <c r="A5284" s="114">
        <v>41289</v>
      </c>
      <c r="B5284" s="54" t="s">
        <v>19</v>
      </c>
      <c r="C5284" s="29">
        <f t="shared" si="748"/>
        <v>492.61083743842363</v>
      </c>
      <c r="D5284" s="102" t="s">
        <v>188</v>
      </c>
      <c r="E5284" s="43">
        <v>609</v>
      </c>
      <c r="F5284" s="43">
        <v>613</v>
      </c>
      <c r="G5284" s="43"/>
      <c r="H5284" s="110"/>
      <c r="I5284" s="109">
        <f t="shared" si="744"/>
        <v>1970.4433497536945</v>
      </c>
      <c r="J5284" s="109">
        <f t="shared" si="745"/>
        <v>0</v>
      </c>
      <c r="K5284" s="109">
        <f t="shared" si="746"/>
        <v>0</v>
      </c>
      <c r="L5284" s="43">
        <f t="shared" si="747"/>
        <v>1970.4433497536945</v>
      </c>
      <c r="M5284" s="25"/>
      <c r="N5284" s="25"/>
    </row>
    <row r="5285" spans="1:14" ht="15.75" customHeight="1">
      <c r="A5285" s="114">
        <v>41288</v>
      </c>
      <c r="B5285" s="54" t="s">
        <v>843</v>
      </c>
      <c r="C5285" s="29">
        <f t="shared" si="748"/>
        <v>1570.6806282722514</v>
      </c>
      <c r="D5285" s="54" t="s">
        <v>188</v>
      </c>
      <c r="E5285" s="112">
        <v>191</v>
      </c>
      <c r="F5285" s="112">
        <v>192.25</v>
      </c>
      <c r="G5285" s="112">
        <v>193.55</v>
      </c>
      <c r="H5285" s="112"/>
      <c r="I5285" s="109">
        <f t="shared" si="744"/>
        <v>1963.3507853403144</v>
      </c>
      <c r="J5285" s="109">
        <f t="shared" si="745"/>
        <v>2041.8848167539447</v>
      </c>
      <c r="K5285" s="109">
        <f t="shared" si="746"/>
        <v>0</v>
      </c>
      <c r="L5285" s="43">
        <f t="shared" si="747"/>
        <v>4005.2356020942589</v>
      </c>
      <c r="M5285" s="25"/>
      <c r="N5285" s="25"/>
    </row>
    <row r="5286" spans="1:14" ht="15.75" customHeight="1">
      <c r="A5286" s="114">
        <v>41288</v>
      </c>
      <c r="B5286" s="54" t="s">
        <v>91</v>
      </c>
      <c r="C5286" s="29">
        <f t="shared" si="748"/>
        <v>1764.7058823529412</v>
      </c>
      <c r="D5286" s="54" t="s">
        <v>188</v>
      </c>
      <c r="E5286" s="112">
        <v>170</v>
      </c>
      <c r="F5286" s="112">
        <v>171</v>
      </c>
      <c r="G5286" s="112">
        <v>172.25</v>
      </c>
      <c r="H5286" s="112"/>
      <c r="I5286" s="109">
        <f t="shared" si="744"/>
        <v>1764.7058823529412</v>
      </c>
      <c r="J5286" s="109">
        <f t="shared" si="745"/>
        <v>2205.8823529411766</v>
      </c>
      <c r="K5286" s="109">
        <f t="shared" si="746"/>
        <v>0</v>
      </c>
      <c r="L5286" s="43">
        <f t="shared" si="747"/>
        <v>3970.588235294118</v>
      </c>
      <c r="M5286" s="25"/>
      <c r="N5286" s="25"/>
    </row>
    <row r="5287" spans="1:14" ht="15.75" customHeight="1">
      <c r="A5287" s="114">
        <v>41288</v>
      </c>
      <c r="B5287" s="54" t="s">
        <v>844</v>
      </c>
      <c r="C5287" s="29">
        <f t="shared" si="748"/>
        <v>3592.8143712574852</v>
      </c>
      <c r="D5287" s="102" t="s">
        <v>188</v>
      </c>
      <c r="E5287" s="43">
        <v>83.5</v>
      </c>
      <c r="F5287" s="43">
        <v>84.1</v>
      </c>
      <c r="G5287" s="43"/>
      <c r="H5287" s="110"/>
      <c r="I5287" s="109">
        <f t="shared" si="744"/>
        <v>2155.6886227544705</v>
      </c>
      <c r="J5287" s="109">
        <f t="shared" si="745"/>
        <v>0</v>
      </c>
      <c r="K5287" s="109">
        <f t="shared" si="746"/>
        <v>0</v>
      </c>
      <c r="L5287" s="43">
        <f t="shared" si="747"/>
        <v>2155.6886227544705</v>
      </c>
      <c r="M5287" s="25"/>
      <c r="N5287" s="25"/>
    </row>
    <row r="5288" spans="1:14" ht="15.75" customHeight="1">
      <c r="A5288" s="114">
        <v>41288</v>
      </c>
      <c r="B5288" s="54" t="s">
        <v>94</v>
      </c>
      <c r="C5288" s="29">
        <f t="shared" si="748"/>
        <v>1039.8613518197574</v>
      </c>
      <c r="D5288" s="102" t="s">
        <v>188</v>
      </c>
      <c r="E5288" s="43">
        <v>288.5</v>
      </c>
      <c r="F5288" s="43">
        <v>290.5</v>
      </c>
      <c r="G5288" s="43"/>
      <c r="H5288" s="110"/>
      <c r="I5288" s="109">
        <f t="shared" si="744"/>
        <v>2079.7227036395147</v>
      </c>
      <c r="J5288" s="109">
        <f t="shared" si="745"/>
        <v>0</v>
      </c>
      <c r="K5288" s="109">
        <f t="shared" si="746"/>
        <v>0</v>
      </c>
      <c r="L5288" s="43">
        <f t="shared" si="747"/>
        <v>2079.7227036395147</v>
      </c>
      <c r="M5288" s="25"/>
      <c r="N5288" s="25"/>
    </row>
    <row r="5289" spans="1:14" ht="15.75" customHeight="1">
      <c r="A5289" s="114">
        <v>41288</v>
      </c>
      <c r="B5289" s="54" t="s">
        <v>51</v>
      </c>
      <c r="C5289" s="29">
        <f t="shared" si="748"/>
        <v>1229.5081967213114</v>
      </c>
      <c r="D5289" s="102" t="s">
        <v>188</v>
      </c>
      <c r="E5289" s="43">
        <v>244</v>
      </c>
      <c r="F5289" s="43">
        <v>245.35</v>
      </c>
      <c r="G5289" s="43"/>
      <c r="H5289" s="110"/>
      <c r="I5289" s="109">
        <f t="shared" si="744"/>
        <v>1659.8360655737633</v>
      </c>
      <c r="J5289" s="109">
        <f t="shared" si="745"/>
        <v>0</v>
      </c>
      <c r="K5289" s="109">
        <f t="shared" si="746"/>
        <v>0</v>
      </c>
      <c r="L5289" s="43">
        <f t="shared" si="747"/>
        <v>1659.8360655737633</v>
      </c>
      <c r="M5289" s="25"/>
      <c r="N5289" s="25"/>
    </row>
    <row r="5290" spans="1:14" ht="15.75" customHeight="1">
      <c r="A5290" s="114">
        <v>41285</v>
      </c>
      <c r="B5290" s="54" t="s">
        <v>845</v>
      </c>
      <c r="C5290" s="29">
        <f t="shared" si="748"/>
        <v>6521.739130434783</v>
      </c>
      <c r="D5290" s="102" t="s">
        <v>203</v>
      </c>
      <c r="E5290" s="43">
        <v>46</v>
      </c>
      <c r="F5290" s="43">
        <v>45.7</v>
      </c>
      <c r="G5290" s="43">
        <v>45.3</v>
      </c>
      <c r="H5290" s="110"/>
      <c r="I5290" s="109">
        <f t="shared" si="744"/>
        <v>1956.5217391304163</v>
      </c>
      <c r="J5290" s="109">
        <f t="shared" si="745"/>
        <v>2608.6956521739503</v>
      </c>
      <c r="K5290" s="109">
        <f t="shared" si="746"/>
        <v>0</v>
      </c>
      <c r="L5290" s="43">
        <f t="shared" si="747"/>
        <v>4565.2173913043662</v>
      </c>
      <c r="M5290" s="25"/>
      <c r="N5290" s="25"/>
    </row>
    <row r="5291" spans="1:14" ht="15.75" customHeight="1">
      <c r="A5291" s="114">
        <v>41285</v>
      </c>
      <c r="B5291" s="54" t="s">
        <v>676</v>
      </c>
      <c r="C5291" s="29">
        <f t="shared" si="748"/>
        <v>4255.3191489361698</v>
      </c>
      <c r="D5291" s="102" t="s">
        <v>203</v>
      </c>
      <c r="E5291" s="43">
        <v>70.5</v>
      </c>
      <c r="F5291" s="43">
        <v>70</v>
      </c>
      <c r="G5291" s="43">
        <v>69.349999999999994</v>
      </c>
      <c r="H5291" s="110"/>
      <c r="I5291" s="109">
        <f t="shared" si="744"/>
        <v>2127.6595744680849</v>
      </c>
      <c r="J5291" s="109">
        <f t="shared" si="745"/>
        <v>2765.9574468085343</v>
      </c>
      <c r="K5291" s="109">
        <f t="shared" si="746"/>
        <v>0</v>
      </c>
      <c r="L5291" s="43">
        <f t="shared" si="747"/>
        <v>4893.6170212766192</v>
      </c>
      <c r="M5291" s="25"/>
      <c r="N5291" s="25"/>
    </row>
    <row r="5292" spans="1:14" ht="15.75" customHeight="1">
      <c r="A5292" s="114">
        <v>41284</v>
      </c>
      <c r="B5292" s="54" t="s">
        <v>846</v>
      </c>
      <c r="C5292" s="29">
        <f t="shared" si="748"/>
        <v>2076.1245674740485</v>
      </c>
      <c r="D5292" s="54" t="s">
        <v>188</v>
      </c>
      <c r="E5292" s="112">
        <v>144.5</v>
      </c>
      <c r="F5292" s="112">
        <v>145.5</v>
      </c>
      <c r="G5292" s="112">
        <v>147</v>
      </c>
      <c r="H5292" s="112">
        <v>149</v>
      </c>
      <c r="I5292" s="109">
        <f t="shared" si="744"/>
        <v>2076.1245674740485</v>
      </c>
      <c r="J5292" s="109">
        <f t="shared" si="745"/>
        <v>3114.1868512110727</v>
      </c>
      <c r="K5292" s="109">
        <f t="shared" si="746"/>
        <v>4152.249134948097</v>
      </c>
      <c r="L5292" s="43">
        <f t="shared" si="747"/>
        <v>9342.5605536332187</v>
      </c>
      <c r="M5292" s="25"/>
      <c r="N5292" s="25"/>
    </row>
    <row r="5293" spans="1:14" ht="15.75" customHeight="1">
      <c r="A5293" s="114">
        <v>41284</v>
      </c>
      <c r="B5293" s="54" t="s">
        <v>44</v>
      </c>
      <c r="C5293" s="29">
        <f t="shared" si="748"/>
        <v>1428.5714285714287</v>
      </c>
      <c r="D5293" s="102" t="s">
        <v>188</v>
      </c>
      <c r="E5293" s="43">
        <v>210</v>
      </c>
      <c r="F5293" s="43">
        <v>211.5</v>
      </c>
      <c r="G5293" s="43"/>
      <c r="H5293" s="110"/>
      <c r="I5293" s="109">
        <f t="shared" si="744"/>
        <v>2142.8571428571431</v>
      </c>
      <c r="J5293" s="109">
        <f t="shared" si="745"/>
        <v>0</v>
      </c>
      <c r="K5293" s="109">
        <f t="shared" si="746"/>
        <v>0</v>
      </c>
      <c r="L5293" s="43">
        <f t="shared" si="747"/>
        <v>2142.8571428571431</v>
      </c>
      <c r="M5293" s="25"/>
      <c r="N5293" s="25"/>
    </row>
    <row r="5294" spans="1:14" ht="15.75" customHeight="1">
      <c r="A5294" s="114">
        <v>41283</v>
      </c>
      <c r="B5294" s="54" t="s">
        <v>94</v>
      </c>
      <c r="C5294" s="29">
        <f t="shared" si="748"/>
        <v>1056.338028169014</v>
      </c>
      <c r="D5294" s="102" t="s">
        <v>188</v>
      </c>
      <c r="E5294" s="43">
        <v>284</v>
      </c>
      <c r="F5294" s="43">
        <v>280</v>
      </c>
      <c r="G5294" s="43"/>
      <c r="H5294" s="110"/>
      <c r="I5294" s="109">
        <f t="shared" si="744"/>
        <v>-4225.3521126760561</v>
      </c>
      <c r="J5294" s="109">
        <f t="shared" si="745"/>
        <v>0</v>
      </c>
      <c r="K5294" s="109">
        <f t="shared" si="746"/>
        <v>0</v>
      </c>
      <c r="L5294" s="43">
        <f t="shared" si="747"/>
        <v>-4225.3521126760561</v>
      </c>
      <c r="M5294" s="25"/>
      <c r="N5294" s="25"/>
    </row>
    <row r="5295" spans="1:14" ht="15.75" customHeight="1">
      <c r="A5295" s="114">
        <v>41283</v>
      </c>
      <c r="B5295" s="54" t="s">
        <v>515</v>
      </c>
      <c r="C5295" s="29">
        <f t="shared" si="748"/>
        <v>2281.3688212927755</v>
      </c>
      <c r="D5295" s="54" t="s">
        <v>188</v>
      </c>
      <c r="E5295" s="112">
        <v>131.5</v>
      </c>
      <c r="F5295" s="112">
        <v>132.5</v>
      </c>
      <c r="G5295" s="112">
        <v>133.6</v>
      </c>
      <c r="H5295" s="112"/>
      <c r="I5295" s="109">
        <f t="shared" si="744"/>
        <v>2281.3688212927755</v>
      </c>
      <c r="J5295" s="109">
        <f t="shared" si="745"/>
        <v>2509.5057034220399</v>
      </c>
      <c r="K5295" s="109">
        <f t="shared" si="746"/>
        <v>0</v>
      </c>
      <c r="L5295" s="43">
        <f t="shared" si="747"/>
        <v>4790.8745247148154</v>
      </c>
      <c r="M5295" s="25"/>
      <c r="N5295" s="25"/>
    </row>
    <row r="5296" spans="1:14" ht="15.75" customHeight="1">
      <c r="A5296" s="114">
        <v>41283</v>
      </c>
      <c r="B5296" s="54" t="s">
        <v>847</v>
      </c>
      <c r="C5296" s="29">
        <f t="shared" si="748"/>
        <v>1775.1479289940828</v>
      </c>
      <c r="D5296" s="102" t="s">
        <v>188</v>
      </c>
      <c r="E5296" s="43">
        <v>169</v>
      </c>
      <c r="F5296" s="43">
        <v>170.25</v>
      </c>
      <c r="G5296" s="43"/>
      <c r="H5296" s="110"/>
      <c r="I5296" s="109">
        <f t="shared" si="744"/>
        <v>2218.9349112426034</v>
      </c>
      <c r="J5296" s="109">
        <f t="shared" si="745"/>
        <v>0</v>
      </c>
      <c r="K5296" s="109">
        <f t="shared" si="746"/>
        <v>0</v>
      </c>
      <c r="L5296" s="43">
        <f t="shared" si="747"/>
        <v>2218.9349112426034</v>
      </c>
      <c r="M5296" s="25"/>
      <c r="N5296" s="25"/>
    </row>
    <row r="5297" spans="1:14" ht="15.75" customHeight="1">
      <c r="A5297" s="114">
        <v>41283</v>
      </c>
      <c r="B5297" s="54" t="s">
        <v>708</v>
      </c>
      <c r="C5297" s="29">
        <f t="shared" si="748"/>
        <v>2690.5829596412555</v>
      </c>
      <c r="D5297" s="102" t="s">
        <v>188</v>
      </c>
      <c r="E5297" s="43">
        <v>111.5</v>
      </c>
      <c r="F5297" s="43">
        <v>112.3</v>
      </c>
      <c r="G5297" s="43"/>
      <c r="H5297" s="110"/>
      <c r="I5297" s="109">
        <f t="shared" si="744"/>
        <v>2152.4663677129965</v>
      </c>
      <c r="J5297" s="109">
        <f t="shared" si="745"/>
        <v>0</v>
      </c>
      <c r="K5297" s="109">
        <f t="shared" si="746"/>
        <v>0</v>
      </c>
      <c r="L5297" s="43">
        <f t="shared" si="747"/>
        <v>2152.4663677129965</v>
      </c>
      <c r="M5297" s="25"/>
      <c r="N5297" s="25"/>
    </row>
    <row r="5298" spans="1:14" ht="15.75" customHeight="1">
      <c r="A5298" s="114">
        <v>41283</v>
      </c>
      <c r="B5298" s="54" t="s">
        <v>409</v>
      </c>
      <c r="C5298" s="29">
        <f>300000/E5298</f>
        <v>544.46460980036295</v>
      </c>
      <c r="D5298" s="102" t="s">
        <v>188</v>
      </c>
      <c r="E5298" s="43">
        <v>551</v>
      </c>
      <c r="F5298" s="43">
        <v>547</v>
      </c>
      <c r="G5298" s="43"/>
      <c r="H5298" s="110"/>
      <c r="I5298" s="109">
        <f t="shared" si="744"/>
        <v>-2177.8584392014518</v>
      </c>
      <c r="J5298" s="109">
        <f t="shared" si="745"/>
        <v>0</v>
      </c>
      <c r="K5298" s="109">
        <f t="shared" si="746"/>
        <v>0</v>
      </c>
      <c r="L5298" s="43">
        <f t="shared" si="747"/>
        <v>-2177.8584392014518</v>
      </c>
      <c r="M5298" s="25"/>
      <c r="N5298" s="25"/>
    </row>
    <row r="5299" spans="1:14" ht="15.75" customHeight="1">
      <c r="A5299" s="114">
        <v>41282</v>
      </c>
      <c r="B5299" s="54" t="s">
        <v>848</v>
      </c>
      <c r="C5299" s="29">
        <f t="shared" si="748"/>
        <v>2255.6390977443607</v>
      </c>
      <c r="D5299" s="54" t="s">
        <v>188</v>
      </c>
      <c r="E5299" s="112">
        <v>133</v>
      </c>
      <c r="F5299" s="112">
        <v>134</v>
      </c>
      <c r="G5299" s="112">
        <v>135.25</v>
      </c>
      <c r="H5299" s="112">
        <v>137</v>
      </c>
      <c r="I5299" s="109">
        <f t="shared" si="744"/>
        <v>2255.6390977443607</v>
      </c>
      <c r="J5299" s="109">
        <f t="shared" si="745"/>
        <v>2819.5488721804509</v>
      </c>
      <c r="K5299" s="109">
        <f t="shared" si="746"/>
        <v>3947.3684210526312</v>
      </c>
      <c r="L5299" s="43">
        <f t="shared" si="747"/>
        <v>9022.5563909774428</v>
      </c>
      <c r="M5299" s="25"/>
      <c r="N5299" s="25"/>
    </row>
    <row r="5300" spans="1:14" ht="15.75" customHeight="1">
      <c r="A5300" s="114">
        <v>41282</v>
      </c>
      <c r="B5300" s="54" t="s">
        <v>30</v>
      </c>
      <c r="C5300" s="29">
        <f t="shared" si="748"/>
        <v>2298.8505747126437</v>
      </c>
      <c r="D5300" s="54" t="s">
        <v>188</v>
      </c>
      <c r="E5300" s="112">
        <v>130.5</v>
      </c>
      <c r="F5300" s="112">
        <v>131.5</v>
      </c>
      <c r="G5300" s="112">
        <v>132.75</v>
      </c>
      <c r="H5300" s="112">
        <v>133.85</v>
      </c>
      <c r="I5300" s="109">
        <f t="shared" si="744"/>
        <v>2298.8505747126437</v>
      </c>
      <c r="J5300" s="109">
        <f t="shared" si="745"/>
        <v>2873.5632183908046</v>
      </c>
      <c r="K5300" s="109">
        <f t="shared" si="746"/>
        <v>2528.7356321838952</v>
      </c>
      <c r="L5300" s="43">
        <f t="shared" si="747"/>
        <v>7701.1494252873435</v>
      </c>
      <c r="M5300" s="25"/>
      <c r="N5300" s="25"/>
    </row>
    <row r="5301" spans="1:14" ht="15.75" customHeight="1">
      <c r="A5301" s="114">
        <v>41282</v>
      </c>
      <c r="B5301" s="54" t="s">
        <v>106</v>
      </c>
      <c r="C5301" s="29">
        <f t="shared" si="748"/>
        <v>183.03843807199513</v>
      </c>
      <c r="D5301" s="54" t="s">
        <v>188</v>
      </c>
      <c r="E5301" s="112">
        <v>1639</v>
      </c>
      <c r="F5301" s="112">
        <v>1648</v>
      </c>
      <c r="G5301" s="112">
        <v>1656</v>
      </c>
      <c r="H5301" s="112"/>
      <c r="I5301" s="109">
        <f t="shared" si="744"/>
        <v>1647.3459426479562</v>
      </c>
      <c r="J5301" s="109">
        <f t="shared" si="745"/>
        <v>1464.307504575961</v>
      </c>
      <c r="K5301" s="109">
        <f t="shared" si="746"/>
        <v>0</v>
      </c>
      <c r="L5301" s="43">
        <f t="shared" si="747"/>
        <v>3111.6534472239173</v>
      </c>
      <c r="M5301" s="25"/>
      <c r="N5301" s="25"/>
    </row>
    <row r="5302" spans="1:14" ht="15.75" customHeight="1">
      <c r="A5302" s="114">
        <v>41282</v>
      </c>
      <c r="B5302" s="54" t="s">
        <v>849</v>
      </c>
      <c r="C5302" s="29">
        <f t="shared" si="748"/>
        <v>3750</v>
      </c>
      <c r="D5302" s="102" t="s">
        <v>188</v>
      </c>
      <c r="E5302" s="43">
        <v>80</v>
      </c>
      <c r="F5302" s="43">
        <v>79</v>
      </c>
      <c r="G5302" s="43"/>
      <c r="H5302" s="110"/>
      <c r="I5302" s="109">
        <f t="shared" si="744"/>
        <v>-3750</v>
      </c>
      <c r="J5302" s="109">
        <f t="shared" si="745"/>
        <v>0</v>
      </c>
      <c r="K5302" s="109">
        <f t="shared" si="746"/>
        <v>0</v>
      </c>
      <c r="L5302" s="43">
        <f t="shared" si="747"/>
        <v>-3750</v>
      </c>
      <c r="M5302" s="25"/>
      <c r="N5302" s="25"/>
    </row>
    <row r="5303" spans="1:14" ht="15.75" customHeight="1">
      <c r="A5303" s="114">
        <v>41281</v>
      </c>
      <c r="B5303" s="54" t="s">
        <v>850</v>
      </c>
      <c r="C5303" s="29">
        <f t="shared" si="748"/>
        <v>1376.1467889908256</v>
      </c>
      <c r="D5303" s="54" t="s">
        <v>188</v>
      </c>
      <c r="E5303" s="112">
        <v>218</v>
      </c>
      <c r="F5303" s="112">
        <v>219.5</v>
      </c>
      <c r="G5303" s="112">
        <v>221.5</v>
      </c>
      <c r="H5303" s="112"/>
      <c r="I5303" s="109">
        <f t="shared" si="744"/>
        <v>2064.2201834862385</v>
      </c>
      <c r="J5303" s="109">
        <f t="shared" si="745"/>
        <v>2752.2935779816512</v>
      </c>
      <c r="K5303" s="109">
        <f t="shared" si="746"/>
        <v>0</v>
      </c>
      <c r="L5303" s="43">
        <f t="shared" si="747"/>
        <v>4816.5137614678897</v>
      </c>
      <c r="M5303" s="25"/>
      <c r="N5303" s="25"/>
    </row>
    <row r="5304" spans="1:14" ht="15.75" customHeight="1">
      <c r="A5304" s="114">
        <v>41281</v>
      </c>
      <c r="B5304" s="54" t="s">
        <v>851</v>
      </c>
      <c r="C5304" s="29">
        <f t="shared" si="748"/>
        <v>1111.1111111111111</v>
      </c>
      <c r="D5304" s="54" t="s">
        <v>188</v>
      </c>
      <c r="E5304" s="112">
        <v>270</v>
      </c>
      <c r="F5304" s="112">
        <v>272</v>
      </c>
      <c r="G5304" s="112">
        <v>273.39999999999998</v>
      </c>
      <c r="H5304" s="112"/>
      <c r="I5304" s="109">
        <f t="shared" si="744"/>
        <v>2222.2222222222222</v>
      </c>
      <c r="J5304" s="109">
        <f t="shared" si="745"/>
        <v>1555.5555555555302</v>
      </c>
      <c r="K5304" s="109">
        <f t="shared" si="746"/>
        <v>0</v>
      </c>
      <c r="L5304" s="43">
        <f t="shared" si="747"/>
        <v>3777.7777777777524</v>
      </c>
      <c r="M5304" s="25"/>
      <c r="N5304" s="25"/>
    </row>
    <row r="5305" spans="1:14" ht="15.75" customHeight="1">
      <c r="A5305" s="114">
        <v>41281</v>
      </c>
      <c r="B5305" s="54" t="s">
        <v>36</v>
      </c>
      <c r="C5305" s="29">
        <f t="shared" si="748"/>
        <v>882.35294117647061</v>
      </c>
      <c r="D5305" s="102" t="s">
        <v>188</v>
      </c>
      <c r="E5305" s="43">
        <v>340</v>
      </c>
      <c r="F5305" s="43">
        <v>342.5</v>
      </c>
      <c r="G5305" s="43"/>
      <c r="H5305" s="110"/>
      <c r="I5305" s="109">
        <f t="shared" si="744"/>
        <v>2205.8823529411766</v>
      </c>
      <c r="J5305" s="109">
        <f t="shared" si="745"/>
        <v>0</v>
      </c>
      <c r="K5305" s="109">
        <f t="shared" si="746"/>
        <v>0</v>
      </c>
      <c r="L5305" s="43">
        <f t="shared" si="747"/>
        <v>2205.8823529411766</v>
      </c>
      <c r="M5305" s="25"/>
      <c r="N5305" s="25"/>
    </row>
    <row r="5306" spans="1:14" ht="15.75" customHeight="1">
      <c r="A5306" s="114">
        <v>41278</v>
      </c>
      <c r="B5306" s="54" t="s">
        <v>852</v>
      </c>
      <c r="C5306" s="29">
        <f>300000/E5306</f>
        <v>2803.7383177570096</v>
      </c>
      <c r="D5306" s="54" t="s">
        <v>188</v>
      </c>
      <c r="E5306" s="112">
        <v>107</v>
      </c>
      <c r="F5306" s="112">
        <v>108</v>
      </c>
      <c r="G5306" s="112">
        <v>109</v>
      </c>
      <c r="H5306" s="112">
        <v>110.5</v>
      </c>
      <c r="I5306" s="109">
        <f t="shared" si="744"/>
        <v>2803.7383177570096</v>
      </c>
      <c r="J5306" s="109">
        <f t="shared" si="745"/>
        <v>2803.7383177570096</v>
      </c>
      <c r="K5306" s="109">
        <f t="shared" si="746"/>
        <v>4205.6074766355141</v>
      </c>
      <c r="L5306" s="43">
        <f t="shared" si="747"/>
        <v>9813.0841121495323</v>
      </c>
      <c r="M5306" s="25"/>
      <c r="N5306" s="25"/>
    </row>
    <row r="5307" spans="1:14" ht="15.75" customHeight="1">
      <c r="A5307" s="114">
        <v>41278</v>
      </c>
      <c r="B5307" s="54" t="s">
        <v>142</v>
      </c>
      <c r="C5307" s="29">
        <f t="shared" si="748"/>
        <v>771.20822622107971</v>
      </c>
      <c r="D5307" s="54" t="s">
        <v>188</v>
      </c>
      <c r="E5307" s="112">
        <v>389</v>
      </c>
      <c r="F5307" s="112">
        <v>391.5</v>
      </c>
      <c r="G5307" s="112">
        <v>395</v>
      </c>
      <c r="H5307" s="112">
        <v>399</v>
      </c>
      <c r="I5307" s="109">
        <f t="shared" si="744"/>
        <v>1928.0205655526993</v>
      </c>
      <c r="J5307" s="109">
        <f t="shared" si="745"/>
        <v>2699.228791773779</v>
      </c>
      <c r="K5307" s="109">
        <f t="shared" si="746"/>
        <v>3084.8329048843189</v>
      </c>
      <c r="L5307" s="43">
        <f t="shared" si="747"/>
        <v>7712.0822622107971</v>
      </c>
      <c r="M5307" s="25"/>
      <c r="N5307" s="25"/>
    </row>
    <row r="5308" spans="1:14" ht="15.75" customHeight="1">
      <c r="A5308" s="114">
        <v>41278</v>
      </c>
      <c r="B5308" s="54" t="s">
        <v>853</v>
      </c>
      <c r="C5308" s="29">
        <f>300000/E5308</f>
        <v>1060.0706713780919</v>
      </c>
      <c r="D5308" s="54" t="s">
        <v>188</v>
      </c>
      <c r="E5308" s="112">
        <v>283</v>
      </c>
      <c r="F5308" s="112">
        <v>285</v>
      </c>
      <c r="G5308" s="112">
        <v>287.5</v>
      </c>
      <c r="H5308" s="112">
        <v>291</v>
      </c>
      <c r="I5308" s="109">
        <f t="shared" si="744"/>
        <v>2120.1413427561838</v>
      </c>
      <c r="J5308" s="109">
        <f t="shared" si="745"/>
        <v>2650.1766784452298</v>
      </c>
      <c r="K5308" s="109">
        <f t="shared" si="746"/>
        <v>3710.2473498233217</v>
      </c>
      <c r="L5308" s="43">
        <f t="shared" si="747"/>
        <v>8480.5653710247352</v>
      </c>
      <c r="M5308" s="25"/>
      <c r="N5308" s="25"/>
    </row>
    <row r="5309" spans="1:14" ht="15.75" customHeight="1">
      <c r="A5309" s="114">
        <v>41278</v>
      </c>
      <c r="B5309" s="54" t="s">
        <v>788</v>
      </c>
      <c r="C5309" s="29">
        <f t="shared" si="748"/>
        <v>3108.8082901554403</v>
      </c>
      <c r="D5309" s="102" t="s">
        <v>188</v>
      </c>
      <c r="E5309" s="43">
        <v>96.5</v>
      </c>
      <c r="F5309" s="43">
        <v>97.25</v>
      </c>
      <c r="G5309" s="43">
        <v>98.25</v>
      </c>
      <c r="H5309" s="110"/>
      <c r="I5309" s="109">
        <f t="shared" si="744"/>
        <v>2331.6062176165801</v>
      </c>
      <c r="J5309" s="109">
        <f t="shared" si="745"/>
        <v>3108.8082901554403</v>
      </c>
      <c r="K5309" s="109">
        <f t="shared" si="746"/>
        <v>0</v>
      </c>
      <c r="L5309" s="43">
        <f t="shared" si="747"/>
        <v>5440.4145077720204</v>
      </c>
      <c r="M5309" s="25"/>
      <c r="N5309" s="25"/>
    </row>
    <row r="5310" spans="1:14" ht="15.75" customHeight="1">
      <c r="A5310" s="114">
        <v>41278</v>
      </c>
      <c r="B5310" s="54" t="s">
        <v>854</v>
      </c>
      <c r="C5310" s="29">
        <f t="shared" si="748"/>
        <v>3208.5561497326203</v>
      </c>
      <c r="D5310" s="102" t="s">
        <v>188</v>
      </c>
      <c r="E5310" s="43">
        <v>93.5</v>
      </c>
      <c r="F5310" s="43">
        <v>92</v>
      </c>
      <c r="G5310" s="43"/>
      <c r="H5310" s="110"/>
      <c r="I5310" s="109">
        <f t="shared" si="744"/>
        <v>-4812.8342245989306</v>
      </c>
      <c r="J5310" s="109">
        <f t="shared" si="745"/>
        <v>0</v>
      </c>
      <c r="K5310" s="109">
        <f t="shared" si="746"/>
        <v>0</v>
      </c>
      <c r="L5310" s="43">
        <f t="shared" si="747"/>
        <v>-4812.8342245989306</v>
      </c>
      <c r="M5310" s="25"/>
      <c r="N5310" s="25"/>
    </row>
    <row r="5311" spans="1:14" ht="15.75" customHeight="1">
      <c r="A5311" s="106">
        <v>41277</v>
      </c>
      <c r="B5311" s="102" t="s">
        <v>78</v>
      </c>
      <c r="C5311" s="29">
        <f t="shared" si="748"/>
        <v>1293.1034482758621</v>
      </c>
      <c r="D5311" s="102" t="s">
        <v>188</v>
      </c>
      <c r="E5311" s="43">
        <v>232</v>
      </c>
      <c r="F5311" s="43">
        <v>233.5</v>
      </c>
      <c r="G5311" s="43">
        <v>235.5</v>
      </c>
      <c r="H5311" s="110">
        <v>238.5</v>
      </c>
      <c r="I5311" s="109">
        <f t="shared" si="744"/>
        <v>1939.655172413793</v>
      </c>
      <c r="J5311" s="109">
        <f t="shared" si="745"/>
        <v>2586.2068965517242</v>
      </c>
      <c r="K5311" s="109">
        <f t="shared" si="746"/>
        <v>3879.3103448275861</v>
      </c>
      <c r="L5311" s="43">
        <f t="shared" si="747"/>
        <v>8405.1724137931033</v>
      </c>
      <c r="M5311" s="25"/>
      <c r="N5311" s="25"/>
    </row>
    <row r="5312" spans="1:14" ht="15.75" customHeight="1">
      <c r="A5312" s="106">
        <v>41277</v>
      </c>
      <c r="B5312" s="102" t="s">
        <v>847</v>
      </c>
      <c r="C5312" s="29">
        <f t="shared" si="748"/>
        <v>1863.3540372670807</v>
      </c>
      <c r="D5312" s="102" t="s">
        <v>188</v>
      </c>
      <c r="E5312" s="43">
        <v>161</v>
      </c>
      <c r="F5312" s="43">
        <v>162</v>
      </c>
      <c r="G5312" s="43">
        <v>163.5</v>
      </c>
      <c r="H5312" s="110">
        <v>165.5</v>
      </c>
      <c r="I5312" s="109">
        <f t="shared" si="744"/>
        <v>1863.3540372670807</v>
      </c>
      <c r="J5312" s="109">
        <f t="shared" si="745"/>
        <v>2795.0310559006211</v>
      </c>
      <c r="K5312" s="109">
        <f t="shared" si="746"/>
        <v>3726.7080745341614</v>
      </c>
      <c r="L5312" s="43">
        <f t="shared" si="747"/>
        <v>8385.0931677018634</v>
      </c>
      <c r="M5312" s="25"/>
      <c r="N5312" s="25"/>
    </row>
    <row r="5313" spans="1:14" ht="15.75" customHeight="1">
      <c r="A5313" s="106">
        <v>41277</v>
      </c>
      <c r="B5313" s="102" t="s">
        <v>36</v>
      </c>
      <c r="C5313" s="29">
        <f t="shared" si="748"/>
        <v>943.39622641509436</v>
      </c>
      <c r="D5313" s="102" t="s">
        <v>188</v>
      </c>
      <c r="E5313" s="43">
        <v>318</v>
      </c>
      <c r="F5313" s="43">
        <v>320</v>
      </c>
      <c r="G5313" s="43">
        <v>323</v>
      </c>
      <c r="H5313" s="110">
        <v>327</v>
      </c>
      <c r="I5313" s="109">
        <f t="shared" si="744"/>
        <v>1886.7924528301887</v>
      </c>
      <c r="J5313" s="109">
        <f t="shared" si="745"/>
        <v>2830.1886792452833</v>
      </c>
      <c r="K5313" s="109">
        <f t="shared" si="746"/>
        <v>3773.5849056603774</v>
      </c>
      <c r="L5313" s="43">
        <f t="shared" si="747"/>
        <v>8490.5660377358508</v>
      </c>
      <c r="M5313" s="25"/>
      <c r="N5313" s="25"/>
    </row>
    <row r="5314" spans="1:14" ht="15.75" customHeight="1">
      <c r="A5314" s="114">
        <v>41277</v>
      </c>
      <c r="B5314" s="54" t="s">
        <v>36</v>
      </c>
      <c r="C5314" s="29">
        <f t="shared" si="748"/>
        <v>914.63414634146341</v>
      </c>
      <c r="D5314" s="54" t="s">
        <v>188</v>
      </c>
      <c r="E5314" s="112">
        <v>328</v>
      </c>
      <c r="F5314" s="112">
        <v>331</v>
      </c>
      <c r="G5314" s="112">
        <v>334.5</v>
      </c>
      <c r="H5314" s="112"/>
      <c r="I5314" s="109">
        <f t="shared" si="744"/>
        <v>2743.9024390243903</v>
      </c>
      <c r="J5314" s="109">
        <f t="shared" si="745"/>
        <v>3201.2195121951218</v>
      </c>
      <c r="K5314" s="109">
        <f t="shared" si="746"/>
        <v>0</v>
      </c>
      <c r="L5314" s="43">
        <f t="shared" si="747"/>
        <v>5945.1219512195121</v>
      </c>
      <c r="M5314" s="25"/>
      <c r="N5314" s="25"/>
    </row>
    <row r="5315" spans="1:14" ht="15.75" customHeight="1">
      <c r="A5315" s="114">
        <v>41277</v>
      </c>
      <c r="B5315" s="54" t="s">
        <v>848</v>
      </c>
      <c r="C5315" s="29">
        <f t="shared" si="748"/>
        <v>2307.6923076923076</v>
      </c>
      <c r="D5315" s="102" t="s">
        <v>188</v>
      </c>
      <c r="E5315" s="43">
        <v>130</v>
      </c>
      <c r="F5315" s="43">
        <v>130.9</v>
      </c>
      <c r="G5315" s="43"/>
      <c r="H5315" s="110"/>
      <c r="I5315" s="109">
        <f t="shared" si="744"/>
        <v>2076.9230769230899</v>
      </c>
      <c r="J5315" s="109">
        <f t="shared" si="745"/>
        <v>0</v>
      </c>
      <c r="K5315" s="109">
        <f t="shared" si="746"/>
        <v>0</v>
      </c>
      <c r="L5315" s="43">
        <f t="shared" si="747"/>
        <v>2076.9230769230899</v>
      </c>
      <c r="M5315" s="25"/>
      <c r="N5315" s="25"/>
    </row>
    <row r="5316" spans="1:14" ht="15.75" customHeight="1">
      <c r="A5316" s="114">
        <v>41277</v>
      </c>
      <c r="B5316" s="54" t="s">
        <v>744</v>
      </c>
      <c r="C5316" s="29">
        <f t="shared" si="748"/>
        <v>3409.090909090909</v>
      </c>
      <c r="D5316" s="102" t="s">
        <v>188</v>
      </c>
      <c r="E5316" s="43">
        <v>88</v>
      </c>
      <c r="F5316" s="43">
        <v>88.6</v>
      </c>
      <c r="G5316" s="43"/>
      <c r="H5316" s="110"/>
      <c r="I5316" s="109">
        <f t="shared" si="744"/>
        <v>2045.4545454545259</v>
      </c>
      <c r="J5316" s="109">
        <f t="shared" si="745"/>
        <v>0</v>
      </c>
      <c r="K5316" s="109">
        <f t="shared" si="746"/>
        <v>0</v>
      </c>
      <c r="L5316" s="43">
        <f t="shared" si="747"/>
        <v>2045.4545454545259</v>
      </c>
      <c r="M5316" s="25"/>
      <c r="N5316" s="25"/>
    </row>
    <row r="5317" spans="1:14" ht="15.75" customHeight="1">
      <c r="A5317" s="106">
        <v>41276</v>
      </c>
      <c r="B5317" s="102" t="s">
        <v>789</v>
      </c>
      <c r="C5317" s="29">
        <f t="shared" si="748"/>
        <v>3726.7080745341614</v>
      </c>
      <c r="D5317" s="102" t="s">
        <v>188</v>
      </c>
      <c r="E5317" s="43">
        <v>80.5</v>
      </c>
      <c r="F5317" s="43">
        <v>81.099999999999994</v>
      </c>
      <c r="G5317" s="43">
        <v>82</v>
      </c>
      <c r="H5317" s="110">
        <v>83.5</v>
      </c>
      <c r="I5317" s="109">
        <f t="shared" si="744"/>
        <v>2236.0248447204758</v>
      </c>
      <c r="J5317" s="109">
        <f t="shared" si="745"/>
        <v>3354.0372670807665</v>
      </c>
      <c r="K5317" s="109">
        <f t="shared" si="746"/>
        <v>5590.0621118012423</v>
      </c>
      <c r="L5317" s="43">
        <f t="shared" si="747"/>
        <v>11180.124223602485</v>
      </c>
      <c r="M5317" s="25"/>
      <c r="N5317" s="25"/>
    </row>
    <row r="5318" spans="1:14" ht="15.75" customHeight="1">
      <c r="A5318" s="106">
        <v>41276</v>
      </c>
      <c r="B5318" s="102" t="s">
        <v>25</v>
      </c>
      <c r="C5318" s="29">
        <f t="shared" si="748"/>
        <v>1226.9938650306749</v>
      </c>
      <c r="D5318" s="102" t="s">
        <v>188</v>
      </c>
      <c r="E5318" s="43">
        <v>244.5</v>
      </c>
      <c r="F5318" s="43">
        <v>246.5</v>
      </c>
      <c r="G5318" s="43">
        <v>249</v>
      </c>
      <c r="H5318" s="110">
        <v>252</v>
      </c>
      <c r="I5318" s="109">
        <f t="shared" si="744"/>
        <v>2453.9877300613498</v>
      </c>
      <c r="J5318" s="109">
        <f t="shared" si="745"/>
        <v>3067.4846625766872</v>
      </c>
      <c r="K5318" s="109">
        <f t="shared" si="746"/>
        <v>3680.9815950920247</v>
      </c>
      <c r="L5318" s="43">
        <f t="shared" si="747"/>
        <v>9202.4539877300631</v>
      </c>
      <c r="M5318" s="25"/>
      <c r="N5318" s="25"/>
    </row>
    <row r="5319" spans="1:14" ht="15.75" customHeight="1">
      <c r="A5319" s="106">
        <v>41276</v>
      </c>
      <c r="B5319" s="102" t="s">
        <v>36</v>
      </c>
      <c r="C5319" s="29">
        <f t="shared" si="748"/>
        <v>1030.9278350515465</v>
      </c>
      <c r="D5319" s="102" t="s">
        <v>188</v>
      </c>
      <c r="E5319" s="43">
        <v>291</v>
      </c>
      <c r="F5319" s="43">
        <v>292.5</v>
      </c>
      <c r="G5319" s="43">
        <v>294.5</v>
      </c>
      <c r="H5319" s="110">
        <v>297</v>
      </c>
      <c r="I5319" s="109">
        <f t="shared" si="744"/>
        <v>1546.3917525773197</v>
      </c>
      <c r="J5319" s="109">
        <f t="shared" si="745"/>
        <v>2061.855670103093</v>
      </c>
      <c r="K5319" s="109">
        <f t="shared" si="746"/>
        <v>2577.3195876288664</v>
      </c>
      <c r="L5319" s="43">
        <f t="shared" si="747"/>
        <v>6185.5670103092789</v>
      </c>
      <c r="M5319" s="25"/>
      <c r="N5319" s="25"/>
    </row>
    <row r="5320" spans="1:14" ht="15.75" customHeight="1">
      <c r="A5320" s="114">
        <v>41276</v>
      </c>
      <c r="B5320" s="54" t="s">
        <v>855</v>
      </c>
      <c r="C5320" s="29">
        <f t="shared" si="748"/>
        <v>475.43581616481777</v>
      </c>
      <c r="D5320" s="102" t="s">
        <v>188</v>
      </c>
      <c r="E5320" s="43">
        <v>631</v>
      </c>
      <c r="F5320" s="43">
        <v>635</v>
      </c>
      <c r="G5320" s="43">
        <v>640</v>
      </c>
      <c r="H5320" s="110"/>
      <c r="I5320" s="109">
        <f t="shared" si="744"/>
        <v>1901.7432646592711</v>
      </c>
      <c r="J5320" s="109">
        <f t="shared" si="745"/>
        <v>2377.1790808240889</v>
      </c>
      <c r="K5320" s="109">
        <f t="shared" si="746"/>
        <v>0</v>
      </c>
      <c r="L5320" s="43">
        <f t="shared" si="747"/>
        <v>4278.92234548336</v>
      </c>
      <c r="M5320" s="25"/>
      <c r="N5320" s="25"/>
    </row>
    <row r="5321" spans="1:14" ht="15.75" customHeight="1">
      <c r="A5321" s="114">
        <v>41276</v>
      </c>
      <c r="B5321" s="54" t="s">
        <v>25</v>
      </c>
      <c r="C5321" s="29">
        <f t="shared" si="748"/>
        <v>1204.8192771084337</v>
      </c>
      <c r="D5321" s="102" t="s">
        <v>188</v>
      </c>
      <c r="E5321" s="43">
        <v>249</v>
      </c>
      <c r="F5321" s="43">
        <v>250.5</v>
      </c>
      <c r="G5321" s="43">
        <v>252</v>
      </c>
      <c r="H5321" s="110"/>
      <c r="I5321" s="109">
        <f t="shared" si="744"/>
        <v>1807.2289156626505</v>
      </c>
      <c r="J5321" s="109">
        <f t="shared" si="745"/>
        <v>1807.2289156626505</v>
      </c>
      <c r="K5321" s="109">
        <f t="shared" si="746"/>
        <v>0</v>
      </c>
      <c r="L5321" s="43">
        <f t="shared" si="747"/>
        <v>3614.457831325301</v>
      </c>
      <c r="M5321" s="25"/>
      <c r="N5321" s="25"/>
    </row>
    <row r="5322" spans="1:14" ht="15.75" customHeight="1">
      <c r="A5322" s="114">
        <v>41275</v>
      </c>
      <c r="B5322" s="54" t="s">
        <v>792</v>
      </c>
      <c r="C5322" s="29">
        <f>300000/E5322</f>
        <v>2068.9655172413795</v>
      </c>
      <c r="D5322" s="102" t="s">
        <v>188</v>
      </c>
      <c r="E5322" s="43">
        <v>145</v>
      </c>
      <c r="F5322" s="43">
        <v>146</v>
      </c>
      <c r="G5322" s="43">
        <v>147.5</v>
      </c>
      <c r="H5322" s="110"/>
      <c r="I5322" s="109">
        <f t="shared" si="744"/>
        <v>2068.9655172413795</v>
      </c>
      <c r="J5322" s="109">
        <f t="shared" si="745"/>
        <v>3103.4482758620693</v>
      </c>
      <c r="K5322" s="109">
        <f t="shared" si="746"/>
        <v>0</v>
      </c>
      <c r="L5322" s="43">
        <f t="shared" si="747"/>
        <v>5172.4137931034493</v>
      </c>
      <c r="M5322" s="25"/>
      <c r="N5322" s="25"/>
    </row>
    <row r="5323" spans="1:14" ht="15.75" customHeight="1">
      <c r="A5323" s="114">
        <v>41275</v>
      </c>
      <c r="B5323" s="54" t="s">
        <v>769</v>
      </c>
      <c r="C5323" s="29">
        <f>300000/E5323</f>
        <v>2290.0763358778627</v>
      </c>
      <c r="D5323" s="54" t="s">
        <v>188</v>
      </c>
      <c r="E5323" s="112">
        <v>131</v>
      </c>
      <c r="F5323" s="112">
        <v>132.5</v>
      </c>
      <c r="G5323" s="112">
        <v>133.25</v>
      </c>
      <c r="H5323" s="112"/>
      <c r="I5323" s="109">
        <f t="shared" si="744"/>
        <v>3435.1145038167942</v>
      </c>
      <c r="J5323" s="109">
        <f t="shared" si="745"/>
        <v>1717.5572519083971</v>
      </c>
      <c r="K5323" s="109">
        <f t="shared" si="746"/>
        <v>0</v>
      </c>
      <c r="L5323" s="43">
        <f t="shared" si="747"/>
        <v>5152.6717557251914</v>
      </c>
      <c r="M5323" s="25"/>
      <c r="N5323" s="25"/>
    </row>
    <row r="5324" spans="1:14" ht="15.75" customHeight="1">
      <c r="A5324" s="114">
        <v>41275</v>
      </c>
      <c r="B5324" s="54" t="s">
        <v>78</v>
      </c>
      <c r="C5324" s="29">
        <f>300000/E5324</f>
        <v>1421.8009478672986</v>
      </c>
      <c r="D5324" s="102" t="s">
        <v>188</v>
      </c>
      <c r="E5324" s="43">
        <v>211</v>
      </c>
      <c r="F5324" s="43">
        <v>212.5</v>
      </c>
      <c r="G5324" s="43"/>
      <c r="H5324" s="110"/>
      <c r="I5324" s="109">
        <f t="shared" ref="I5324:I5387" si="749">(IF(D5324="SHORT",E5324-F5324,IF(D5324="LONG",F5324-E5324)))*C5324</f>
        <v>2132.7014218009481</v>
      </c>
      <c r="J5324" s="109">
        <f t="shared" ref="J5324:J5387" si="750">(IF(D5324="SHORT",IF(G5324="",0,F5324-G5324),IF(D5324="LONG",IF(G5324="",0,G5324-F5324))))*C5324</f>
        <v>0</v>
      </c>
      <c r="K5324" s="109">
        <f t="shared" ref="K5324:K5387" si="751">(IF(D5324="SHORT",IF(H5324="",0,G5324-H5324),IF(D5324="LONG",IF(H5324="",0,(H5324-G5324)))))*C5324</f>
        <v>0</v>
      </c>
      <c r="L5324" s="43">
        <f t="shared" ref="L5324:L5387" si="752">SUM(I5324,J5324,K5324)</f>
        <v>2132.7014218009481</v>
      </c>
      <c r="M5324" s="25"/>
      <c r="N5324" s="25"/>
    </row>
    <row r="5325" spans="1:14" ht="15.75" customHeight="1">
      <c r="A5325" s="114">
        <v>41275</v>
      </c>
      <c r="B5325" s="54" t="s">
        <v>50</v>
      </c>
      <c r="C5325" s="29">
        <f>300000/E5325</f>
        <v>2158.2733812949641</v>
      </c>
      <c r="D5325" s="102" t="s">
        <v>188</v>
      </c>
      <c r="E5325" s="43">
        <v>139</v>
      </c>
      <c r="F5325" s="43">
        <v>139.9</v>
      </c>
      <c r="G5325" s="43"/>
      <c r="H5325" s="110"/>
      <c r="I5325" s="109">
        <f t="shared" si="749"/>
        <v>1942.44604316548</v>
      </c>
      <c r="J5325" s="109">
        <f t="shared" si="750"/>
        <v>0</v>
      </c>
      <c r="K5325" s="109">
        <f t="shared" si="751"/>
        <v>0</v>
      </c>
      <c r="L5325" s="43">
        <f t="shared" si="752"/>
        <v>1942.44604316548</v>
      </c>
      <c r="M5325" s="25"/>
      <c r="N5325" s="25"/>
    </row>
    <row r="5326" spans="1:14" ht="15.75" customHeight="1">
      <c r="A5326" s="114">
        <v>41274</v>
      </c>
      <c r="B5326" s="54" t="s">
        <v>36</v>
      </c>
      <c r="C5326" s="29">
        <f t="shared" si="748"/>
        <v>1016.9491525423729</v>
      </c>
      <c r="D5326" s="54" t="s">
        <v>188</v>
      </c>
      <c r="E5326" s="112">
        <v>295</v>
      </c>
      <c r="F5326" s="112">
        <v>297</v>
      </c>
      <c r="G5326" s="112">
        <v>299.5</v>
      </c>
      <c r="H5326" s="112">
        <v>301.85000000000002</v>
      </c>
      <c r="I5326" s="109">
        <f t="shared" si="749"/>
        <v>2033.8983050847457</v>
      </c>
      <c r="J5326" s="109">
        <f t="shared" si="750"/>
        <v>2542.3728813559323</v>
      </c>
      <c r="K5326" s="109">
        <f t="shared" si="751"/>
        <v>2389.8305084745994</v>
      </c>
      <c r="L5326" s="43">
        <f t="shared" si="752"/>
        <v>6966.1016949152781</v>
      </c>
      <c r="M5326" s="25"/>
      <c r="N5326" s="25"/>
    </row>
    <row r="5327" spans="1:14" ht="15.75" customHeight="1">
      <c r="A5327" s="114">
        <v>41274</v>
      </c>
      <c r="B5327" s="54" t="s">
        <v>19</v>
      </c>
      <c r="C5327" s="29">
        <f t="shared" si="748"/>
        <v>560.74766355140184</v>
      </c>
      <c r="D5327" s="54" t="s">
        <v>188</v>
      </c>
      <c r="E5327" s="112">
        <v>535</v>
      </c>
      <c r="F5327" s="112">
        <v>538</v>
      </c>
      <c r="G5327" s="112">
        <v>541</v>
      </c>
      <c r="H5327" s="112"/>
      <c r="I5327" s="109">
        <f t="shared" si="749"/>
        <v>1682.2429906542056</v>
      </c>
      <c r="J5327" s="109">
        <f t="shared" si="750"/>
        <v>1682.2429906542056</v>
      </c>
      <c r="K5327" s="109">
        <f t="shared" si="751"/>
        <v>0</v>
      </c>
      <c r="L5327" s="43">
        <f t="shared" si="752"/>
        <v>3364.4859813084113</v>
      </c>
      <c r="M5327" s="25"/>
      <c r="N5327" s="25"/>
    </row>
    <row r="5328" spans="1:14" ht="15.75" customHeight="1">
      <c r="A5328" s="114">
        <v>41271</v>
      </c>
      <c r="B5328" s="54" t="s">
        <v>568</v>
      </c>
      <c r="C5328" s="29">
        <f t="shared" ref="C5328:C5391" si="753">300000/E5328</f>
        <v>663.71681415929208</v>
      </c>
      <c r="D5328" s="54" t="s">
        <v>188</v>
      </c>
      <c r="E5328" s="112">
        <v>452</v>
      </c>
      <c r="F5328" s="112">
        <v>455</v>
      </c>
      <c r="G5328" s="112">
        <v>459.5</v>
      </c>
      <c r="H5328" s="112">
        <v>466</v>
      </c>
      <c r="I5328" s="109">
        <f t="shared" si="749"/>
        <v>1991.1504424778764</v>
      </c>
      <c r="J5328" s="109">
        <f t="shared" si="750"/>
        <v>2986.7256637168143</v>
      </c>
      <c r="K5328" s="109">
        <f t="shared" si="751"/>
        <v>4314.1592920353987</v>
      </c>
      <c r="L5328" s="43">
        <f t="shared" si="752"/>
        <v>9292.0353982300894</v>
      </c>
      <c r="M5328" s="25"/>
      <c r="N5328" s="25"/>
    </row>
    <row r="5329" spans="1:14" ht="15.75" customHeight="1">
      <c r="A5329" s="114">
        <v>41271</v>
      </c>
      <c r="B5329" s="54" t="s">
        <v>856</v>
      </c>
      <c r="C5329" s="29">
        <f t="shared" si="753"/>
        <v>539.56834532374103</v>
      </c>
      <c r="D5329" s="54" t="s">
        <v>188</v>
      </c>
      <c r="E5329" s="112">
        <v>556</v>
      </c>
      <c r="F5329" s="112">
        <v>560</v>
      </c>
      <c r="G5329" s="112">
        <v>564.9</v>
      </c>
      <c r="H5329" s="112"/>
      <c r="I5329" s="109">
        <f t="shared" si="749"/>
        <v>2158.2733812949641</v>
      </c>
      <c r="J5329" s="109">
        <f t="shared" si="750"/>
        <v>2643.8848920863188</v>
      </c>
      <c r="K5329" s="109">
        <f t="shared" si="751"/>
        <v>0</v>
      </c>
      <c r="L5329" s="43">
        <f t="shared" si="752"/>
        <v>4802.1582733812829</v>
      </c>
      <c r="M5329" s="25"/>
      <c r="N5329" s="25"/>
    </row>
    <row r="5330" spans="1:14" ht="15.75" customHeight="1">
      <c r="A5330" s="114">
        <v>41271</v>
      </c>
      <c r="B5330" s="54" t="s">
        <v>857</v>
      </c>
      <c r="C5330" s="29">
        <f t="shared" si="753"/>
        <v>5286.3436123348019</v>
      </c>
      <c r="D5330" s="102" t="s">
        <v>188</v>
      </c>
      <c r="E5330" s="43">
        <v>56.75</v>
      </c>
      <c r="F5330" s="43">
        <v>57.25</v>
      </c>
      <c r="G5330" s="43"/>
      <c r="H5330" s="110"/>
      <c r="I5330" s="109">
        <f t="shared" si="749"/>
        <v>2643.171806167401</v>
      </c>
      <c r="J5330" s="109">
        <f t="shared" si="750"/>
        <v>0</v>
      </c>
      <c r="K5330" s="109">
        <f t="shared" si="751"/>
        <v>0</v>
      </c>
      <c r="L5330" s="43">
        <f t="shared" si="752"/>
        <v>2643.171806167401</v>
      </c>
      <c r="M5330" s="25"/>
      <c r="N5330" s="25"/>
    </row>
    <row r="5331" spans="1:14" ht="15.75" customHeight="1">
      <c r="A5331" s="114">
        <v>41271</v>
      </c>
      <c r="B5331" s="54" t="s">
        <v>858</v>
      </c>
      <c r="C5331" s="29">
        <f t="shared" si="753"/>
        <v>1546.3917525773195</v>
      </c>
      <c r="D5331" s="102" t="s">
        <v>188</v>
      </c>
      <c r="E5331" s="43">
        <v>194</v>
      </c>
      <c r="F5331" s="43">
        <v>195.5</v>
      </c>
      <c r="G5331" s="43"/>
      <c r="H5331" s="110"/>
      <c r="I5331" s="109">
        <f t="shared" si="749"/>
        <v>2319.5876288659792</v>
      </c>
      <c r="J5331" s="109">
        <f t="shared" si="750"/>
        <v>0</v>
      </c>
      <c r="K5331" s="109">
        <f t="shared" si="751"/>
        <v>0</v>
      </c>
      <c r="L5331" s="43">
        <f t="shared" si="752"/>
        <v>2319.5876288659792</v>
      </c>
      <c r="M5331" s="25"/>
      <c r="N5331" s="25"/>
    </row>
    <row r="5332" spans="1:14" ht="15.75" customHeight="1">
      <c r="A5332" s="114">
        <v>41271</v>
      </c>
      <c r="B5332" s="54" t="s">
        <v>797</v>
      </c>
      <c r="C5332" s="29">
        <f t="shared" si="753"/>
        <v>1060.0706713780919</v>
      </c>
      <c r="D5332" s="102" t="s">
        <v>188</v>
      </c>
      <c r="E5332" s="43">
        <v>283</v>
      </c>
      <c r="F5332" s="43">
        <v>284.64999999999998</v>
      </c>
      <c r="G5332" s="43"/>
      <c r="H5332" s="110"/>
      <c r="I5332" s="109">
        <f t="shared" si="749"/>
        <v>1749.1166077738276</v>
      </c>
      <c r="J5332" s="109">
        <f t="shared" si="750"/>
        <v>0</v>
      </c>
      <c r="K5332" s="109">
        <f t="shared" si="751"/>
        <v>0</v>
      </c>
      <c r="L5332" s="43">
        <f t="shared" si="752"/>
        <v>1749.1166077738276</v>
      </c>
      <c r="M5332" s="25"/>
      <c r="N5332" s="25"/>
    </row>
    <row r="5333" spans="1:14" ht="15.75" customHeight="1">
      <c r="A5333" s="114">
        <v>41270</v>
      </c>
      <c r="B5333" s="54" t="s">
        <v>45</v>
      </c>
      <c r="C5333" s="29">
        <f t="shared" si="753"/>
        <v>3797.4683544303798</v>
      </c>
      <c r="D5333" s="54" t="s">
        <v>188</v>
      </c>
      <c r="E5333" s="112">
        <v>79</v>
      </c>
      <c r="F5333" s="112">
        <v>79.75</v>
      </c>
      <c r="G5333" s="112">
        <v>80.5</v>
      </c>
      <c r="H5333" s="112">
        <v>81.5</v>
      </c>
      <c r="I5333" s="109">
        <f t="shared" si="749"/>
        <v>2848.1012658227846</v>
      </c>
      <c r="J5333" s="109">
        <f t="shared" si="750"/>
        <v>2848.1012658227846</v>
      </c>
      <c r="K5333" s="109">
        <f t="shared" si="751"/>
        <v>3797.4683544303798</v>
      </c>
      <c r="L5333" s="43">
        <f t="shared" si="752"/>
        <v>9493.67088607595</v>
      </c>
      <c r="M5333" s="25"/>
      <c r="N5333" s="25"/>
    </row>
    <row r="5334" spans="1:14" ht="15.75" customHeight="1">
      <c r="A5334" s="114">
        <v>41270</v>
      </c>
      <c r="B5334" s="54" t="s">
        <v>858</v>
      </c>
      <c r="C5334" s="29">
        <f t="shared" si="753"/>
        <v>1587.3015873015872</v>
      </c>
      <c r="D5334" s="54" t="s">
        <v>188</v>
      </c>
      <c r="E5334" s="112">
        <v>189</v>
      </c>
      <c r="F5334" s="112">
        <v>190.25</v>
      </c>
      <c r="G5334" s="112">
        <v>192</v>
      </c>
      <c r="H5334" s="112">
        <v>194</v>
      </c>
      <c r="I5334" s="109">
        <f t="shared" si="749"/>
        <v>1984.1269841269841</v>
      </c>
      <c r="J5334" s="109">
        <f t="shared" si="750"/>
        <v>2777.7777777777778</v>
      </c>
      <c r="K5334" s="109">
        <f t="shared" si="751"/>
        <v>3174.6031746031745</v>
      </c>
      <c r="L5334" s="43">
        <f t="shared" si="752"/>
        <v>7936.5079365079364</v>
      </c>
      <c r="M5334" s="25"/>
      <c r="N5334" s="25"/>
    </row>
    <row r="5335" spans="1:14" ht="15.75" customHeight="1">
      <c r="A5335" s="114">
        <v>41270</v>
      </c>
      <c r="B5335" s="54" t="s">
        <v>628</v>
      </c>
      <c r="C5335" s="29">
        <f t="shared" si="753"/>
        <v>272.72727272727275</v>
      </c>
      <c r="D5335" s="102" t="s">
        <v>203</v>
      </c>
      <c r="E5335" s="43">
        <v>1100</v>
      </c>
      <c r="F5335" s="43">
        <v>1092</v>
      </c>
      <c r="G5335" s="43">
        <v>1081</v>
      </c>
      <c r="H5335" s="110"/>
      <c r="I5335" s="109">
        <f t="shared" si="749"/>
        <v>2181.818181818182</v>
      </c>
      <c r="J5335" s="109">
        <f t="shared" si="750"/>
        <v>3000</v>
      </c>
      <c r="K5335" s="109">
        <f t="shared" si="751"/>
        <v>0</v>
      </c>
      <c r="L5335" s="43">
        <f t="shared" si="752"/>
        <v>5181.818181818182</v>
      </c>
      <c r="M5335" s="25"/>
      <c r="N5335" s="25"/>
    </row>
    <row r="5336" spans="1:14" ht="15.75" customHeight="1">
      <c r="A5336" s="114">
        <v>41270</v>
      </c>
      <c r="B5336" s="54" t="s">
        <v>667</v>
      </c>
      <c r="C5336" s="29">
        <f t="shared" si="753"/>
        <v>260.86956521739131</v>
      </c>
      <c r="D5336" s="54" t="s">
        <v>188</v>
      </c>
      <c r="E5336" s="112">
        <v>1150</v>
      </c>
      <c r="F5336" s="112">
        <v>1158</v>
      </c>
      <c r="G5336" s="112">
        <v>1168</v>
      </c>
      <c r="H5336" s="112"/>
      <c r="I5336" s="109">
        <f t="shared" si="749"/>
        <v>2086.9565217391305</v>
      </c>
      <c r="J5336" s="109">
        <f t="shared" si="750"/>
        <v>2608.695652173913</v>
      </c>
      <c r="K5336" s="109">
        <f t="shared" si="751"/>
        <v>0</v>
      </c>
      <c r="L5336" s="43">
        <f t="shared" si="752"/>
        <v>4695.652173913044</v>
      </c>
      <c r="M5336" s="25"/>
      <c r="N5336" s="25"/>
    </row>
    <row r="5337" spans="1:14" ht="15.75" customHeight="1">
      <c r="A5337" s="114">
        <v>41269</v>
      </c>
      <c r="B5337" s="54" t="s">
        <v>104</v>
      </c>
      <c r="C5337" s="29">
        <f t="shared" si="753"/>
        <v>1916.9329073482429</v>
      </c>
      <c r="D5337" s="54" t="s">
        <v>188</v>
      </c>
      <c r="E5337" s="112">
        <v>156.5</v>
      </c>
      <c r="F5337" s="112">
        <v>157.5</v>
      </c>
      <c r="G5337" s="112">
        <v>159</v>
      </c>
      <c r="H5337" s="112">
        <v>161</v>
      </c>
      <c r="I5337" s="109">
        <f t="shared" si="749"/>
        <v>1916.9329073482429</v>
      </c>
      <c r="J5337" s="109">
        <f t="shared" si="750"/>
        <v>2875.3993610223642</v>
      </c>
      <c r="K5337" s="109">
        <f t="shared" si="751"/>
        <v>3833.8658146964858</v>
      </c>
      <c r="L5337" s="43">
        <f t="shared" si="752"/>
        <v>8626.1980830670927</v>
      </c>
      <c r="M5337" s="25"/>
      <c r="N5337" s="25"/>
    </row>
    <row r="5338" spans="1:14" ht="15.75" customHeight="1">
      <c r="A5338" s="114">
        <v>41269</v>
      </c>
      <c r="B5338" s="54" t="s">
        <v>859</v>
      </c>
      <c r="C5338" s="29">
        <f t="shared" si="753"/>
        <v>4633.204633204633</v>
      </c>
      <c r="D5338" s="54" t="s">
        <v>188</v>
      </c>
      <c r="E5338" s="112">
        <v>64.75</v>
      </c>
      <c r="F5338" s="112">
        <v>65.25</v>
      </c>
      <c r="G5338" s="112">
        <v>66</v>
      </c>
      <c r="H5338" s="112"/>
      <c r="I5338" s="109">
        <f t="shared" si="749"/>
        <v>2316.6023166023165</v>
      </c>
      <c r="J5338" s="109">
        <f t="shared" si="750"/>
        <v>3474.9034749034745</v>
      </c>
      <c r="K5338" s="109">
        <f t="shared" si="751"/>
        <v>0</v>
      </c>
      <c r="L5338" s="43">
        <f t="shared" si="752"/>
        <v>5791.5057915057914</v>
      </c>
      <c r="M5338" s="25"/>
      <c r="N5338" s="25"/>
    </row>
    <row r="5339" spans="1:14" ht="15.75" customHeight="1">
      <c r="A5339" s="114">
        <v>41267</v>
      </c>
      <c r="B5339" s="54" t="s">
        <v>51</v>
      </c>
      <c r="C5339" s="29">
        <f t="shared" si="753"/>
        <v>1293.1034482758621</v>
      </c>
      <c r="D5339" s="54" t="s">
        <v>188</v>
      </c>
      <c r="E5339" s="112">
        <v>232</v>
      </c>
      <c r="F5339" s="112">
        <v>234</v>
      </c>
      <c r="G5339" s="112">
        <v>236</v>
      </c>
      <c r="H5339" s="112">
        <v>239</v>
      </c>
      <c r="I5339" s="109">
        <f t="shared" si="749"/>
        <v>2586.2068965517242</v>
      </c>
      <c r="J5339" s="109">
        <f t="shared" si="750"/>
        <v>2586.2068965517242</v>
      </c>
      <c r="K5339" s="109">
        <f t="shared" si="751"/>
        <v>3879.3103448275861</v>
      </c>
      <c r="L5339" s="43">
        <f t="shared" si="752"/>
        <v>9051.7241379310344</v>
      </c>
      <c r="M5339" s="25"/>
      <c r="N5339" s="25"/>
    </row>
    <row r="5340" spans="1:14" ht="15.75" customHeight="1">
      <c r="A5340" s="114">
        <v>41267</v>
      </c>
      <c r="B5340" s="54" t="s">
        <v>860</v>
      </c>
      <c r="C5340" s="29">
        <f t="shared" si="753"/>
        <v>4347.826086956522</v>
      </c>
      <c r="D5340" s="54" t="s">
        <v>188</v>
      </c>
      <c r="E5340" s="112">
        <v>69</v>
      </c>
      <c r="F5340" s="112">
        <v>69.5</v>
      </c>
      <c r="G5340" s="112">
        <v>70</v>
      </c>
      <c r="H5340" s="112"/>
      <c r="I5340" s="109">
        <f t="shared" si="749"/>
        <v>2173.913043478261</v>
      </c>
      <c r="J5340" s="109">
        <f t="shared" si="750"/>
        <v>2173.913043478261</v>
      </c>
      <c r="K5340" s="109">
        <f t="shared" si="751"/>
        <v>0</v>
      </c>
      <c r="L5340" s="43">
        <f t="shared" si="752"/>
        <v>4347.826086956522</v>
      </c>
      <c r="M5340" s="25"/>
      <c r="N5340" s="25"/>
    </row>
    <row r="5341" spans="1:14" ht="15.75" customHeight="1">
      <c r="A5341" s="114">
        <v>41267</v>
      </c>
      <c r="B5341" s="54" t="s">
        <v>799</v>
      </c>
      <c r="C5341" s="29">
        <f t="shared" si="753"/>
        <v>1052.6315789473683</v>
      </c>
      <c r="D5341" s="102" t="s">
        <v>188</v>
      </c>
      <c r="E5341" s="43">
        <v>285</v>
      </c>
      <c r="F5341" s="43">
        <v>287.25</v>
      </c>
      <c r="G5341" s="43"/>
      <c r="H5341" s="110"/>
      <c r="I5341" s="109">
        <f t="shared" si="749"/>
        <v>2368.4210526315787</v>
      </c>
      <c r="J5341" s="109">
        <f t="shared" si="750"/>
        <v>0</v>
      </c>
      <c r="K5341" s="109">
        <f t="shared" si="751"/>
        <v>0</v>
      </c>
      <c r="L5341" s="43">
        <f t="shared" si="752"/>
        <v>2368.4210526315787</v>
      </c>
      <c r="M5341" s="25"/>
      <c r="N5341" s="25"/>
    </row>
    <row r="5342" spans="1:14" ht="15.75" customHeight="1">
      <c r="A5342" s="114">
        <v>41267</v>
      </c>
      <c r="B5342" s="54" t="s">
        <v>589</v>
      </c>
      <c r="C5342" s="29">
        <f t="shared" si="753"/>
        <v>3217.1581769436998</v>
      </c>
      <c r="D5342" s="102" t="s">
        <v>188</v>
      </c>
      <c r="E5342" s="43">
        <v>93.25</v>
      </c>
      <c r="F5342" s="43">
        <v>93.9</v>
      </c>
      <c r="G5342" s="43"/>
      <c r="H5342" s="110"/>
      <c r="I5342" s="109">
        <f t="shared" si="749"/>
        <v>2091.1528150134232</v>
      </c>
      <c r="J5342" s="109">
        <f t="shared" si="750"/>
        <v>0</v>
      </c>
      <c r="K5342" s="109">
        <f t="shared" si="751"/>
        <v>0</v>
      </c>
      <c r="L5342" s="43">
        <f t="shared" si="752"/>
        <v>2091.1528150134232</v>
      </c>
      <c r="M5342" s="25"/>
      <c r="N5342" s="25"/>
    </row>
    <row r="5343" spans="1:14" ht="15.75" customHeight="1">
      <c r="A5343" s="114">
        <v>41267</v>
      </c>
      <c r="B5343" s="54" t="s">
        <v>733</v>
      </c>
      <c r="C5343" s="29">
        <f t="shared" si="753"/>
        <v>584.22590068159684</v>
      </c>
      <c r="D5343" s="102" t="s">
        <v>188</v>
      </c>
      <c r="E5343" s="43">
        <v>513.5</v>
      </c>
      <c r="F5343" s="43">
        <v>517</v>
      </c>
      <c r="G5343" s="43"/>
      <c r="H5343" s="110"/>
      <c r="I5343" s="109">
        <f t="shared" si="749"/>
        <v>2044.7906523855891</v>
      </c>
      <c r="J5343" s="109">
        <f t="shared" si="750"/>
        <v>0</v>
      </c>
      <c r="K5343" s="109">
        <f t="shared" si="751"/>
        <v>0</v>
      </c>
      <c r="L5343" s="43">
        <f t="shared" si="752"/>
        <v>2044.7906523855891</v>
      </c>
      <c r="M5343" s="25"/>
      <c r="N5343" s="25"/>
    </row>
    <row r="5344" spans="1:14" ht="15.75" customHeight="1">
      <c r="A5344" s="114">
        <v>41264</v>
      </c>
      <c r="B5344" s="54" t="s">
        <v>77</v>
      </c>
      <c r="C5344" s="29">
        <f t="shared" si="753"/>
        <v>3773.5849056603774</v>
      </c>
      <c r="D5344" s="54" t="s">
        <v>188</v>
      </c>
      <c r="E5344" s="112">
        <v>79.5</v>
      </c>
      <c r="F5344" s="112">
        <v>80.2</v>
      </c>
      <c r="G5344" s="112">
        <v>81</v>
      </c>
      <c r="H5344" s="112">
        <v>82</v>
      </c>
      <c r="I5344" s="109">
        <f t="shared" si="749"/>
        <v>2641.5094339622751</v>
      </c>
      <c r="J5344" s="109">
        <f t="shared" si="750"/>
        <v>3018.867924528291</v>
      </c>
      <c r="K5344" s="109">
        <f t="shared" si="751"/>
        <v>3773.5849056603774</v>
      </c>
      <c r="L5344" s="43">
        <f t="shared" si="752"/>
        <v>9433.962264150945</v>
      </c>
      <c r="M5344" s="25"/>
      <c r="N5344" s="25"/>
    </row>
    <row r="5345" spans="1:14" ht="15.75" customHeight="1">
      <c r="A5345" s="114">
        <v>41264</v>
      </c>
      <c r="B5345" s="54" t="s">
        <v>861</v>
      </c>
      <c r="C5345" s="29">
        <f t="shared" si="753"/>
        <v>1366.7425968109339</v>
      </c>
      <c r="D5345" s="54" t="s">
        <v>203</v>
      </c>
      <c r="E5345" s="112">
        <v>219.5</v>
      </c>
      <c r="F5345" s="112">
        <v>218</v>
      </c>
      <c r="G5345" s="112">
        <v>216</v>
      </c>
      <c r="H5345" s="112">
        <v>213</v>
      </c>
      <c r="I5345" s="109">
        <f t="shared" si="749"/>
        <v>2050.113895216401</v>
      </c>
      <c r="J5345" s="109">
        <f t="shared" si="750"/>
        <v>2733.4851936218679</v>
      </c>
      <c r="K5345" s="109">
        <f t="shared" si="751"/>
        <v>4100.2277904328021</v>
      </c>
      <c r="L5345" s="43">
        <f t="shared" si="752"/>
        <v>8883.8268792710714</v>
      </c>
      <c r="M5345" s="25"/>
      <c r="N5345" s="25"/>
    </row>
    <row r="5346" spans="1:14" ht="15.75" customHeight="1">
      <c r="A5346" s="114">
        <v>41264</v>
      </c>
      <c r="B5346" s="54" t="s">
        <v>33</v>
      </c>
      <c r="C5346" s="29">
        <f t="shared" si="753"/>
        <v>2390.4382470119522</v>
      </c>
      <c r="D5346" s="102" t="s">
        <v>188</v>
      </c>
      <c r="E5346" s="43">
        <v>125.5</v>
      </c>
      <c r="F5346" s="43">
        <v>126.5</v>
      </c>
      <c r="G5346" s="43"/>
      <c r="H5346" s="110"/>
      <c r="I5346" s="109">
        <f t="shared" si="749"/>
        <v>2390.4382470119522</v>
      </c>
      <c r="J5346" s="109">
        <f t="shared" si="750"/>
        <v>0</v>
      </c>
      <c r="K5346" s="109">
        <f t="shared" si="751"/>
        <v>0</v>
      </c>
      <c r="L5346" s="43">
        <f t="shared" si="752"/>
        <v>2390.4382470119522</v>
      </c>
      <c r="M5346" s="25"/>
      <c r="N5346" s="25"/>
    </row>
    <row r="5347" spans="1:14" ht="15.75" customHeight="1">
      <c r="A5347" s="114">
        <v>41264</v>
      </c>
      <c r="B5347" s="54" t="s">
        <v>50</v>
      </c>
      <c r="C5347" s="29">
        <f t="shared" si="753"/>
        <v>2181.818181818182</v>
      </c>
      <c r="D5347" s="102" t="s">
        <v>188</v>
      </c>
      <c r="E5347" s="43">
        <v>137.5</v>
      </c>
      <c r="F5347" s="43">
        <v>138.5</v>
      </c>
      <c r="G5347" s="43"/>
      <c r="H5347" s="110"/>
      <c r="I5347" s="109">
        <f t="shared" si="749"/>
        <v>2181.818181818182</v>
      </c>
      <c r="J5347" s="109">
        <f t="shared" si="750"/>
        <v>0</v>
      </c>
      <c r="K5347" s="109">
        <f t="shared" si="751"/>
        <v>0</v>
      </c>
      <c r="L5347" s="43">
        <f t="shared" si="752"/>
        <v>2181.818181818182</v>
      </c>
      <c r="M5347" s="25"/>
      <c r="N5347" s="25"/>
    </row>
    <row r="5348" spans="1:14" ht="15.75" customHeight="1">
      <c r="A5348" s="114">
        <v>41264</v>
      </c>
      <c r="B5348" s="54" t="s">
        <v>13</v>
      </c>
      <c r="C5348" s="29">
        <f t="shared" si="753"/>
        <v>3773.5849056603774</v>
      </c>
      <c r="D5348" s="102" t="s">
        <v>188</v>
      </c>
      <c r="E5348" s="43">
        <v>79.5</v>
      </c>
      <c r="F5348" s="43">
        <v>80</v>
      </c>
      <c r="G5348" s="43"/>
      <c r="H5348" s="110"/>
      <c r="I5348" s="109">
        <f t="shared" si="749"/>
        <v>1886.7924528301887</v>
      </c>
      <c r="J5348" s="109">
        <f t="shared" si="750"/>
        <v>0</v>
      </c>
      <c r="K5348" s="109">
        <f t="shared" si="751"/>
        <v>0</v>
      </c>
      <c r="L5348" s="43">
        <f t="shared" si="752"/>
        <v>1886.7924528301887</v>
      </c>
      <c r="M5348" s="25"/>
      <c r="N5348" s="25"/>
    </row>
    <row r="5349" spans="1:14" ht="15.75" customHeight="1">
      <c r="A5349" s="114">
        <v>41263</v>
      </c>
      <c r="B5349" s="54" t="s">
        <v>756</v>
      </c>
      <c r="C5349" s="29">
        <f t="shared" si="753"/>
        <v>2226.3450834879404</v>
      </c>
      <c r="D5349" s="54" t="s">
        <v>188</v>
      </c>
      <c r="E5349" s="112">
        <v>134.75</v>
      </c>
      <c r="F5349" s="112">
        <v>135.75</v>
      </c>
      <c r="G5349" s="112">
        <v>137</v>
      </c>
      <c r="H5349" s="112">
        <v>138.5</v>
      </c>
      <c r="I5349" s="109">
        <f t="shared" si="749"/>
        <v>2226.3450834879404</v>
      </c>
      <c r="J5349" s="109">
        <f t="shared" si="750"/>
        <v>2782.9313543599255</v>
      </c>
      <c r="K5349" s="109">
        <f t="shared" si="751"/>
        <v>3339.5176252319106</v>
      </c>
      <c r="L5349" s="43">
        <f t="shared" si="752"/>
        <v>8348.7940630797766</v>
      </c>
      <c r="M5349" s="25"/>
      <c r="N5349" s="25"/>
    </row>
    <row r="5350" spans="1:14" ht="15.75" customHeight="1">
      <c r="A5350" s="114">
        <v>41263</v>
      </c>
      <c r="B5350" s="54" t="s">
        <v>50</v>
      </c>
      <c r="C5350" s="29">
        <f t="shared" si="753"/>
        <v>2255.6390977443607</v>
      </c>
      <c r="D5350" s="54" t="s">
        <v>188</v>
      </c>
      <c r="E5350" s="112">
        <v>133</v>
      </c>
      <c r="F5350" s="112">
        <v>134.25</v>
      </c>
      <c r="G5350" s="112">
        <v>135.75</v>
      </c>
      <c r="H5350" s="112"/>
      <c r="I5350" s="109">
        <f t="shared" si="749"/>
        <v>2819.5488721804509</v>
      </c>
      <c r="J5350" s="109">
        <f t="shared" si="750"/>
        <v>3383.458646616541</v>
      </c>
      <c r="K5350" s="109">
        <f t="shared" si="751"/>
        <v>0</v>
      </c>
      <c r="L5350" s="43">
        <f t="shared" si="752"/>
        <v>6203.0075187969924</v>
      </c>
      <c r="M5350" s="25"/>
      <c r="N5350" s="25"/>
    </row>
    <row r="5351" spans="1:14" ht="15.75" customHeight="1">
      <c r="A5351" s="114">
        <v>41263</v>
      </c>
      <c r="B5351" s="54" t="s">
        <v>673</v>
      </c>
      <c r="C5351" s="29">
        <f t="shared" si="753"/>
        <v>480</v>
      </c>
      <c r="D5351" s="102" t="s">
        <v>188</v>
      </c>
      <c r="E5351" s="43">
        <v>625</v>
      </c>
      <c r="F5351" s="43">
        <v>629</v>
      </c>
      <c r="G5351" s="43"/>
      <c r="H5351" s="110"/>
      <c r="I5351" s="109">
        <f t="shared" si="749"/>
        <v>1920</v>
      </c>
      <c r="J5351" s="109">
        <f t="shared" si="750"/>
        <v>0</v>
      </c>
      <c r="K5351" s="109">
        <f t="shared" si="751"/>
        <v>0</v>
      </c>
      <c r="L5351" s="43">
        <f t="shared" si="752"/>
        <v>1920</v>
      </c>
      <c r="M5351" s="25"/>
      <c r="N5351" s="25"/>
    </row>
    <row r="5352" spans="1:14" ht="15.75" customHeight="1">
      <c r="A5352" s="114">
        <v>41262</v>
      </c>
      <c r="B5352" s="54" t="s">
        <v>29</v>
      </c>
      <c r="C5352" s="29">
        <f t="shared" si="753"/>
        <v>750</v>
      </c>
      <c r="D5352" s="54" t="s">
        <v>188</v>
      </c>
      <c r="E5352" s="112">
        <v>400</v>
      </c>
      <c r="F5352" s="112">
        <v>403</v>
      </c>
      <c r="G5352" s="112">
        <v>407</v>
      </c>
      <c r="H5352" s="112"/>
      <c r="I5352" s="109">
        <f t="shared" si="749"/>
        <v>2250</v>
      </c>
      <c r="J5352" s="109">
        <f t="shared" si="750"/>
        <v>3000</v>
      </c>
      <c r="K5352" s="109">
        <f t="shared" si="751"/>
        <v>0</v>
      </c>
      <c r="L5352" s="43">
        <f t="shared" si="752"/>
        <v>5250</v>
      </c>
      <c r="M5352" s="25"/>
      <c r="N5352" s="25"/>
    </row>
    <row r="5353" spans="1:14" ht="15.75" customHeight="1">
      <c r="A5353" s="114">
        <v>41262</v>
      </c>
      <c r="B5353" s="54" t="s">
        <v>790</v>
      </c>
      <c r="C5353" s="29">
        <f t="shared" si="753"/>
        <v>1200</v>
      </c>
      <c r="D5353" s="102" t="s">
        <v>203</v>
      </c>
      <c r="E5353" s="43">
        <v>250</v>
      </c>
      <c r="F5353" s="43">
        <v>248.8</v>
      </c>
      <c r="G5353" s="43"/>
      <c r="H5353" s="110"/>
      <c r="I5353" s="109">
        <f t="shared" si="749"/>
        <v>1439.9999999999864</v>
      </c>
      <c r="J5353" s="109">
        <f t="shared" si="750"/>
        <v>0</v>
      </c>
      <c r="K5353" s="109">
        <f t="shared" si="751"/>
        <v>0</v>
      </c>
      <c r="L5353" s="43">
        <f t="shared" si="752"/>
        <v>1439.9999999999864</v>
      </c>
      <c r="M5353" s="25"/>
      <c r="N5353" s="25"/>
    </row>
    <row r="5354" spans="1:14" ht="15.75" customHeight="1">
      <c r="A5354" s="114">
        <v>41261</v>
      </c>
      <c r="B5354" s="54" t="s">
        <v>583</v>
      </c>
      <c r="C5354" s="29">
        <f t="shared" si="753"/>
        <v>3370.7865168539324</v>
      </c>
      <c r="D5354" s="54" t="s">
        <v>188</v>
      </c>
      <c r="E5354" s="112">
        <v>89</v>
      </c>
      <c r="F5354" s="112">
        <v>89.5</v>
      </c>
      <c r="G5354" s="112">
        <v>90.25</v>
      </c>
      <c r="H5354" s="112">
        <v>91.25</v>
      </c>
      <c r="I5354" s="109">
        <f t="shared" si="749"/>
        <v>1685.3932584269662</v>
      </c>
      <c r="J5354" s="109">
        <f t="shared" si="750"/>
        <v>2528.0898876404494</v>
      </c>
      <c r="K5354" s="109">
        <f t="shared" si="751"/>
        <v>3370.7865168539324</v>
      </c>
      <c r="L5354" s="43">
        <f t="shared" si="752"/>
        <v>7584.2696629213478</v>
      </c>
      <c r="M5354" s="25"/>
      <c r="N5354" s="25"/>
    </row>
    <row r="5355" spans="1:14" ht="15.75" customHeight="1">
      <c r="A5355" s="114">
        <v>41261</v>
      </c>
      <c r="B5355" s="54" t="s">
        <v>87</v>
      </c>
      <c r="C5355" s="29">
        <f t="shared" si="753"/>
        <v>5529.9539170506914</v>
      </c>
      <c r="D5355" s="102" t="s">
        <v>188</v>
      </c>
      <c r="E5355" s="43">
        <v>54.25</v>
      </c>
      <c r="F5355" s="43">
        <v>54.75</v>
      </c>
      <c r="G5355" s="43"/>
      <c r="H5355" s="110"/>
      <c r="I5355" s="109">
        <f t="shared" si="749"/>
        <v>2764.9769585253457</v>
      </c>
      <c r="J5355" s="109">
        <f t="shared" si="750"/>
        <v>0</v>
      </c>
      <c r="K5355" s="109">
        <f t="shared" si="751"/>
        <v>0</v>
      </c>
      <c r="L5355" s="43">
        <f t="shared" si="752"/>
        <v>2764.9769585253457</v>
      </c>
      <c r="M5355" s="25"/>
      <c r="N5355" s="25"/>
    </row>
    <row r="5356" spans="1:14" ht="15.75" customHeight="1">
      <c r="A5356" s="114">
        <v>41261</v>
      </c>
      <c r="B5356" s="54" t="s">
        <v>862</v>
      </c>
      <c r="C5356" s="29">
        <f t="shared" si="753"/>
        <v>319.82942430703622</v>
      </c>
      <c r="D5356" s="102" t="s">
        <v>188</v>
      </c>
      <c r="E5356" s="43">
        <v>938</v>
      </c>
      <c r="F5356" s="43">
        <v>945</v>
      </c>
      <c r="G5356" s="43"/>
      <c r="H5356" s="110"/>
      <c r="I5356" s="109">
        <f t="shared" si="749"/>
        <v>2238.8059701492534</v>
      </c>
      <c r="J5356" s="109">
        <f t="shared" si="750"/>
        <v>0</v>
      </c>
      <c r="K5356" s="109">
        <f t="shared" si="751"/>
        <v>0</v>
      </c>
      <c r="L5356" s="43">
        <f t="shared" si="752"/>
        <v>2238.8059701492534</v>
      </c>
      <c r="M5356" s="25"/>
      <c r="N5356" s="25"/>
    </row>
    <row r="5357" spans="1:14" ht="15.75" customHeight="1">
      <c r="A5357" s="114">
        <v>41261</v>
      </c>
      <c r="B5357" s="54" t="s">
        <v>29</v>
      </c>
      <c r="C5357" s="29">
        <f t="shared" si="753"/>
        <v>854.70085470085473</v>
      </c>
      <c r="D5357" s="102" t="s">
        <v>188</v>
      </c>
      <c r="E5357" s="43">
        <v>351</v>
      </c>
      <c r="F5357" s="43">
        <v>353.5</v>
      </c>
      <c r="G5357" s="43"/>
      <c r="H5357" s="110"/>
      <c r="I5357" s="109">
        <f t="shared" si="749"/>
        <v>2136.7521367521367</v>
      </c>
      <c r="J5357" s="109">
        <f t="shared" si="750"/>
        <v>0</v>
      </c>
      <c r="K5357" s="109">
        <f t="shared" si="751"/>
        <v>0</v>
      </c>
      <c r="L5357" s="43">
        <f t="shared" si="752"/>
        <v>2136.7521367521367</v>
      </c>
      <c r="M5357" s="25"/>
      <c r="N5357" s="25"/>
    </row>
    <row r="5358" spans="1:14" ht="15.75" customHeight="1">
      <c r="A5358" s="114">
        <v>41260</v>
      </c>
      <c r="B5358" s="54" t="s">
        <v>517</v>
      </c>
      <c r="C5358" s="29">
        <f t="shared" si="753"/>
        <v>1617.2506738544475</v>
      </c>
      <c r="D5358" s="54" t="s">
        <v>188</v>
      </c>
      <c r="E5358" s="112">
        <v>185.5</v>
      </c>
      <c r="F5358" s="112">
        <v>186.75</v>
      </c>
      <c r="G5358" s="112">
        <v>188.5</v>
      </c>
      <c r="H5358" s="112">
        <v>191.5</v>
      </c>
      <c r="I5358" s="109">
        <f t="shared" si="749"/>
        <v>2021.5633423180593</v>
      </c>
      <c r="J5358" s="109">
        <f t="shared" si="750"/>
        <v>2830.1886792452833</v>
      </c>
      <c r="K5358" s="109">
        <f t="shared" si="751"/>
        <v>4851.7520215633431</v>
      </c>
      <c r="L5358" s="43">
        <f t="shared" si="752"/>
        <v>9703.5040431266862</v>
      </c>
      <c r="M5358" s="25"/>
      <c r="N5358" s="25"/>
    </row>
    <row r="5359" spans="1:14" ht="15.75" customHeight="1">
      <c r="A5359" s="114">
        <v>41260</v>
      </c>
      <c r="B5359" s="54" t="s">
        <v>733</v>
      </c>
      <c r="C5359" s="29">
        <f t="shared" si="753"/>
        <v>604.83870967741939</v>
      </c>
      <c r="D5359" s="54" t="s">
        <v>188</v>
      </c>
      <c r="E5359" s="112">
        <v>496</v>
      </c>
      <c r="F5359" s="112">
        <v>499</v>
      </c>
      <c r="G5359" s="112">
        <v>504</v>
      </c>
      <c r="H5359" s="112">
        <v>510</v>
      </c>
      <c r="I5359" s="109">
        <f t="shared" si="749"/>
        <v>1814.516129032258</v>
      </c>
      <c r="J5359" s="109">
        <f t="shared" si="750"/>
        <v>3024.1935483870971</v>
      </c>
      <c r="K5359" s="109">
        <f t="shared" si="751"/>
        <v>3629.0322580645161</v>
      </c>
      <c r="L5359" s="43">
        <f t="shared" si="752"/>
        <v>8467.7419354838712</v>
      </c>
      <c r="M5359" s="25"/>
      <c r="N5359" s="25"/>
    </row>
    <row r="5360" spans="1:14" ht="15.75" customHeight="1">
      <c r="A5360" s="114">
        <v>41260</v>
      </c>
      <c r="B5360" s="54" t="s">
        <v>847</v>
      </c>
      <c r="C5360" s="29">
        <f t="shared" si="753"/>
        <v>2083.3333333333335</v>
      </c>
      <c r="D5360" s="102" t="s">
        <v>188</v>
      </c>
      <c r="E5360" s="43">
        <v>144</v>
      </c>
      <c r="F5360" s="43">
        <v>145</v>
      </c>
      <c r="G5360" s="43"/>
      <c r="H5360" s="110"/>
      <c r="I5360" s="109">
        <f t="shared" si="749"/>
        <v>2083.3333333333335</v>
      </c>
      <c r="J5360" s="109">
        <f t="shared" si="750"/>
        <v>0</v>
      </c>
      <c r="K5360" s="109">
        <f t="shared" si="751"/>
        <v>0</v>
      </c>
      <c r="L5360" s="43">
        <f t="shared" si="752"/>
        <v>2083.3333333333335</v>
      </c>
      <c r="M5360" s="25"/>
      <c r="N5360" s="25"/>
    </row>
    <row r="5361" spans="1:14" ht="15.75" customHeight="1">
      <c r="A5361" s="114">
        <v>41260</v>
      </c>
      <c r="B5361" s="54" t="s">
        <v>798</v>
      </c>
      <c r="C5361" s="29">
        <f t="shared" si="753"/>
        <v>1354.4018058690745</v>
      </c>
      <c r="D5361" s="102" t="s">
        <v>188</v>
      </c>
      <c r="E5361" s="43">
        <v>221.5</v>
      </c>
      <c r="F5361" s="43">
        <v>223</v>
      </c>
      <c r="G5361" s="43"/>
      <c r="H5361" s="110"/>
      <c r="I5361" s="109">
        <f t="shared" si="749"/>
        <v>2031.6027088036117</v>
      </c>
      <c r="J5361" s="109">
        <f t="shared" si="750"/>
        <v>0</v>
      </c>
      <c r="K5361" s="109">
        <f t="shared" si="751"/>
        <v>0</v>
      </c>
      <c r="L5361" s="43">
        <f t="shared" si="752"/>
        <v>2031.6027088036117</v>
      </c>
      <c r="M5361" s="25"/>
      <c r="N5361" s="25"/>
    </row>
    <row r="5362" spans="1:14" ht="15.75" customHeight="1">
      <c r="A5362" s="114">
        <v>41260</v>
      </c>
      <c r="B5362" s="54" t="s">
        <v>863</v>
      </c>
      <c r="C5362" s="29">
        <f t="shared" si="753"/>
        <v>3658.5365853658536</v>
      </c>
      <c r="D5362" s="102" t="s">
        <v>188</v>
      </c>
      <c r="E5362" s="43">
        <v>82</v>
      </c>
      <c r="F5362" s="43">
        <v>80.75</v>
      </c>
      <c r="G5362" s="43"/>
      <c r="H5362" s="110"/>
      <c r="I5362" s="109">
        <f t="shared" si="749"/>
        <v>-4573.1707317073169</v>
      </c>
      <c r="J5362" s="109">
        <f t="shared" si="750"/>
        <v>0</v>
      </c>
      <c r="K5362" s="109">
        <f t="shared" si="751"/>
        <v>0</v>
      </c>
      <c r="L5362" s="43">
        <f t="shared" si="752"/>
        <v>-4573.1707317073169</v>
      </c>
      <c r="M5362" s="25"/>
      <c r="N5362" s="25"/>
    </row>
    <row r="5363" spans="1:14" ht="15.75" customHeight="1">
      <c r="A5363" s="114">
        <v>41257</v>
      </c>
      <c r="B5363" s="54" t="s">
        <v>515</v>
      </c>
      <c r="C5363" s="29">
        <f t="shared" si="753"/>
        <v>3243.2432432432433</v>
      </c>
      <c r="D5363" s="54" t="s">
        <v>188</v>
      </c>
      <c r="E5363" s="112">
        <v>92.5</v>
      </c>
      <c r="F5363" s="112">
        <v>93.25</v>
      </c>
      <c r="G5363" s="112">
        <v>94.25</v>
      </c>
      <c r="H5363" s="112">
        <v>95.75</v>
      </c>
      <c r="I5363" s="109">
        <f t="shared" si="749"/>
        <v>2432.4324324324325</v>
      </c>
      <c r="J5363" s="109">
        <f t="shared" si="750"/>
        <v>3243.2432432432433</v>
      </c>
      <c r="K5363" s="109">
        <f t="shared" si="751"/>
        <v>4864.864864864865</v>
      </c>
      <c r="L5363" s="43">
        <f t="shared" si="752"/>
        <v>10540.54054054054</v>
      </c>
      <c r="M5363" s="25"/>
      <c r="N5363" s="25"/>
    </row>
    <row r="5364" spans="1:14" ht="15.75" customHeight="1">
      <c r="A5364" s="114">
        <v>41256</v>
      </c>
      <c r="B5364" s="54" t="s">
        <v>84</v>
      </c>
      <c r="C5364" s="29">
        <f t="shared" si="753"/>
        <v>500</v>
      </c>
      <c r="D5364" s="54" t="s">
        <v>188</v>
      </c>
      <c r="E5364" s="112">
        <v>600</v>
      </c>
      <c r="F5364" s="112">
        <v>604</v>
      </c>
      <c r="G5364" s="112">
        <v>609</v>
      </c>
      <c r="H5364" s="112">
        <v>618</v>
      </c>
      <c r="I5364" s="109">
        <f t="shared" si="749"/>
        <v>2000</v>
      </c>
      <c r="J5364" s="109">
        <f t="shared" si="750"/>
        <v>2500</v>
      </c>
      <c r="K5364" s="109">
        <f t="shared" si="751"/>
        <v>4500</v>
      </c>
      <c r="L5364" s="43">
        <f t="shared" si="752"/>
        <v>9000</v>
      </c>
      <c r="M5364" s="25"/>
      <c r="N5364" s="25"/>
    </row>
    <row r="5365" spans="1:14" ht="15.75" customHeight="1">
      <c r="A5365" s="114">
        <v>41256</v>
      </c>
      <c r="B5365" s="54" t="s">
        <v>756</v>
      </c>
      <c r="C5365" s="29">
        <f t="shared" si="753"/>
        <v>2343.75</v>
      </c>
      <c r="D5365" s="54" t="s">
        <v>188</v>
      </c>
      <c r="E5365" s="112">
        <v>128</v>
      </c>
      <c r="F5365" s="112">
        <v>129</v>
      </c>
      <c r="G5365" s="112">
        <v>130.25</v>
      </c>
      <c r="H5365" s="112"/>
      <c r="I5365" s="109">
        <f t="shared" si="749"/>
        <v>2343.75</v>
      </c>
      <c r="J5365" s="109">
        <f t="shared" si="750"/>
        <v>2929.6875</v>
      </c>
      <c r="K5365" s="109">
        <f t="shared" si="751"/>
        <v>0</v>
      </c>
      <c r="L5365" s="43">
        <f t="shared" si="752"/>
        <v>5273.4375</v>
      </c>
      <c r="M5365" s="25"/>
      <c r="N5365" s="25"/>
    </row>
    <row r="5366" spans="1:14" ht="15.75" customHeight="1">
      <c r="A5366" s="114">
        <v>41256</v>
      </c>
      <c r="B5366" s="54" t="s">
        <v>409</v>
      </c>
      <c r="C5366" s="29">
        <f t="shared" si="753"/>
        <v>645.16129032258061</v>
      </c>
      <c r="D5366" s="54" t="s">
        <v>188</v>
      </c>
      <c r="E5366" s="112">
        <v>465</v>
      </c>
      <c r="F5366" s="112">
        <v>468</v>
      </c>
      <c r="G5366" s="112">
        <v>472.5</v>
      </c>
      <c r="H5366" s="112"/>
      <c r="I5366" s="109">
        <f t="shared" si="749"/>
        <v>1935.483870967742</v>
      </c>
      <c r="J5366" s="109">
        <f t="shared" si="750"/>
        <v>2903.2258064516127</v>
      </c>
      <c r="K5366" s="109">
        <f t="shared" si="751"/>
        <v>0</v>
      </c>
      <c r="L5366" s="43">
        <f t="shared" si="752"/>
        <v>4838.7096774193542</v>
      </c>
      <c r="M5366" s="25"/>
      <c r="N5366" s="25"/>
    </row>
    <row r="5367" spans="1:14" ht="15.75" customHeight="1">
      <c r="A5367" s="114">
        <v>41256</v>
      </c>
      <c r="B5367" s="54" t="s">
        <v>864</v>
      </c>
      <c r="C5367" s="29">
        <f t="shared" si="753"/>
        <v>1470.5882352941176</v>
      </c>
      <c r="D5367" s="102" t="s">
        <v>188</v>
      </c>
      <c r="E5367" s="43">
        <v>204</v>
      </c>
      <c r="F5367" s="43">
        <v>201</v>
      </c>
      <c r="G5367" s="43"/>
      <c r="H5367" s="110"/>
      <c r="I5367" s="109">
        <f t="shared" si="749"/>
        <v>-4411.7647058823532</v>
      </c>
      <c r="J5367" s="109">
        <f t="shared" si="750"/>
        <v>0</v>
      </c>
      <c r="K5367" s="109">
        <f t="shared" si="751"/>
        <v>0</v>
      </c>
      <c r="L5367" s="43">
        <f t="shared" si="752"/>
        <v>-4411.7647058823532</v>
      </c>
      <c r="M5367" s="25"/>
      <c r="N5367" s="25"/>
    </row>
    <row r="5368" spans="1:14" ht="15.75" customHeight="1">
      <c r="A5368" s="114">
        <v>41256</v>
      </c>
      <c r="B5368" s="54" t="s">
        <v>865</v>
      </c>
      <c r="C5368" s="29">
        <f t="shared" si="753"/>
        <v>322.92787944025832</v>
      </c>
      <c r="D5368" s="102" t="s">
        <v>188</v>
      </c>
      <c r="E5368" s="43">
        <v>929</v>
      </c>
      <c r="F5368" s="43">
        <v>916</v>
      </c>
      <c r="G5368" s="43"/>
      <c r="H5368" s="110"/>
      <c r="I5368" s="109">
        <f t="shared" si="749"/>
        <v>-4198.0624327233581</v>
      </c>
      <c r="J5368" s="109">
        <f t="shared" si="750"/>
        <v>0</v>
      </c>
      <c r="K5368" s="109">
        <f t="shared" si="751"/>
        <v>0</v>
      </c>
      <c r="L5368" s="43">
        <f t="shared" si="752"/>
        <v>-4198.0624327233581</v>
      </c>
      <c r="M5368" s="25"/>
      <c r="N5368" s="25"/>
    </row>
    <row r="5369" spans="1:14" ht="15.75" customHeight="1">
      <c r="A5369" s="114">
        <v>41255</v>
      </c>
      <c r="B5369" s="54" t="s">
        <v>866</v>
      </c>
      <c r="C5369" s="29">
        <f t="shared" si="753"/>
        <v>3030.3030303030305</v>
      </c>
      <c r="D5369" s="54" t="s">
        <v>188</v>
      </c>
      <c r="E5369" s="112">
        <v>99</v>
      </c>
      <c r="F5369" s="112">
        <v>99.75</v>
      </c>
      <c r="G5369" s="112">
        <v>100.75</v>
      </c>
      <c r="H5369" s="112">
        <v>102</v>
      </c>
      <c r="I5369" s="109">
        <f t="shared" si="749"/>
        <v>2272.727272727273</v>
      </c>
      <c r="J5369" s="109">
        <f t="shared" si="750"/>
        <v>3030.3030303030305</v>
      </c>
      <c r="K5369" s="109">
        <f t="shared" si="751"/>
        <v>3787.878787878788</v>
      </c>
      <c r="L5369" s="43">
        <f t="shared" si="752"/>
        <v>9090.9090909090919</v>
      </c>
      <c r="M5369" s="25"/>
      <c r="N5369" s="25"/>
    </row>
    <row r="5370" spans="1:14" ht="15.75" customHeight="1">
      <c r="A5370" s="114">
        <v>41255</v>
      </c>
      <c r="B5370" s="54" t="s">
        <v>867</v>
      </c>
      <c r="C5370" s="29">
        <f t="shared" si="753"/>
        <v>3208.5561497326203</v>
      </c>
      <c r="D5370" s="54" t="s">
        <v>188</v>
      </c>
      <c r="E5370" s="112">
        <v>93.5</v>
      </c>
      <c r="F5370" s="112">
        <v>94.25</v>
      </c>
      <c r="G5370" s="112">
        <v>95.25</v>
      </c>
      <c r="H5370" s="112">
        <v>96.75</v>
      </c>
      <c r="I5370" s="109">
        <f t="shared" si="749"/>
        <v>2406.4171122994653</v>
      </c>
      <c r="J5370" s="109">
        <f t="shared" si="750"/>
        <v>3208.5561497326203</v>
      </c>
      <c r="K5370" s="109">
        <f t="shared" si="751"/>
        <v>4812.8342245989306</v>
      </c>
      <c r="L5370" s="43">
        <f t="shared" si="752"/>
        <v>10427.807486631016</v>
      </c>
      <c r="M5370" s="25"/>
      <c r="N5370" s="25"/>
    </row>
    <row r="5371" spans="1:14" ht="15.75" customHeight="1">
      <c r="A5371" s="114">
        <v>41255</v>
      </c>
      <c r="B5371" s="54" t="s">
        <v>868</v>
      </c>
      <c r="C5371" s="29">
        <f t="shared" si="753"/>
        <v>267.37967914438502</v>
      </c>
      <c r="D5371" s="54" t="s">
        <v>188</v>
      </c>
      <c r="E5371" s="112">
        <v>1122</v>
      </c>
      <c r="F5371" s="112">
        <v>1130</v>
      </c>
      <c r="G5371" s="112">
        <v>1140</v>
      </c>
      <c r="H5371" s="112"/>
      <c r="I5371" s="109">
        <f t="shared" si="749"/>
        <v>2139.0374331550802</v>
      </c>
      <c r="J5371" s="109">
        <f t="shared" si="750"/>
        <v>2673.7967914438505</v>
      </c>
      <c r="K5371" s="109">
        <f t="shared" si="751"/>
        <v>0</v>
      </c>
      <c r="L5371" s="43">
        <f t="shared" si="752"/>
        <v>4812.8342245989306</v>
      </c>
      <c r="M5371" s="25"/>
      <c r="N5371" s="25"/>
    </row>
    <row r="5372" spans="1:14" ht="15.75" customHeight="1">
      <c r="A5372" s="114">
        <v>41254</v>
      </c>
      <c r="B5372" s="54" t="s">
        <v>869</v>
      </c>
      <c r="C5372" s="29">
        <f t="shared" si="753"/>
        <v>2857.1428571428573</v>
      </c>
      <c r="D5372" s="54" t="s">
        <v>188</v>
      </c>
      <c r="E5372" s="112">
        <v>105</v>
      </c>
      <c r="F5372" s="112">
        <v>106</v>
      </c>
      <c r="G5372" s="112">
        <v>107</v>
      </c>
      <c r="H5372" s="112">
        <v>108.5</v>
      </c>
      <c r="I5372" s="109">
        <f t="shared" si="749"/>
        <v>2857.1428571428573</v>
      </c>
      <c r="J5372" s="109">
        <f t="shared" si="750"/>
        <v>2857.1428571428573</v>
      </c>
      <c r="K5372" s="109">
        <f t="shared" si="751"/>
        <v>4285.7142857142862</v>
      </c>
      <c r="L5372" s="43">
        <f t="shared" si="752"/>
        <v>10000</v>
      </c>
      <c r="M5372" s="25"/>
      <c r="N5372" s="25"/>
    </row>
    <row r="5373" spans="1:14" ht="15.75" customHeight="1">
      <c r="A5373" s="114">
        <v>41254</v>
      </c>
      <c r="B5373" s="54" t="s">
        <v>748</v>
      </c>
      <c r="C5373" s="29">
        <f t="shared" si="753"/>
        <v>1829.2682926829268</v>
      </c>
      <c r="D5373" s="102" t="s">
        <v>203</v>
      </c>
      <c r="E5373" s="43">
        <v>164</v>
      </c>
      <c r="F5373" s="43">
        <v>163</v>
      </c>
      <c r="G5373" s="43">
        <v>161.5</v>
      </c>
      <c r="H5373" s="110"/>
      <c r="I5373" s="109">
        <f t="shared" si="749"/>
        <v>1829.2682926829268</v>
      </c>
      <c r="J5373" s="109">
        <f t="shared" si="750"/>
        <v>2743.9024390243903</v>
      </c>
      <c r="K5373" s="109">
        <f t="shared" si="751"/>
        <v>0</v>
      </c>
      <c r="L5373" s="43">
        <f t="shared" si="752"/>
        <v>4573.1707317073169</v>
      </c>
      <c r="M5373" s="25"/>
      <c r="N5373" s="25"/>
    </row>
    <row r="5374" spans="1:14" ht="15.75" customHeight="1">
      <c r="A5374" s="114">
        <v>41254</v>
      </c>
      <c r="B5374" s="54" t="s">
        <v>852</v>
      </c>
      <c r="C5374" s="29">
        <f t="shared" si="753"/>
        <v>3260.8695652173915</v>
      </c>
      <c r="D5374" s="102" t="s">
        <v>203</v>
      </c>
      <c r="E5374" s="43">
        <v>92</v>
      </c>
      <c r="F5374" s="43">
        <v>91.25</v>
      </c>
      <c r="G5374" s="43"/>
      <c r="H5374" s="110"/>
      <c r="I5374" s="109">
        <f t="shared" si="749"/>
        <v>2445.6521739130435</v>
      </c>
      <c r="J5374" s="109">
        <f t="shared" si="750"/>
        <v>0</v>
      </c>
      <c r="K5374" s="109">
        <f t="shared" si="751"/>
        <v>0</v>
      </c>
      <c r="L5374" s="43">
        <f t="shared" si="752"/>
        <v>2445.6521739130435</v>
      </c>
      <c r="M5374" s="25"/>
      <c r="N5374" s="25"/>
    </row>
    <row r="5375" spans="1:14" ht="15.75" customHeight="1">
      <c r="A5375" s="114">
        <v>41253</v>
      </c>
      <c r="B5375" s="54" t="s">
        <v>869</v>
      </c>
      <c r="C5375" s="29">
        <f t="shared" si="753"/>
        <v>3529.4117647058824</v>
      </c>
      <c r="D5375" s="54" t="s">
        <v>188</v>
      </c>
      <c r="E5375" s="112">
        <v>85</v>
      </c>
      <c r="F5375" s="112">
        <v>85.6</v>
      </c>
      <c r="G5375" s="112">
        <v>86.5</v>
      </c>
      <c r="H5375" s="112">
        <v>87.5</v>
      </c>
      <c r="I5375" s="109">
        <f t="shared" si="749"/>
        <v>2117.6470588235093</v>
      </c>
      <c r="J5375" s="109">
        <f t="shared" si="750"/>
        <v>3176.4705882353142</v>
      </c>
      <c r="K5375" s="109">
        <f t="shared" si="751"/>
        <v>3529.4117647058824</v>
      </c>
      <c r="L5375" s="43">
        <f t="shared" si="752"/>
        <v>8823.5294117647063</v>
      </c>
      <c r="M5375" s="25"/>
      <c r="N5375" s="25"/>
    </row>
    <row r="5376" spans="1:14" ht="15.75" customHeight="1">
      <c r="A5376" s="114">
        <v>41253</v>
      </c>
      <c r="B5376" s="54" t="s">
        <v>870</v>
      </c>
      <c r="C5376" s="29">
        <f t="shared" si="753"/>
        <v>675.67567567567562</v>
      </c>
      <c r="D5376" s="54" t="s">
        <v>188</v>
      </c>
      <c r="E5376" s="112">
        <v>444</v>
      </c>
      <c r="F5376" s="112">
        <v>447</v>
      </c>
      <c r="G5376" s="112">
        <v>451</v>
      </c>
      <c r="H5376" s="112"/>
      <c r="I5376" s="109">
        <f t="shared" si="749"/>
        <v>2027.0270270270269</v>
      </c>
      <c r="J5376" s="109">
        <f t="shared" si="750"/>
        <v>2702.7027027027025</v>
      </c>
      <c r="K5376" s="109">
        <f t="shared" si="751"/>
        <v>0</v>
      </c>
      <c r="L5376" s="43">
        <f t="shared" si="752"/>
        <v>4729.7297297297291</v>
      </c>
      <c r="M5376" s="25"/>
      <c r="N5376" s="25"/>
    </row>
    <row r="5377" spans="1:14" ht="15.75" customHeight="1">
      <c r="A5377" s="114">
        <v>41253</v>
      </c>
      <c r="B5377" s="54" t="s">
        <v>84</v>
      </c>
      <c r="C5377" s="29">
        <f t="shared" si="753"/>
        <v>581.39534883720933</v>
      </c>
      <c r="D5377" s="102" t="s">
        <v>203</v>
      </c>
      <c r="E5377" s="43">
        <v>516</v>
      </c>
      <c r="F5377" s="43">
        <v>512</v>
      </c>
      <c r="G5377" s="43"/>
      <c r="H5377" s="110"/>
      <c r="I5377" s="109">
        <f t="shared" si="749"/>
        <v>2325.5813953488373</v>
      </c>
      <c r="J5377" s="109">
        <f t="shared" si="750"/>
        <v>0</v>
      </c>
      <c r="K5377" s="109">
        <f t="shared" si="751"/>
        <v>0</v>
      </c>
      <c r="L5377" s="43">
        <f t="shared" si="752"/>
        <v>2325.5813953488373</v>
      </c>
      <c r="M5377" s="25"/>
      <c r="N5377" s="25"/>
    </row>
    <row r="5378" spans="1:14" ht="15.75" customHeight="1">
      <c r="A5378" s="114">
        <v>41253</v>
      </c>
      <c r="B5378" s="54" t="s">
        <v>871</v>
      </c>
      <c r="C5378" s="29">
        <f t="shared" si="753"/>
        <v>569.80056980056975</v>
      </c>
      <c r="D5378" s="102" t="s">
        <v>188</v>
      </c>
      <c r="E5378" s="43">
        <v>526.5</v>
      </c>
      <c r="F5378" s="43">
        <v>530</v>
      </c>
      <c r="G5378" s="43"/>
      <c r="H5378" s="110"/>
      <c r="I5378" s="109">
        <f t="shared" si="749"/>
        <v>1994.301994301994</v>
      </c>
      <c r="J5378" s="109">
        <f t="shared" si="750"/>
        <v>0</v>
      </c>
      <c r="K5378" s="109">
        <f t="shared" si="751"/>
        <v>0</v>
      </c>
      <c r="L5378" s="43">
        <f t="shared" si="752"/>
        <v>1994.301994301994</v>
      </c>
      <c r="M5378" s="25"/>
      <c r="N5378" s="25"/>
    </row>
    <row r="5379" spans="1:14" ht="15.75" customHeight="1">
      <c r="A5379" s="114">
        <v>41250</v>
      </c>
      <c r="B5379" s="54" t="s">
        <v>830</v>
      </c>
      <c r="C5379" s="29">
        <f t="shared" si="753"/>
        <v>1086.9565217391305</v>
      </c>
      <c r="D5379" s="54" t="s">
        <v>188</v>
      </c>
      <c r="E5379" s="112">
        <v>276</v>
      </c>
      <c r="F5379" s="112">
        <v>278</v>
      </c>
      <c r="G5379" s="112">
        <v>281</v>
      </c>
      <c r="H5379" s="112">
        <v>284.5</v>
      </c>
      <c r="I5379" s="109">
        <f t="shared" si="749"/>
        <v>2173.913043478261</v>
      </c>
      <c r="J5379" s="109">
        <f t="shared" si="750"/>
        <v>3260.8695652173915</v>
      </c>
      <c r="K5379" s="109">
        <f t="shared" si="751"/>
        <v>3804.347826086957</v>
      </c>
      <c r="L5379" s="43">
        <f t="shared" si="752"/>
        <v>9239.1304347826081</v>
      </c>
      <c r="M5379" s="25"/>
      <c r="N5379" s="25"/>
    </row>
    <row r="5380" spans="1:14" ht="15.75" customHeight="1">
      <c r="A5380" s="114">
        <v>41250</v>
      </c>
      <c r="B5380" s="54" t="s">
        <v>872</v>
      </c>
      <c r="C5380" s="29">
        <f t="shared" si="753"/>
        <v>1612.9032258064517</v>
      </c>
      <c r="D5380" s="54" t="s">
        <v>188</v>
      </c>
      <c r="E5380" s="112">
        <v>186</v>
      </c>
      <c r="F5380" s="112">
        <v>187.25</v>
      </c>
      <c r="G5380" s="112">
        <v>189</v>
      </c>
      <c r="H5380" s="112">
        <v>191</v>
      </c>
      <c r="I5380" s="109">
        <f t="shared" si="749"/>
        <v>2016.1290322580646</v>
      </c>
      <c r="J5380" s="109">
        <f t="shared" si="750"/>
        <v>2822.5806451612907</v>
      </c>
      <c r="K5380" s="109">
        <f t="shared" si="751"/>
        <v>3225.8064516129034</v>
      </c>
      <c r="L5380" s="43">
        <f t="shared" si="752"/>
        <v>8064.5161290322585</v>
      </c>
      <c r="M5380" s="25"/>
      <c r="N5380" s="25"/>
    </row>
    <row r="5381" spans="1:14" ht="15.75" customHeight="1">
      <c r="A5381" s="114">
        <v>41250</v>
      </c>
      <c r="B5381" s="54" t="s">
        <v>19</v>
      </c>
      <c r="C5381" s="29">
        <f t="shared" si="753"/>
        <v>602.40963855421683</v>
      </c>
      <c r="D5381" s="54" t="s">
        <v>188</v>
      </c>
      <c r="E5381" s="112">
        <v>498</v>
      </c>
      <c r="F5381" s="112">
        <v>501</v>
      </c>
      <c r="G5381" s="112">
        <v>506</v>
      </c>
      <c r="H5381" s="112">
        <v>513</v>
      </c>
      <c r="I5381" s="109">
        <f t="shared" si="749"/>
        <v>1807.2289156626505</v>
      </c>
      <c r="J5381" s="109">
        <f t="shared" si="750"/>
        <v>3012.0481927710844</v>
      </c>
      <c r="K5381" s="109">
        <f t="shared" si="751"/>
        <v>4216.8674698795176</v>
      </c>
      <c r="L5381" s="43">
        <f t="shared" si="752"/>
        <v>9036.1445783132513</v>
      </c>
      <c r="M5381" s="25"/>
      <c r="N5381" s="25"/>
    </row>
    <row r="5382" spans="1:14" ht="15.75" customHeight="1">
      <c r="A5382" s="114">
        <v>41250</v>
      </c>
      <c r="B5382" s="54" t="s">
        <v>873</v>
      </c>
      <c r="C5382" s="29">
        <f t="shared" si="753"/>
        <v>2955.6650246305417</v>
      </c>
      <c r="D5382" s="54" t="s">
        <v>203</v>
      </c>
      <c r="E5382" s="112">
        <v>101.5</v>
      </c>
      <c r="F5382" s="112">
        <v>100.5</v>
      </c>
      <c r="G5382" s="112">
        <v>99.5</v>
      </c>
      <c r="H5382" s="112">
        <v>98</v>
      </c>
      <c r="I5382" s="109">
        <f t="shared" si="749"/>
        <v>2955.6650246305417</v>
      </c>
      <c r="J5382" s="109">
        <f t="shared" si="750"/>
        <v>2955.6650246305417</v>
      </c>
      <c r="K5382" s="109">
        <f t="shared" si="751"/>
        <v>4433.4975369458125</v>
      </c>
      <c r="L5382" s="43">
        <f t="shared" si="752"/>
        <v>10344.827586206895</v>
      </c>
      <c r="M5382" s="25"/>
      <c r="N5382" s="25"/>
    </row>
    <row r="5383" spans="1:14" ht="15.75" customHeight="1">
      <c r="A5383" s="114">
        <v>41250</v>
      </c>
      <c r="B5383" s="54" t="s">
        <v>549</v>
      </c>
      <c r="C5383" s="29">
        <f t="shared" si="753"/>
        <v>763.35877862595419</v>
      </c>
      <c r="D5383" s="54" t="s">
        <v>188</v>
      </c>
      <c r="E5383" s="112">
        <v>393</v>
      </c>
      <c r="F5383" s="112">
        <v>395.5</v>
      </c>
      <c r="G5383" s="112">
        <v>398</v>
      </c>
      <c r="H5383" s="112">
        <v>403</v>
      </c>
      <c r="I5383" s="109">
        <f t="shared" si="749"/>
        <v>1908.3969465648854</v>
      </c>
      <c r="J5383" s="109">
        <f t="shared" si="750"/>
        <v>1908.3969465648854</v>
      </c>
      <c r="K5383" s="109">
        <f t="shared" si="751"/>
        <v>3816.7938931297708</v>
      </c>
      <c r="L5383" s="43">
        <f t="shared" si="752"/>
        <v>7633.5877862595416</v>
      </c>
      <c r="M5383" s="25"/>
      <c r="N5383" s="25"/>
    </row>
    <row r="5384" spans="1:14" ht="15.75" customHeight="1">
      <c r="A5384" s="114">
        <v>41250</v>
      </c>
      <c r="B5384" s="54" t="s">
        <v>871</v>
      </c>
      <c r="C5384" s="29">
        <f t="shared" si="753"/>
        <v>601.20240480961922</v>
      </c>
      <c r="D5384" s="54" t="s">
        <v>188</v>
      </c>
      <c r="E5384" s="112">
        <v>499</v>
      </c>
      <c r="F5384" s="112">
        <v>502</v>
      </c>
      <c r="G5384" s="112">
        <v>506</v>
      </c>
      <c r="H5384" s="112">
        <v>512</v>
      </c>
      <c r="I5384" s="109">
        <f t="shared" si="749"/>
        <v>1803.6072144288578</v>
      </c>
      <c r="J5384" s="109">
        <f t="shared" si="750"/>
        <v>2404.8096192384769</v>
      </c>
      <c r="K5384" s="109">
        <f t="shared" si="751"/>
        <v>3607.2144288577156</v>
      </c>
      <c r="L5384" s="43">
        <f t="shared" si="752"/>
        <v>7815.6312625250503</v>
      </c>
      <c r="M5384" s="25"/>
      <c r="N5384" s="25"/>
    </row>
    <row r="5385" spans="1:14" ht="15.75" customHeight="1">
      <c r="A5385" s="114">
        <v>41250</v>
      </c>
      <c r="B5385" s="54" t="s">
        <v>95</v>
      </c>
      <c r="C5385" s="29">
        <f t="shared" si="753"/>
        <v>2884.6153846153848</v>
      </c>
      <c r="D5385" s="54" t="s">
        <v>188</v>
      </c>
      <c r="E5385" s="112">
        <v>104</v>
      </c>
      <c r="F5385" s="112">
        <v>105</v>
      </c>
      <c r="G5385" s="112">
        <v>106.5</v>
      </c>
      <c r="H5385" s="112"/>
      <c r="I5385" s="109">
        <f t="shared" si="749"/>
        <v>2884.6153846153848</v>
      </c>
      <c r="J5385" s="109">
        <f t="shared" si="750"/>
        <v>4326.9230769230771</v>
      </c>
      <c r="K5385" s="109">
        <f t="shared" si="751"/>
        <v>0</v>
      </c>
      <c r="L5385" s="43">
        <f t="shared" si="752"/>
        <v>7211.5384615384619</v>
      </c>
      <c r="M5385" s="25"/>
      <c r="N5385" s="25"/>
    </row>
    <row r="5386" spans="1:14" ht="15.75" customHeight="1">
      <c r="A5386" s="114">
        <v>41250</v>
      </c>
      <c r="B5386" s="54" t="s">
        <v>861</v>
      </c>
      <c r="C5386" s="29">
        <f t="shared" si="753"/>
        <v>1234.5679012345679</v>
      </c>
      <c r="D5386" s="54" t="s">
        <v>188</v>
      </c>
      <c r="E5386" s="112">
        <v>243</v>
      </c>
      <c r="F5386" s="112">
        <v>244.5</v>
      </c>
      <c r="G5386" s="112">
        <v>246.5</v>
      </c>
      <c r="H5386" s="112"/>
      <c r="I5386" s="109">
        <f t="shared" si="749"/>
        <v>1851.8518518518517</v>
      </c>
      <c r="J5386" s="109">
        <f t="shared" si="750"/>
        <v>2469.1358024691358</v>
      </c>
      <c r="K5386" s="109">
        <f t="shared" si="751"/>
        <v>0</v>
      </c>
      <c r="L5386" s="43">
        <f t="shared" si="752"/>
        <v>4320.9876543209875</v>
      </c>
      <c r="M5386" s="25"/>
      <c r="N5386" s="25"/>
    </row>
    <row r="5387" spans="1:14" ht="15.75" customHeight="1">
      <c r="A5387" s="114">
        <v>41250</v>
      </c>
      <c r="B5387" s="54" t="s">
        <v>874</v>
      </c>
      <c r="C5387" s="29">
        <f t="shared" si="753"/>
        <v>566.03773584905662</v>
      </c>
      <c r="D5387" s="54" t="s">
        <v>188</v>
      </c>
      <c r="E5387" s="112">
        <v>530</v>
      </c>
      <c r="F5387" s="112">
        <v>533</v>
      </c>
      <c r="G5387" s="112">
        <v>537.5</v>
      </c>
      <c r="H5387" s="112"/>
      <c r="I5387" s="109">
        <f t="shared" si="749"/>
        <v>1698.1132075471698</v>
      </c>
      <c r="J5387" s="109">
        <f t="shared" si="750"/>
        <v>2547.1698113207549</v>
      </c>
      <c r="K5387" s="109">
        <f t="shared" si="751"/>
        <v>0</v>
      </c>
      <c r="L5387" s="43">
        <f t="shared" si="752"/>
        <v>4245.2830188679245</v>
      </c>
      <c r="M5387" s="25"/>
      <c r="N5387" s="25"/>
    </row>
    <row r="5388" spans="1:14" ht="15.75" customHeight="1">
      <c r="A5388" s="114">
        <v>41250</v>
      </c>
      <c r="B5388" s="54" t="s">
        <v>93</v>
      </c>
      <c r="C5388" s="29">
        <f t="shared" si="753"/>
        <v>649.35064935064941</v>
      </c>
      <c r="D5388" s="102" t="s">
        <v>188</v>
      </c>
      <c r="E5388" s="43">
        <v>462</v>
      </c>
      <c r="F5388" s="43">
        <v>464.5</v>
      </c>
      <c r="G5388" s="43"/>
      <c r="H5388" s="110"/>
      <c r="I5388" s="109">
        <f t="shared" ref="I5388:I5451" si="754">(IF(D5388="SHORT",E5388-F5388,IF(D5388="LONG",F5388-E5388)))*C5388</f>
        <v>1623.3766233766235</v>
      </c>
      <c r="J5388" s="109">
        <f t="shared" ref="J5388:J5451" si="755">(IF(D5388="SHORT",IF(G5388="",0,F5388-G5388),IF(D5388="LONG",IF(G5388="",0,G5388-F5388))))*C5388</f>
        <v>0</v>
      </c>
      <c r="K5388" s="109">
        <f t="shared" ref="K5388:K5451" si="756">(IF(D5388="SHORT",IF(H5388="",0,G5388-H5388),IF(D5388="LONG",IF(H5388="",0,(H5388-G5388)))))*C5388</f>
        <v>0</v>
      </c>
      <c r="L5388" s="43">
        <f t="shared" ref="L5388:L5451" si="757">SUM(I5388,J5388,K5388)</f>
        <v>1623.3766233766235</v>
      </c>
      <c r="M5388" s="25"/>
      <c r="N5388" s="25"/>
    </row>
    <row r="5389" spans="1:14" ht="15.75" customHeight="1">
      <c r="A5389" s="114">
        <v>41249</v>
      </c>
      <c r="B5389" s="54" t="s">
        <v>861</v>
      </c>
      <c r="C5389" s="29">
        <f t="shared" si="753"/>
        <v>1276.5957446808511</v>
      </c>
      <c r="D5389" s="54" t="s">
        <v>188</v>
      </c>
      <c r="E5389" s="112">
        <v>235</v>
      </c>
      <c r="F5389" s="112">
        <v>236.5</v>
      </c>
      <c r="G5389" s="112">
        <v>238.5</v>
      </c>
      <c r="H5389" s="112">
        <v>241</v>
      </c>
      <c r="I5389" s="109">
        <f t="shared" si="754"/>
        <v>1914.8936170212767</v>
      </c>
      <c r="J5389" s="109">
        <f t="shared" si="755"/>
        <v>2553.1914893617022</v>
      </c>
      <c r="K5389" s="109">
        <f t="shared" si="756"/>
        <v>3191.489361702128</v>
      </c>
      <c r="L5389" s="43">
        <f t="shared" si="757"/>
        <v>7659.5744680851067</v>
      </c>
      <c r="M5389" s="25"/>
      <c r="N5389" s="25"/>
    </row>
    <row r="5390" spans="1:14" ht="15.75" customHeight="1">
      <c r="A5390" s="114">
        <v>41249</v>
      </c>
      <c r="B5390" s="54" t="s">
        <v>874</v>
      </c>
      <c r="C5390" s="29">
        <f t="shared" si="753"/>
        <v>620.47569803516024</v>
      </c>
      <c r="D5390" s="54" t="s">
        <v>188</v>
      </c>
      <c r="E5390" s="112">
        <v>483.5</v>
      </c>
      <c r="F5390" s="112">
        <v>486</v>
      </c>
      <c r="G5390" s="112">
        <v>490</v>
      </c>
      <c r="H5390" s="112">
        <v>497</v>
      </c>
      <c r="I5390" s="109">
        <f t="shared" si="754"/>
        <v>1551.1892450879006</v>
      </c>
      <c r="J5390" s="109">
        <f t="shared" si="755"/>
        <v>2481.9027921406409</v>
      </c>
      <c r="K5390" s="109">
        <f t="shared" si="756"/>
        <v>4343.3298862461215</v>
      </c>
      <c r="L5390" s="43">
        <f t="shared" si="757"/>
        <v>8376.4219234746633</v>
      </c>
      <c r="M5390" s="25"/>
      <c r="N5390" s="25"/>
    </row>
    <row r="5391" spans="1:14" ht="15.75" customHeight="1">
      <c r="A5391" s="114">
        <v>41249</v>
      </c>
      <c r="B5391" s="54" t="s">
        <v>830</v>
      </c>
      <c r="C5391" s="29">
        <f t="shared" si="753"/>
        <v>1102.9411764705883</v>
      </c>
      <c r="D5391" s="54" t="s">
        <v>188</v>
      </c>
      <c r="E5391" s="112">
        <v>272</v>
      </c>
      <c r="F5391" s="112">
        <v>273.5</v>
      </c>
      <c r="G5391" s="112">
        <v>275.5</v>
      </c>
      <c r="H5391" s="112"/>
      <c r="I5391" s="109">
        <f t="shared" si="754"/>
        <v>1654.4117647058824</v>
      </c>
      <c r="J5391" s="109">
        <f t="shared" si="755"/>
        <v>2205.8823529411766</v>
      </c>
      <c r="K5391" s="109">
        <f t="shared" si="756"/>
        <v>0</v>
      </c>
      <c r="L5391" s="43">
        <f t="shared" si="757"/>
        <v>3860.294117647059</v>
      </c>
      <c r="M5391" s="25"/>
      <c r="N5391" s="25"/>
    </row>
    <row r="5392" spans="1:14" ht="15.75" customHeight="1">
      <c r="A5392" s="114">
        <v>41249</v>
      </c>
      <c r="B5392" s="54" t="s">
        <v>95</v>
      </c>
      <c r="C5392" s="29">
        <f t="shared" ref="C5392:C5455" si="758">300000/E5392</f>
        <v>2970.2970297029701</v>
      </c>
      <c r="D5392" s="54" t="s">
        <v>188</v>
      </c>
      <c r="E5392" s="112">
        <v>101</v>
      </c>
      <c r="F5392" s="112">
        <v>101.75</v>
      </c>
      <c r="G5392" s="112">
        <v>102.6</v>
      </c>
      <c r="H5392" s="112"/>
      <c r="I5392" s="109">
        <f t="shared" si="754"/>
        <v>2227.7227722772277</v>
      </c>
      <c r="J5392" s="109">
        <f t="shared" si="755"/>
        <v>2524.7524752475078</v>
      </c>
      <c r="K5392" s="109">
        <f t="shared" si="756"/>
        <v>0</v>
      </c>
      <c r="L5392" s="43">
        <f t="shared" si="757"/>
        <v>4752.4752475247351</v>
      </c>
      <c r="M5392" s="25"/>
      <c r="N5392" s="25"/>
    </row>
    <row r="5393" spans="1:14" ht="15.75" customHeight="1">
      <c r="A5393" s="114">
        <v>41249</v>
      </c>
      <c r="B5393" s="54" t="s">
        <v>770</v>
      </c>
      <c r="C5393" s="29">
        <f t="shared" si="758"/>
        <v>553.50553505535061</v>
      </c>
      <c r="D5393" s="102" t="s">
        <v>188</v>
      </c>
      <c r="E5393" s="43">
        <v>542</v>
      </c>
      <c r="F5393" s="43">
        <v>544.79999999999995</v>
      </c>
      <c r="G5393" s="43"/>
      <c r="H5393" s="110"/>
      <c r="I5393" s="109">
        <f t="shared" si="754"/>
        <v>1549.8154981549565</v>
      </c>
      <c r="J5393" s="109">
        <f t="shared" si="755"/>
        <v>0</v>
      </c>
      <c r="K5393" s="109">
        <f t="shared" si="756"/>
        <v>0</v>
      </c>
      <c r="L5393" s="43">
        <f t="shared" si="757"/>
        <v>1549.8154981549565</v>
      </c>
      <c r="M5393" s="25"/>
      <c r="N5393" s="25"/>
    </row>
    <row r="5394" spans="1:14" ht="15.75" customHeight="1">
      <c r="A5394" s="114">
        <v>41249</v>
      </c>
      <c r="B5394" s="54" t="s">
        <v>875</v>
      </c>
      <c r="C5394" s="29">
        <f t="shared" si="758"/>
        <v>4838.7096774193551</v>
      </c>
      <c r="D5394" s="102" t="s">
        <v>188</v>
      </c>
      <c r="E5394" s="43">
        <v>62</v>
      </c>
      <c r="F5394" s="43">
        <v>62</v>
      </c>
      <c r="G5394" s="43"/>
      <c r="H5394" s="110"/>
      <c r="I5394" s="109">
        <f t="shared" si="754"/>
        <v>0</v>
      </c>
      <c r="J5394" s="109">
        <f t="shared" si="755"/>
        <v>0</v>
      </c>
      <c r="K5394" s="109">
        <f t="shared" si="756"/>
        <v>0</v>
      </c>
      <c r="L5394" s="43">
        <f t="shared" si="757"/>
        <v>0</v>
      </c>
      <c r="M5394" s="25"/>
      <c r="N5394" s="25"/>
    </row>
    <row r="5395" spans="1:14" ht="15.75" customHeight="1">
      <c r="A5395" s="114">
        <v>41248</v>
      </c>
      <c r="B5395" s="54" t="s">
        <v>853</v>
      </c>
      <c r="C5395" s="29">
        <f t="shared" si="758"/>
        <v>1134.2155009451797</v>
      </c>
      <c r="D5395" s="54" t="s">
        <v>188</v>
      </c>
      <c r="E5395" s="112">
        <v>264.5</v>
      </c>
      <c r="F5395" s="112">
        <v>266</v>
      </c>
      <c r="G5395" s="112">
        <v>268</v>
      </c>
      <c r="H5395" s="112">
        <v>271</v>
      </c>
      <c r="I5395" s="109">
        <f t="shared" si="754"/>
        <v>1701.3232514177694</v>
      </c>
      <c r="J5395" s="109">
        <f t="shared" si="755"/>
        <v>2268.4310018903593</v>
      </c>
      <c r="K5395" s="109">
        <f t="shared" si="756"/>
        <v>3402.6465028355387</v>
      </c>
      <c r="L5395" s="43">
        <f t="shared" si="757"/>
        <v>7372.4007561436674</v>
      </c>
      <c r="M5395" s="25"/>
      <c r="N5395" s="25"/>
    </row>
    <row r="5396" spans="1:14" ht="15.75" customHeight="1">
      <c r="A5396" s="114">
        <v>41248</v>
      </c>
      <c r="B5396" s="54" t="s">
        <v>654</v>
      </c>
      <c r="C5396" s="29">
        <f t="shared" si="758"/>
        <v>659.34065934065939</v>
      </c>
      <c r="D5396" s="54" t="s">
        <v>188</v>
      </c>
      <c r="E5396" s="112">
        <v>455</v>
      </c>
      <c r="F5396" s="112">
        <v>457.5</v>
      </c>
      <c r="G5396" s="112">
        <v>461</v>
      </c>
      <c r="H5396" s="112">
        <v>467</v>
      </c>
      <c r="I5396" s="109">
        <f t="shared" si="754"/>
        <v>1648.3516483516485</v>
      </c>
      <c r="J5396" s="109">
        <f t="shared" si="755"/>
        <v>2307.6923076923076</v>
      </c>
      <c r="K5396" s="109">
        <f t="shared" si="756"/>
        <v>3956.0439560439563</v>
      </c>
      <c r="L5396" s="43">
        <f t="shared" si="757"/>
        <v>7912.0879120879126</v>
      </c>
      <c r="M5396" s="25"/>
      <c r="N5396" s="25"/>
    </row>
    <row r="5397" spans="1:14" ht="15.75" customHeight="1">
      <c r="A5397" s="114">
        <v>41248</v>
      </c>
      <c r="B5397" s="54" t="s">
        <v>876</v>
      </c>
      <c r="C5397" s="29">
        <f t="shared" si="758"/>
        <v>1546.3917525773195</v>
      </c>
      <c r="D5397" s="54" t="s">
        <v>188</v>
      </c>
      <c r="E5397" s="112">
        <v>194</v>
      </c>
      <c r="F5397" s="112">
        <v>195.25</v>
      </c>
      <c r="G5397" s="112">
        <v>196.75</v>
      </c>
      <c r="H5397" s="112">
        <v>199</v>
      </c>
      <c r="I5397" s="109">
        <f t="shared" si="754"/>
        <v>1932.9896907216494</v>
      </c>
      <c r="J5397" s="109">
        <f t="shared" si="755"/>
        <v>2319.5876288659792</v>
      </c>
      <c r="K5397" s="109">
        <f t="shared" si="756"/>
        <v>3479.3814432989689</v>
      </c>
      <c r="L5397" s="43">
        <f t="shared" si="757"/>
        <v>7731.9587628865975</v>
      </c>
      <c r="M5397" s="25"/>
      <c r="N5397" s="25"/>
    </row>
    <row r="5398" spans="1:14" ht="15.75" customHeight="1">
      <c r="A5398" s="114">
        <v>41248</v>
      </c>
      <c r="B5398" s="54" t="s">
        <v>568</v>
      </c>
      <c r="C5398" s="29">
        <f t="shared" si="758"/>
        <v>663.71681415929208</v>
      </c>
      <c r="D5398" s="54" t="s">
        <v>188</v>
      </c>
      <c r="E5398" s="112">
        <v>452</v>
      </c>
      <c r="F5398" s="112">
        <v>455</v>
      </c>
      <c r="G5398" s="112">
        <v>459.5</v>
      </c>
      <c r="H5398" s="112">
        <v>466</v>
      </c>
      <c r="I5398" s="109">
        <f t="shared" si="754"/>
        <v>1991.1504424778764</v>
      </c>
      <c r="J5398" s="109">
        <f t="shared" si="755"/>
        <v>2986.7256637168143</v>
      </c>
      <c r="K5398" s="109">
        <f t="shared" si="756"/>
        <v>4314.1592920353987</v>
      </c>
      <c r="L5398" s="43">
        <f t="shared" si="757"/>
        <v>9292.0353982300894</v>
      </c>
      <c r="M5398" s="25"/>
      <c r="N5398" s="25"/>
    </row>
    <row r="5399" spans="1:14" ht="15.75" customHeight="1">
      <c r="A5399" s="114">
        <v>41248</v>
      </c>
      <c r="B5399" s="54" t="s">
        <v>770</v>
      </c>
      <c r="C5399" s="29">
        <f t="shared" si="758"/>
        <v>557.62081784386612</v>
      </c>
      <c r="D5399" s="102" t="s">
        <v>188</v>
      </c>
      <c r="E5399" s="43">
        <v>538</v>
      </c>
      <c r="F5399" s="43">
        <v>541</v>
      </c>
      <c r="G5399" s="43"/>
      <c r="H5399" s="110"/>
      <c r="I5399" s="109">
        <f t="shared" si="754"/>
        <v>1672.8624535315985</v>
      </c>
      <c r="J5399" s="109">
        <f t="shared" si="755"/>
        <v>0</v>
      </c>
      <c r="K5399" s="109">
        <f t="shared" si="756"/>
        <v>0</v>
      </c>
      <c r="L5399" s="43">
        <f t="shared" si="757"/>
        <v>1672.8624535315985</v>
      </c>
      <c r="M5399" s="25"/>
      <c r="N5399" s="25"/>
    </row>
    <row r="5400" spans="1:14" ht="15.75" customHeight="1">
      <c r="A5400" s="114">
        <v>41248</v>
      </c>
      <c r="B5400" s="54" t="s">
        <v>789</v>
      </c>
      <c r="C5400" s="29">
        <f t="shared" si="758"/>
        <v>3614.4578313253014</v>
      </c>
      <c r="D5400" s="102" t="s">
        <v>188</v>
      </c>
      <c r="E5400" s="43">
        <v>83</v>
      </c>
      <c r="F5400" s="43">
        <v>83.6</v>
      </c>
      <c r="G5400" s="43"/>
      <c r="H5400" s="110"/>
      <c r="I5400" s="109">
        <f t="shared" si="754"/>
        <v>2168.6746987951601</v>
      </c>
      <c r="J5400" s="109">
        <f t="shared" si="755"/>
        <v>0</v>
      </c>
      <c r="K5400" s="109">
        <f t="shared" si="756"/>
        <v>0</v>
      </c>
      <c r="L5400" s="43">
        <f t="shared" si="757"/>
        <v>2168.6746987951601</v>
      </c>
      <c r="M5400" s="25"/>
      <c r="N5400" s="25"/>
    </row>
    <row r="5401" spans="1:14" ht="15.75" customHeight="1">
      <c r="A5401" s="114">
        <v>41248</v>
      </c>
      <c r="B5401" s="54" t="s">
        <v>65</v>
      </c>
      <c r="C5401" s="29">
        <f t="shared" si="758"/>
        <v>1948.0519480519481</v>
      </c>
      <c r="D5401" s="102" t="s">
        <v>188</v>
      </c>
      <c r="E5401" s="43">
        <v>154</v>
      </c>
      <c r="F5401" s="43">
        <v>154.80000000000001</v>
      </c>
      <c r="G5401" s="43"/>
      <c r="H5401" s="110"/>
      <c r="I5401" s="109">
        <f t="shared" si="754"/>
        <v>1558.4415584415806</v>
      </c>
      <c r="J5401" s="109">
        <f t="shared" si="755"/>
        <v>0</v>
      </c>
      <c r="K5401" s="109">
        <f t="shared" si="756"/>
        <v>0</v>
      </c>
      <c r="L5401" s="43">
        <f t="shared" si="757"/>
        <v>1558.4415584415806</v>
      </c>
      <c r="M5401" s="25"/>
      <c r="N5401" s="25"/>
    </row>
    <row r="5402" spans="1:14" ht="15.75" customHeight="1">
      <c r="A5402" s="114">
        <v>41248</v>
      </c>
      <c r="B5402" s="54" t="s">
        <v>877</v>
      </c>
      <c r="C5402" s="29">
        <f t="shared" si="758"/>
        <v>1518.9873417721519</v>
      </c>
      <c r="D5402" s="102" t="s">
        <v>188</v>
      </c>
      <c r="E5402" s="43">
        <v>197.5</v>
      </c>
      <c r="F5402" s="43">
        <v>195</v>
      </c>
      <c r="G5402" s="43"/>
      <c r="H5402" s="110"/>
      <c r="I5402" s="109">
        <f t="shared" si="754"/>
        <v>-3797.4683544303798</v>
      </c>
      <c r="J5402" s="109">
        <f t="shared" si="755"/>
        <v>0</v>
      </c>
      <c r="K5402" s="109">
        <f t="shared" si="756"/>
        <v>0</v>
      </c>
      <c r="L5402" s="43">
        <f t="shared" si="757"/>
        <v>-3797.4683544303798</v>
      </c>
      <c r="M5402" s="25"/>
      <c r="N5402" s="25"/>
    </row>
    <row r="5403" spans="1:14" ht="15.75" customHeight="1">
      <c r="A5403" s="114">
        <v>41247</v>
      </c>
      <c r="B5403" s="54" t="s">
        <v>792</v>
      </c>
      <c r="C5403" s="29">
        <f t="shared" si="758"/>
        <v>2500</v>
      </c>
      <c r="D5403" s="54" t="s">
        <v>188</v>
      </c>
      <c r="E5403" s="112">
        <v>120</v>
      </c>
      <c r="F5403" s="112">
        <v>121</v>
      </c>
      <c r="G5403" s="112">
        <v>122.5</v>
      </c>
      <c r="H5403" s="112">
        <v>124</v>
      </c>
      <c r="I5403" s="109">
        <f t="shared" si="754"/>
        <v>2500</v>
      </c>
      <c r="J5403" s="109">
        <f t="shared" si="755"/>
        <v>3750</v>
      </c>
      <c r="K5403" s="109">
        <f t="shared" si="756"/>
        <v>3750</v>
      </c>
      <c r="L5403" s="43">
        <f t="shared" si="757"/>
        <v>10000</v>
      </c>
      <c r="M5403" s="25"/>
      <c r="N5403" s="25"/>
    </row>
    <row r="5404" spans="1:14" ht="15.75" customHeight="1">
      <c r="A5404" s="114">
        <v>41247</v>
      </c>
      <c r="B5404" s="54" t="s">
        <v>765</v>
      </c>
      <c r="C5404" s="29">
        <f t="shared" si="758"/>
        <v>649.35064935064941</v>
      </c>
      <c r="D5404" s="54" t="s">
        <v>188</v>
      </c>
      <c r="E5404" s="112">
        <v>462</v>
      </c>
      <c r="F5404" s="112">
        <v>464.5</v>
      </c>
      <c r="G5404" s="112">
        <v>467.2</v>
      </c>
      <c r="H5404" s="112"/>
      <c r="I5404" s="109">
        <f t="shared" si="754"/>
        <v>1623.3766233766235</v>
      </c>
      <c r="J5404" s="109">
        <f t="shared" si="755"/>
        <v>1753.246753246746</v>
      </c>
      <c r="K5404" s="109">
        <f t="shared" si="756"/>
        <v>0</v>
      </c>
      <c r="L5404" s="43">
        <f t="shared" si="757"/>
        <v>3376.6233766233695</v>
      </c>
      <c r="M5404" s="25"/>
      <c r="N5404" s="25"/>
    </row>
    <row r="5405" spans="1:14" ht="15.75" customHeight="1">
      <c r="A5405" s="114">
        <v>41247</v>
      </c>
      <c r="B5405" s="54" t="s">
        <v>29</v>
      </c>
      <c r="C5405" s="29">
        <f t="shared" si="758"/>
        <v>931.67701863354034</v>
      </c>
      <c r="D5405" s="102" t="s">
        <v>188</v>
      </c>
      <c r="E5405" s="43">
        <v>322</v>
      </c>
      <c r="F5405" s="43">
        <v>324</v>
      </c>
      <c r="G5405" s="43"/>
      <c r="H5405" s="110"/>
      <c r="I5405" s="109">
        <f t="shared" si="754"/>
        <v>1863.3540372670807</v>
      </c>
      <c r="J5405" s="109">
        <f t="shared" si="755"/>
        <v>0</v>
      </c>
      <c r="K5405" s="109">
        <f t="shared" si="756"/>
        <v>0</v>
      </c>
      <c r="L5405" s="43">
        <f t="shared" si="757"/>
        <v>1863.3540372670807</v>
      </c>
      <c r="M5405" s="25"/>
      <c r="N5405" s="25"/>
    </row>
    <row r="5406" spans="1:14" ht="15.75" customHeight="1">
      <c r="A5406" s="114">
        <v>41247</v>
      </c>
      <c r="B5406" s="54" t="s">
        <v>756</v>
      </c>
      <c r="C5406" s="29">
        <f t="shared" si="758"/>
        <v>2362.2047244094488</v>
      </c>
      <c r="D5406" s="102" t="s">
        <v>188</v>
      </c>
      <c r="E5406" s="43">
        <v>127</v>
      </c>
      <c r="F5406" s="43">
        <v>127.9</v>
      </c>
      <c r="G5406" s="43"/>
      <c r="H5406" s="110"/>
      <c r="I5406" s="109">
        <f t="shared" si="754"/>
        <v>2125.9842519685171</v>
      </c>
      <c r="J5406" s="109">
        <f t="shared" si="755"/>
        <v>0</v>
      </c>
      <c r="K5406" s="109">
        <f t="shared" si="756"/>
        <v>0</v>
      </c>
      <c r="L5406" s="43">
        <f t="shared" si="757"/>
        <v>2125.9842519685171</v>
      </c>
      <c r="M5406" s="25"/>
      <c r="N5406" s="25"/>
    </row>
    <row r="5407" spans="1:14" ht="15.75" customHeight="1">
      <c r="A5407" s="114">
        <v>41247</v>
      </c>
      <c r="B5407" s="54" t="s">
        <v>878</v>
      </c>
      <c r="C5407" s="29">
        <f t="shared" si="758"/>
        <v>961.53846153846155</v>
      </c>
      <c r="D5407" s="102" t="s">
        <v>188</v>
      </c>
      <c r="E5407" s="43">
        <v>312</v>
      </c>
      <c r="F5407" s="43">
        <v>308.45</v>
      </c>
      <c r="G5407" s="43"/>
      <c r="H5407" s="110"/>
      <c r="I5407" s="109">
        <f t="shared" si="754"/>
        <v>-3413.4615384615495</v>
      </c>
      <c r="J5407" s="109">
        <f t="shared" si="755"/>
        <v>0</v>
      </c>
      <c r="K5407" s="109">
        <f t="shared" si="756"/>
        <v>0</v>
      </c>
      <c r="L5407" s="43">
        <f t="shared" si="757"/>
        <v>-3413.4615384615495</v>
      </c>
      <c r="M5407" s="25"/>
      <c r="N5407" s="25"/>
    </row>
    <row r="5408" spans="1:14" ht="15.75" customHeight="1">
      <c r="A5408" s="114">
        <v>41247</v>
      </c>
      <c r="B5408" s="54" t="s">
        <v>820</v>
      </c>
      <c r="C5408" s="29">
        <f t="shared" si="758"/>
        <v>1807.2289156626507</v>
      </c>
      <c r="D5408" s="102" t="s">
        <v>188</v>
      </c>
      <c r="E5408" s="43">
        <v>166</v>
      </c>
      <c r="F5408" s="43">
        <v>163.44999999999999</v>
      </c>
      <c r="G5408" s="43"/>
      <c r="H5408" s="110"/>
      <c r="I5408" s="109">
        <f t="shared" si="754"/>
        <v>-4608.4337349397802</v>
      </c>
      <c r="J5408" s="109">
        <f t="shared" si="755"/>
        <v>0</v>
      </c>
      <c r="K5408" s="109">
        <f t="shared" si="756"/>
        <v>0</v>
      </c>
      <c r="L5408" s="43">
        <f t="shared" si="757"/>
        <v>-4608.4337349397802</v>
      </c>
      <c r="M5408" s="25"/>
      <c r="N5408" s="25"/>
    </row>
    <row r="5409" spans="1:14" ht="15.75" customHeight="1">
      <c r="A5409" s="114">
        <v>41246</v>
      </c>
      <c r="B5409" s="54" t="s">
        <v>743</v>
      </c>
      <c r="C5409" s="29">
        <f t="shared" si="758"/>
        <v>3030.3030303030305</v>
      </c>
      <c r="D5409" s="54" t="s">
        <v>188</v>
      </c>
      <c r="E5409" s="112">
        <v>99</v>
      </c>
      <c r="F5409" s="112">
        <v>99.75</v>
      </c>
      <c r="G5409" s="112">
        <v>100.75</v>
      </c>
      <c r="H5409" s="112">
        <v>102</v>
      </c>
      <c r="I5409" s="109">
        <f t="shared" si="754"/>
        <v>2272.727272727273</v>
      </c>
      <c r="J5409" s="109">
        <f t="shared" si="755"/>
        <v>3030.3030303030305</v>
      </c>
      <c r="K5409" s="109">
        <f t="shared" si="756"/>
        <v>3787.878787878788</v>
      </c>
      <c r="L5409" s="43">
        <f t="shared" si="757"/>
        <v>9090.9090909090919</v>
      </c>
      <c r="M5409" s="25"/>
      <c r="N5409" s="25"/>
    </row>
    <row r="5410" spans="1:14" ht="15.75" customHeight="1">
      <c r="A5410" s="114">
        <v>41246</v>
      </c>
      <c r="B5410" s="54" t="s">
        <v>820</v>
      </c>
      <c r="C5410" s="29">
        <f t="shared" si="758"/>
        <v>1960.7843137254902</v>
      </c>
      <c r="D5410" s="54" t="s">
        <v>188</v>
      </c>
      <c r="E5410" s="112">
        <v>153</v>
      </c>
      <c r="F5410" s="112">
        <v>154</v>
      </c>
      <c r="G5410" s="112">
        <v>155.5</v>
      </c>
      <c r="H5410" s="112">
        <v>157</v>
      </c>
      <c r="I5410" s="109">
        <f t="shared" si="754"/>
        <v>1960.7843137254902</v>
      </c>
      <c r="J5410" s="109">
        <f t="shared" si="755"/>
        <v>2941.1764705882351</v>
      </c>
      <c r="K5410" s="109">
        <f t="shared" si="756"/>
        <v>2941.1764705882351</v>
      </c>
      <c r="L5410" s="43">
        <f t="shared" si="757"/>
        <v>7843.1372549019607</v>
      </c>
      <c r="M5410" s="25"/>
      <c r="N5410" s="25"/>
    </row>
    <row r="5411" spans="1:14" ht="15.75" customHeight="1">
      <c r="A5411" s="114">
        <v>41246</v>
      </c>
      <c r="B5411" s="54" t="s">
        <v>81</v>
      </c>
      <c r="C5411" s="29">
        <f t="shared" si="758"/>
        <v>1363.6363636363637</v>
      </c>
      <c r="D5411" s="54" t="s">
        <v>188</v>
      </c>
      <c r="E5411" s="112">
        <v>220</v>
      </c>
      <c r="F5411" s="112">
        <v>221.5</v>
      </c>
      <c r="G5411" s="112">
        <v>223.5</v>
      </c>
      <c r="H5411" s="112">
        <v>227</v>
      </c>
      <c r="I5411" s="109">
        <f t="shared" si="754"/>
        <v>2045.4545454545455</v>
      </c>
      <c r="J5411" s="109">
        <f t="shared" si="755"/>
        <v>2727.2727272727275</v>
      </c>
      <c r="K5411" s="109">
        <f t="shared" si="756"/>
        <v>4772.727272727273</v>
      </c>
      <c r="L5411" s="43">
        <f t="shared" si="757"/>
        <v>9545.454545454546</v>
      </c>
      <c r="M5411" s="25"/>
      <c r="N5411" s="25"/>
    </row>
    <row r="5412" spans="1:14" ht="15.75" customHeight="1">
      <c r="A5412" s="114">
        <v>41246</v>
      </c>
      <c r="B5412" s="54" t="s">
        <v>99</v>
      </c>
      <c r="C5412" s="29">
        <f t="shared" si="758"/>
        <v>2205.8823529411766</v>
      </c>
      <c r="D5412" s="54" t="s">
        <v>188</v>
      </c>
      <c r="E5412" s="112">
        <v>136</v>
      </c>
      <c r="F5412" s="112">
        <v>137</v>
      </c>
      <c r="G5412" s="112">
        <v>138.5</v>
      </c>
      <c r="H5412" s="112">
        <v>140</v>
      </c>
      <c r="I5412" s="109">
        <f t="shared" si="754"/>
        <v>2205.8823529411766</v>
      </c>
      <c r="J5412" s="109">
        <f t="shared" si="755"/>
        <v>3308.8235294117649</v>
      </c>
      <c r="K5412" s="109">
        <f t="shared" si="756"/>
        <v>3308.8235294117649</v>
      </c>
      <c r="L5412" s="43">
        <f t="shared" si="757"/>
        <v>8823.5294117647063</v>
      </c>
      <c r="M5412" s="25"/>
      <c r="N5412" s="25"/>
    </row>
    <row r="5413" spans="1:14" ht="15.75" customHeight="1">
      <c r="A5413" s="114">
        <v>41246</v>
      </c>
      <c r="B5413" s="54" t="s">
        <v>879</v>
      </c>
      <c r="C5413" s="29">
        <f t="shared" si="758"/>
        <v>890.20771513353111</v>
      </c>
      <c r="D5413" s="54" t="s">
        <v>188</v>
      </c>
      <c r="E5413" s="112">
        <v>337</v>
      </c>
      <c r="F5413" s="112">
        <v>339</v>
      </c>
      <c r="G5413" s="112">
        <v>342.5</v>
      </c>
      <c r="H5413" s="112">
        <v>347.35</v>
      </c>
      <c r="I5413" s="109">
        <f t="shared" si="754"/>
        <v>1780.4154302670622</v>
      </c>
      <c r="J5413" s="109">
        <f t="shared" si="755"/>
        <v>3115.7270029673591</v>
      </c>
      <c r="K5413" s="109">
        <f t="shared" si="756"/>
        <v>4317.5074183976458</v>
      </c>
      <c r="L5413" s="43">
        <f t="shared" si="757"/>
        <v>9213.649851632068</v>
      </c>
      <c r="M5413" s="25"/>
      <c r="N5413" s="25"/>
    </row>
    <row r="5414" spans="1:14" ht="15.75" customHeight="1">
      <c r="A5414" s="114">
        <v>41246</v>
      </c>
      <c r="B5414" s="54" t="s">
        <v>880</v>
      </c>
      <c r="C5414" s="29">
        <f t="shared" si="758"/>
        <v>3125</v>
      </c>
      <c r="D5414" s="102" t="s">
        <v>188</v>
      </c>
      <c r="E5414" s="43">
        <v>96</v>
      </c>
      <c r="F5414" s="43">
        <v>96.75</v>
      </c>
      <c r="G5414" s="43"/>
      <c r="H5414" s="110"/>
      <c r="I5414" s="109">
        <f t="shared" si="754"/>
        <v>2343.75</v>
      </c>
      <c r="J5414" s="109">
        <f t="shared" si="755"/>
        <v>0</v>
      </c>
      <c r="K5414" s="109">
        <f t="shared" si="756"/>
        <v>0</v>
      </c>
      <c r="L5414" s="43">
        <f t="shared" si="757"/>
        <v>2343.75</v>
      </c>
      <c r="M5414" s="25"/>
      <c r="N5414" s="25"/>
    </row>
    <row r="5415" spans="1:14" ht="15.75" customHeight="1">
      <c r="A5415" s="114">
        <v>41246</v>
      </c>
      <c r="B5415" s="54" t="s">
        <v>881</v>
      </c>
      <c r="C5415" s="29">
        <f t="shared" si="758"/>
        <v>2752.2935779816512</v>
      </c>
      <c r="D5415" s="102" t="s">
        <v>188</v>
      </c>
      <c r="E5415" s="43">
        <v>109</v>
      </c>
      <c r="F5415" s="43">
        <v>107</v>
      </c>
      <c r="G5415" s="43"/>
      <c r="H5415" s="110"/>
      <c r="I5415" s="109">
        <f t="shared" si="754"/>
        <v>-5504.5871559633024</v>
      </c>
      <c r="J5415" s="109">
        <f t="shared" si="755"/>
        <v>0</v>
      </c>
      <c r="K5415" s="109">
        <f t="shared" si="756"/>
        <v>0</v>
      </c>
      <c r="L5415" s="43">
        <f t="shared" si="757"/>
        <v>-5504.5871559633024</v>
      </c>
      <c r="M5415" s="25"/>
      <c r="N5415" s="25"/>
    </row>
    <row r="5416" spans="1:14" ht="15.75" customHeight="1">
      <c r="A5416" s="114">
        <v>41243</v>
      </c>
      <c r="B5416" s="54" t="s">
        <v>803</v>
      </c>
      <c r="C5416" s="29">
        <f t="shared" si="758"/>
        <v>1149.4252873563219</v>
      </c>
      <c r="D5416" s="54" t="s">
        <v>188</v>
      </c>
      <c r="E5416" s="112">
        <v>261</v>
      </c>
      <c r="F5416" s="112">
        <v>262.5</v>
      </c>
      <c r="G5416" s="112">
        <v>264.5</v>
      </c>
      <c r="H5416" s="112">
        <v>268</v>
      </c>
      <c r="I5416" s="109">
        <f t="shared" si="754"/>
        <v>1724.1379310344828</v>
      </c>
      <c r="J5416" s="109">
        <f t="shared" si="755"/>
        <v>2298.8505747126437</v>
      </c>
      <c r="K5416" s="109">
        <f t="shared" si="756"/>
        <v>4022.9885057471265</v>
      </c>
      <c r="L5416" s="43">
        <f t="shared" si="757"/>
        <v>8045.977011494253</v>
      </c>
      <c r="M5416" s="25"/>
      <c r="N5416" s="25"/>
    </row>
    <row r="5417" spans="1:14" ht="15.75" customHeight="1">
      <c r="A5417" s="114">
        <v>41243</v>
      </c>
      <c r="B5417" s="54" t="s">
        <v>812</v>
      </c>
      <c r="C5417" s="29">
        <f t="shared" si="758"/>
        <v>931.67701863354034</v>
      </c>
      <c r="D5417" s="54" t="s">
        <v>188</v>
      </c>
      <c r="E5417" s="112">
        <v>322</v>
      </c>
      <c r="F5417" s="112">
        <v>324</v>
      </c>
      <c r="G5417" s="112">
        <v>327.5</v>
      </c>
      <c r="H5417" s="112">
        <v>332</v>
      </c>
      <c r="I5417" s="109">
        <f t="shared" si="754"/>
        <v>1863.3540372670807</v>
      </c>
      <c r="J5417" s="109">
        <f t="shared" si="755"/>
        <v>3260.869565217391</v>
      </c>
      <c r="K5417" s="109">
        <f t="shared" si="756"/>
        <v>4192.5465838509317</v>
      </c>
      <c r="L5417" s="43">
        <f t="shared" si="757"/>
        <v>9316.7701863354032</v>
      </c>
      <c r="M5417" s="25"/>
      <c r="N5417" s="25"/>
    </row>
    <row r="5418" spans="1:14" ht="15.75" customHeight="1">
      <c r="A5418" s="114">
        <v>41243</v>
      </c>
      <c r="B5418" s="54" t="s">
        <v>820</v>
      </c>
      <c r="C5418" s="29">
        <f t="shared" si="758"/>
        <v>2020.2020202020201</v>
      </c>
      <c r="D5418" s="54" t="s">
        <v>188</v>
      </c>
      <c r="E5418" s="112">
        <v>148.5</v>
      </c>
      <c r="F5418" s="112">
        <v>149.5</v>
      </c>
      <c r="G5418" s="112">
        <v>151</v>
      </c>
      <c r="H5418" s="112">
        <v>152.69999999999999</v>
      </c>
      <c r="I5418" s="109">
        <f t="shared" si="754"/>
        <v>2020.2020202020201</v>
      </c>
      <c r="J5418" s="109">
        <f t="shared" si="755"/>
        <v>3030.30303030303</v>
      </c>
      <c r="K5418" s="109">
        <f t="shared" si="756"/>
        <v>3434.343434343411</v>
      </c>
      <c r="L5418" s="43">
        <f t="shared" si="757"/>
        <v>8484.8484848484622</v>
      </c>
      <c r="M5418" s="25"/>
      <c r="N5418" s="25"/>
    </row>
    <row r="5419" spans="1:14" ht="15.75" customHeight="1">
      <c r="A5419" s="114">
        <v>41243</v>
      </c>
      <c r="B5419" s="54" t="s">
        <v>882</v>
      </c>
      <c r="C5419" s="29">
        <f t="shared" si="758"/>
        <v>3141.3612565445028</v>
      </c>
      <c r="D5419" s="54" t="s">
        <v>188</v>
      </c>
      <c r="E5419" s="112">
        <v>95.5</v>
      </c>
      <c r="F5419" s="112">
        <v>96.25</v>
      </c>
      <c r="G5419" s="112">
        <v>97.5</v>
      </c>
      <c r="H5419" s="112">
        <v>98.75</v>
      </c>
      <c r="I5419" s="109">
        <f t="shared" si="754"/>
        <v>2356.0209424083769</v>
      </c>
      <c r="J5419" s="109">
        <f t="shared" si="755"/>
        <v>3926.7015706806287</v>
      </c>
      <c r="K5419" s="109">
        <f t="shared" si="756"/>
        <v>3926.7015706806287</v>
      </c>
      <c r="L5419" s="43">
        <f t="shared" si="757"/>
        <v>10209.424083769634</v>
      </c>
      <c r="M5419" s="25"/>
      <c r="N5419" s="25"/>
    </row>
    <row r="5420" spans="1:14" ht="15.75" customHeight="1">
      <c r="A5420" s="114">
        <v>41243</v>
      </c>
      <c r="B5420" s="54" t="s">
        <v>883</v>
      </c>
      <c r="C5420" s="29">
        <f t="shared" si="758"/>
        <v>2631.5789473684213</v>
      </c>
      <c r="D5420" s="54" t="s">
        <v>188</v>
      </c>
      <c r="E5420" s="112">
        <v>114</v>
      </c>
      <c r="F5420" s="112">
        <v>115</v>
      </c>
      <c r="G5420" s="112">
        <v>116.35</v>
      </c>
      <c r="H5420" s="112"/>
      <c r="I5420" s="109">
        <f t="shared" si="754"/>
        <v>2631.5789473684213</v>
      </c>
      <c r="J5420" s="109">
        <f t="shared" si="755"/>
        <v>3552.6315789473538</v>
      </c>
      <c r="K5420" s="109">
        <f t="shared" si="756"/>
        <v>0</v>
      </c>
      <c r="L5420" s="43">
        <f t="shared" si="757"/>
        <v>6184.2105263157755</v>
      </c>
      <c r="M5420" s="25"/>
      <c r="N5420" s="25"/>
    </row>
    <row r="5421" spans="1:14" ht="15.75" customHeight="1">
      <c r="A5421" s="114">
        <v>41243</v>
      </c>
      <c r="B5421" s="54" t="s">
        <v>851</v>
      </c>
      <c r="C5421" s="29">
        <f t="shared" si="758"/>
        <v>1176.4705882352941</v>
      </c>
      <c r="D5421" s="102" t="s">
        <v>188</v>
      </c>
      <c r="E5421" s="43">
        <v>255</v>
      </c>
      <c r="F5421" s="43">
        <v>256.39999999999998</v>
      </c>
      <c r="G5421" s="43"/>
      <c r="H5421" s="110"/>
      <c r="I5421" s="109">
        <f t="shared" si="754"/>
        <v>1647.0588235293851</v>
      </c>
      <c r="J5421" s="109">
        <f t="shared" si="755"/>
        <v>0</v>
      </c>
      <c r="K5421" s="109">
        <f t="shared" si="756"/>
        <v>0</v>
      </c>
      <c r="L5421" s="43">
        <f t="shared" si="757"/>
        <v>1647.0588235293851</v>
      </c>
      <c r="M5421" s="25"/>
      <c r="N5421" s="25"/>
    </row>
    <row r="5422" spans="1:14" ht="15.75" customHeight="1">
      <c r="A5422" s="114">
        <v>41242</v>
      </c>
      <c r="B5422" s="54" t="s">
        <v>884</v>
      </c>
      <c r="C5422" s="29">
        <f t="shared" si="758"/>
        <v>1321.5859030837005</v>
      </c>
      <c r="D5422" s="54" t="s">
        <v>188</v>
      </c>
      <c r="E5422" s="112">
        <v>227</v>
      </c>
      <c r="F5422" s="112">
        <v>228.5</v>
      </c>
      <c r="G5422" s="112">
        <v>230.5</v>
      </c>
      <c r="H5422" s="112">
        <v>233</v>
      </c>
      <c r="I5422" s="109">
        <f t="shared" si="754"/>
        <v>1982.3788546255507</v>
      </c>
      <c r="J5422" s="109">
        <f t="shared" si="755"/>
        <v>2643.171806167401</v>
      </c>
      <c r="K5422" s="109">
        <f t="shared" si="756"/>
        <v>3303.964757709251</v>
      </c>
      <c r="L5422" s="43">
        <f t="shared" si="757"/>
        <v>7929.5154185022029</v>
      </c>
      <c r="M5422" s="25"/>
      <c r="N5422" s="25"/>
    </row>
    <row r="5423" spans="1:14" ht="15.75" customHeight="1">
      <c r="A5423" s="114">
        <v>41242</v>
      </c>
      <c r="B5423" s="54" t="s">
        <v>756</v>
      </c>
      <c r="C5423" s="29">
        <f t="shared" si="758"/>
        <v>2564.102564102564</v>
      </c>
      <c r="D5423" s="54" t="s">
        <v>188</v>
      </c>
      <c r="E5423" s="112">
        <v>117</v>
      </c>
      <c r="F5423" s="112">
        <v>118</v>
      </c>
      <c r="G5423" s="112">
        <v>119.5</v>
      </c>
      <c r="H5423" s="112">
        <v>121</v>
      </c>
      <c r="I5423" s="109">
        <f t="shared" si="754"/>
        <v>2564.102564102564</v>
      </c>
      <c r="J5423" s="109">
        <f t="shared" si="755"/>
        <v>3846.1538461538457</v>
      </c>
      <c r="K5423" s="109">
        <f t="shared" si="756"/>
        <v>3846.1538461538457</v>
      </c>
      <c r="L5423" s="43">
        <f t="shared" si="757"/>
        <v>10256.410256410256</v>
      </c>
      <c r="M5423" s="25"/>
      <c r="N5423" s="25"/>
    </row>
    <row r="5424" spans="1:14" ht="15.75" customHeight="1">
      <c r="A5424" s="114">
        <v>41242</v>
      </c>
      <c r="B5424" s="54" t="s">
        <v>75</v>
      </c>
      <c r="C5424" s="29">
        <f t="shared" si="758"/>
        <v>674.91563554555682</v>
      </c>
      <c r="D5424" s="54" t="s">
        <v>188</v>
      </c>
      <c r="E5424" s="112">
        <v>444.5</v>
      </c>
      <c r="F5424" s="112">
        <v>447</v>
      </c>
      <c r="G5424" s="112">
        <v>451</v>
      </c>
      <c r="H5424" s="112">
        <v>459</v>
      </c>
      <c r="I5424" s="109">
        <f t="shared" si="754"/>
        <v>1687.2890888638922</v>
      </c>
      <c r="J5424" s="109">
        <f t="shared" si="755"/>
        <v>2699.6625421822273</v>
      </c>
      <c r="K5424" s="109">
        <f t="shared" si="756"/>
        <v>5399.3250843644546</v>
      </c>
      <c r="L5424" s="43">
        <f t="shared" si="757"/>
        <v>9786.276715410575</v>
      </c>
      <c r="M5424" s="25"/>
      <c r="N5424" s="25"/>
    </row>
    <row r="5425" spans="1:14" ht="15.75" customHeight="1">
      <c r="A5425" s="114">
        <v>41242</v>
      </c>
      <c r="B5425" s="54" t="s">
        <v>885</v>
      </c>
      <c r="C5425" s="29">
        <f t="shared" si="758"/>
        <v>638.29787234042556</v>
      </c>
      <c r="D5425" s="54" t="s">
        <v>188</v>
      </c>
      <c r="E5425" s="112">
        <v>470</v>
      </c>
      <c r="F5425" s="112">
        <v>472.5</v>
      </c>
      <c r="G5425" s="112">
        <v>476</v>
      </c>
      <c r="H5425" s="112">
        <v>481.2</v>
      </c>
      <c r="I5425" s="109">
        <f t="shared" si="754"/>
        <v>1595.744680851064</v>
      </c>
      <c r="J5425" s="109">
        <f t="shared" si="755"/>
        <v>2234.0425531914893</v>
      </c>
      <c r="K5425" s="109">
        <f t="shared" si="756"/>
        <v>3319.1489361702056</v>
      </c>
      <c r="L5425" s="43">
        <f t="shared" si="757"/>
        <v>7148.936170212759</v>
      </c>
      <c r="M5425" s="25"/>
      <c r="N5425" s="25"/>
    </row>
    <row r="5426" spans="1:14" ht="15.75" customHeight="1">
      <c r="A5426" s="114">
        <v>41242</v>
      </c>
      <c r="B5426" s="54" t="s">
        <v>25</v>
      </c>
      <c r="C5426" s="29">
        <f t="shared" si="758"/>
        <v>1176.4705882352941</v>
      </c>
      <c r="D5426" s="54" t="s">
        <v>188</v>
      </c>
      <c r="E5426" s="112">
        <v>255</v>
      </c>
      <c r="F5426" s="112">
        <v>256.5</v>
      </c>
      <c r="G5426" s="112">
        <v>258.5</v>
      </c>
      <c r="H5426" s="112">
        <v>261</v>
      </c>
      <c r="I5426" s="109">
        <f t="shared" si="754"/>
        <v>1764.7058823529412</v>
      </c>
      <c r="J5426" s="109">
        <f t="shared" si="755"/>
        <v>2352.9411764705883</v>
      </c>
      <c r="K5426" s="109">
        <f t="shared" si="756"/>
        <v>2941.1764705882351</v>
      </c>
      <c r="L5426" s="43">
        <f t="shared" si="757"/>
        <v>7058.8235294117649</v>
      </c>
      <c r="M5426" s="25"/>
      <c r="N5426" s="25"/>
    </row>
    <row r="5427" spans="1:14" ht="15.75" customHeight="1">
      <c r="A5427" s="114">
        <v>41242</v>
      </c>
      <c r="B5427" s="54" t="s">
        <v>886</v>
      </c>
      <c r="C5427" s="29">
        <f t="shared" si="758"/>
        <v>1132.0754716981132</v>
      </c>
      <c r="D5427" s="54" t="s">
        <v>188</v>
      </c>
      <c r="E5427" s="112">
        <v>265</v>
      </c>
      <c r="F5427" s="112">
        <v>266.5</v>
      </c>
      <c r="G5427" s="112">
        <v>268.5</v>
      </c>
      <c r="H5427" s="112">
        <v>271</v>
      </c>
      <c r="I5427" s="109">
        <f t="shared" si="754"/>
        <v>1698.1132075471698</v>
      </c>
      <c r="J5427" s="109">
        <f t="shared" si="755"/>
        <v>2264.1509433962265</v>
      </c>
      <c r="K5427" s="109">
        <f t="shared" si="756"/>
        <v>2830.1886792452833</v>
      </c>
      <c r="L5427" s="43">
        <f t="shared" si="757"/>
        <v>6792.4528301886794</v>
      </c>
      <c r="M5427" s="25"/>
      <c r="N5427" s="25"/>
    </row>
    <row r="5428" spans="1:14" ht="15.75" customHeight="1">
      <c r="A5428" s="114">
        <v>41242</v>
      </c>
      <c r="B5428" s="54" t="s">
        <v>750</v>
      </c>
      <c r="C5428" s="29">
        <f t="shared" si="758"/>
        <v>1090.909090909091</v>
      </c>
      <c r="D5428" s="102" t="s">
        <v>188</v>
      </c>
      <c r="E5428" s="43">
        <v>275</v>
      </c>
      <c r="F5428" s="43">
        <v>277</v>
      </c>
      <c r="G5428" s="43"/>
      <c r="H5428" s="110"/>
      <c r="I5428" s="109">
        <f t="shared" si="754"/>
        <v>2181.818181818182</v>
      </c>
      <c r="J5428" s="109">
        <f t="shared" si="755"/>
        <v>0</v>
      </c>
      <c r="K5428" s="109">
        <f t="shared" si="756"/>
        <v>0</v>
      </c>
      <c r="L5428" s="43">
        <f t="shared" si="757"/>
        <v>2181.818181818182</v>
      </c>
      <c r="M5428" s="25"/>
      <c r="N5428" s="25"/>
    </row>
    <row r="5429" spans="1:14" ht="15.75" customHeight="1">
      <c r="A5429" s="114">
        <v>41242</v>
      </c>
      <c r="B5429" s="54" t="s">
        <v>812</v>
      </c>
      <c r="C5429" s="29">
        <f t="shared" si="758"/>
        <v>958.46645367412145</v>
      </c>
      <c r="D5429" s="102" t="s">
        <v>188</v>
      </c>
      <c r="E5429" s="43">
        <v>313</v>
      </c>
      <c r="F5429" s="43">
        <v>315</v>
      </c>
      <c r="G5429" s="43"/>
      <c r="H5429" s="110"/>
      <c r="I5429" s="109">
        <f t="shared" si="754"/>
        <v>1916.9329073482429</v>
      </c>
      <c r="J5429" s="109">
        <f t="shared" si="755"/>
        <v>0</v>
      </c>
      <c r="K5429" s="109">
        <f t="shared" si="756"/>
        <v>0</v>
      </c>
      <c r="L5429" s="43">
        <f t="shared" si="757"/>
        <v>1916.9329073482429</v>
      </c>
      <c r="M5429" s="25"/>
      <c r="N5429" s="25"/>
    </row>
    <row r="5430" spans="1:14" ht="15.75" customHeight="1">
      <c r="A5430" s="114">
        <v>41242</v>
      </c>
      <c r="B5430" s="54" t="s">
        <v>887</v>
      </c>
      <c r="C5430" s="29">
        <f t="shared" si="758"/>
        <v>1003.3444816053511</v>
      </c>
      <c r="D5430" s="102" t="s">
        <v>188</v>
      </c>
      <c r="E5430" s="43">
        <v>299</v>
      </c>
      <c r="F5430" s="43">
        <v>299</v>
      </c>
      <c r="G5430" s="43"/>
      <c r="H5430" s="110"/>
      <c r="I5430" s="109">
        <f t="shared" si="754"/>
        <v>0</v>
      </c>
      <c r="J5430" s="109">
        <f t="shared" si="755"/>
        <v>0</v>
      </c>
      <c r="K5430" s="109">
        <f t="shared" si="756"/>
        <v>0</v>
      </c>
      <c r="L5430" s="43">
        <f t="shared" si="757"/>
        <v>0</v>
      </c>
      <c r="M5430" s="25"/>
      <c r="N5430" s="25"/>
    </row>
    <row r="5431" spans="1:14" ht="15.75" customHeight="1">
      <c r="A5431" s="114">
        <v>41240</v>
      </c>
      <c r="B5431" s="54" t="s">
        <v>888</v>
      </c>
      <c r="C5431" s="29">
        <f t="shared" si="758"/>
        <v>6000</v>
      </c>
      <c r="D5431" s="54" t="s">
        <v>188</v>
      </c>
      <c r="E5431" s="112">
        <v>50</v>
      </c>
      <c r="F5431" s="112">
        <v>50.5</v>
      </c>
      <c r="G5431" s="112">
        <v>51.5</v>
      </c>
      <c r="H5431" s="112">
        <v>52.5</v>
      </c>
      <c r="I5431" s="109">
        <f t="shared" si="754"/>
        <v>3000</v>
      </c>
      <c r="J5431" s="109">
        <f t="shared" si="755"/>
        <v>6000</v>
      </c>
      <c r="K5431" s="109">
        <f t="shared" si="756"/>
        <v>6000</v>
      </c>
      <c r="L5431" s="43">
        <f t="shared" si="757"/>
        <v>15000</v>
      </c>
      <c r="M5431" s="25"/>
      <c r="N5431" s="25"/>
    </row>
    <row r="5432" spans="1:14" ht="15.75" customHeight="1">
      <c r="A5432" s="114">
        <v>41240</v>
      </c>
      <c r="B5432" s="54" t="s">
        <v>884</v>
      </c>
      <c r="C5432" s="29">
        <f t="shared" si="758"/>
        <v>1500</v>
      </c>
      <c r="D5432" s="54" t="s">
        <v>188</v>
      </c>
      <c r="E5432" s="112">
        <v>200</v>
      </c>
      <c r="F5432" s="112">
        <v>202</v>
      </c>
      <c r="G5432" s="112">
        <v>205</v>
      </c>
      <c r="H5432" s="112">
        <v>210</v>
      </c>
      <c r="I5432" s="109">
        <f t="shared" si="754"/>
        <v>3000</v>
      </c>
      <c r="J5432" s="109">
        <f t="shared" si="755"/>
        <v>4500</v>
      </c>
      <c r="K5432" s="109">
        <f t="shared" si="756"/>
        <v>7500</v>
      </c>
      <c r="L5432" s="43">
        <f t="shared" si="757"/>
        <v>15000</v>
      </c>
      <c r="M5432" s="25"/>
      <c r="N5432" s="25"/>
    </row>
    <row r="5433" spans="1:14" ht="15.75" customHeight="1">
      <c r="A5433" s="114">
        <v>41240</v>
      </c>
      <c r="B5433" s="54" t="s">
        <v>628</v>
      </c>
      <c r="C5433" s="29">
        <f t="shared" si="758"/>
        <v>271.73913043478262</v>
      </c>
      <c r="D5433" s="54" t="s">
        <v>188</v>
      </c>
      <c r="E5433" s="112">
        <v>1104</v>
      </c>
      <c r="F5433" s="112">
        <v>1111</v>
      </c>
      <c r="G5433" s="112">
        <v>1120</v>
      </c>
      <c r="H5433" s="112">
        <v>1135</v>
      </c>
      <c r="I5433" s="109">
        <f t="shared" si="754"/>
        <v>1902.1739130434785</v>
      </c>
      <c r="J5433" s="109">
        <f t="shared" si="755"/>
        <v>2445.6521739130435</v>
      </c>
      <c r="K5433" s="109">
        <f t="shared" si="756"/>
        <v>4076.0869565217395</v>
      </c>
      <c r="L5433" s="43">
        <f t="shared" si="757"/>
        <v>8423.9130434782619</v>
      </c>
      <c r="M5433" s="25"/>
      <c r="N5433" s="25"/>
    </row>
    <row r="5434" spans="1:14" ht="15.75" customHeight="1">
      <c r="A5434" s="114">
        <v>41240</v>
      </c>
      <c r="B5434" s="54" t="s">
        <v>889</v>
      </c>
      <c r="C5434" s="29">
        <f t="shared" si="758"/>
        <v>3614.4578313253014</v>
      </c>
      <c r="D5434" s="54" t="s">
        <v>188</v>
      </c>
      <c r="E5434" s="112">
        <v>83</v>
      </c>
      <c r="F5434" s="112">
        <v>83.6</v>
      </c>
      <c r="G5434" s="112">
        <v>84.5</v>
      </c>
      <c r="H5434" s="112"/>
      <c r="I5434" s="109">
        <f t="shared" si="754"/>
        <v>2168.6746987951601</v>
      </c>
      <c r="J5434" s="109">
        <f t="shared" si="755"/>
        <v>3253.012048192792</v>
      </c>
      <c r="K5434" s="109">
        <f t="shared" si="756"/>
        <v>0</v>
      </c>
      <c r="L5434" s="43">
        <f t="shared" si="757"/>
        <v>5421.6867469879526</v>
      </c>
      <c r="M5434" s="25"/>
      <c r="N5434" s="25"/>
    </row>
    <row r="5435" spans="1:14" ht="15.75" customHeight="1">
      <c r="A5435" s="114">
        <v>41240</v>
      </c>
      <c r="B5435" s="54" t="s">
        <v>795</v>
      </c>
      <c r="C5435" s="29">
        <f t="shared" si="758"/>
        <v>1415.0943396226414</v>
      </c>
      <c r="D5435" s="102" t="s">
        <v>188</v>
      </c>
      <c r="E5435" s="43">
        <v>212</v>
      </c>
      <c r="F5435" s="43">
        <v>209.45</v>
      </c>
      <c r="G5435" s="43"/>
      <c r="H5435" s="110"/>
      <c r="I5435" s="109">
        <f t="shared" si="754"/>
        <v>-3608.4905660377517</v>
      </c>
      <c r="J5435" s="109">
        <f t="shared" si="755"/>
        <v>0</v>
      </c>
      <c r="K5435" s="109">
        <f t="shared" si="756"/>
        <v>0</v>
      </c>
      <c r="L5435" s="43">
        <f t="shared" si="757"/>
        <v>-3608.4905660377517</v>
      </c>
      <c r="M5435" s="25"/>
      <c r="N5435" s="25"/>
    </row>
    <row r="5436" spans="1:14" ht="15.75" customHeight="1">
      <c r="A5436" s="114">
        <v>41239</v>
      </c>
      <c r="B5436" s="54" t="s">
        <v>37</v>
      </c>
      <c r="C5436" s="29">
        <f t="shared" si="758"/>
        <v>2343.75</v>
      </c>
      <c r="D5436" s="54" t="s">
        <v>188</v>
      </c>
      <c r="E5436" s="112">
        <v>128</v>
      </c>
      <c r="F5436" s="112">
        <v>129</v>
      </c>
      <c r="G5436" s="112">
        <v>130.5</v>
      </c>
      <c r="H5436" s="112">
        <v>132</v>
      </c>
      <c r="I5436" s="109">
        <f t="shared" si="754"/>
        <v>2343.75</v>
      </c>
      <c r="J5436" s="109">
        <f t="shared" si="755"/>
        <v>3515.625</v>
      </c>
      <c r="K5436" s="109">
        <f t="shared" si="756"/>
        <v>3515.625</v>
      </c>
      <c r="L5436" s="43">
        <f t="shared" si="757"/>
        <v>9375</v>
      </c>
      <c r="M5436" s="25"/>
      <c r="N5436" s="25"/>
    </row>
    <row r="5437" spans="1:14" ht="15.75" customHeight="1">
      <c r="A5437" s="114">
        <v>41239</v>
      </c>
      <c r="B5437" s="54" t="s">
        <v>795</v>
      </c>
      <c r="C5437" s="29">
        <f t="shared" si="758"/>
        <v>1463.4146341463415</v>
      </c>
      <c r="D5437" s="54" t="s">
        <v>188</v>
      </c>
      <c r="E5437" s="112">
        <v>205</v>
      </c>
      <c r="F5437" s="112">
        <v>206.5</v>
      </c>
      <c r="G5437" s="112">
        <v>208.5</v>
      </c>
      <c r="H5437" s="112">
        <v>211</v>
      </c>
      <c r="I5437" s="109">
        <f t="shared" si="754"/>
        <v>2195.1219512195121</v>
      </c>
      <c r="J5437" s="109">
        <f t="shared" si="755"/>
        <v>2926.8292682926831</v>
      </c>
      <c r="K5437" s="109">
        <f t="shared" si="756"/>
        <v>3658.5365853658541</v>
      </c>
      <c r="L5437" s="43">
        <f t="shared" si="757"/>
        <v>8780.4878048780483</v>
      </c>
      <c r="M5437" s="25"/>
      <c r="N5437" s="25"/>
    </row>
    <row r="5438" spans="1:14" ht="15.75" customHeight="1">
      <c r="A5438" s="114">
        <v>41239</v>
      </c>
      <c r="B5438" s="54" t="s">
        <v>890</v>
      </c>
      <c r="C5438" s="29">
        <f t="shared" si="758"/>
        <v>1612.9032258064517</v>
      </c>
      <c r="D5438" s="54" t="s">
        <v>188</v>
      </c>
      <c r="E5438" s="112">
        <v>186</v>
      </c>
      <c r="F5438" s="112">
        <v>187.25</v>
      </c>
      <c r="G5438" s="112">
        <v>188.75</v>
      </c>
      <c r="H5438" s="112">
        <v>192</v>
      </c>
      <c r="I5438" s="109">
        <f t="shared" si="754"/>
        <v>2016.1290322580646</v>
      </c>
      <c r="J5438" s="109">
        <f t="shared" si="755"/>
        <v>2419.3548387096776</v>
      </c>
      <c r="K5438" s="109">
        <f t="shared" si="756"/>
        <v>5241.9354838709678</v>
      </c>
      <c r="L5438" s="43">
        <f t="shared" si="757"/>
        <v>9677.4193548387102</v>
      </c>
      <c r="M5438" s="25"/>
      <c r="N5438" s="25"/>
    </row>
    <row r="5439" spans="1:14" ht="15.75" customHeight="1">
      <c r="A5439" s="114">
        <v>41239</v>
      </c>
      <c r="B5439" s="54" t="s">
        <v>891</v>
      </c>
      <c r="C5439" s="29">
        <f t="shared" si="758"/>
        <v>6250</v>
      </c>
      <c r="D5439" s="102" t="s">
        <v>203</v>
      </c>
      <c r="E5439" s="43">
        <v>48</v>
      </c>
      <c r="F5439" s="43">
        <v>47.5</v>
      </c>
      <c r="G5439" s="43">
        <v>46.75</v>
      </c>
      <c r="H5439" s="110"/>
      <c r="I5439" s="109">
        <f t="shared" si="754"/>
        <v>3125</v>
      </c>
      <c r="J5439" s="109">
        <f t="shared" si="755"/>
        <v>4687.5</v>
      </c>
      <c r="K5439" s="109">
        <f t="shared" si="756"/>
        <v>0</v>
      </c>
      <c r="L5439" s="43">
        <f t="shared" si="757"/>
        <v>7812.5</v>
      </c>
      <c r="M5439" s="25"/>
      <c r="N5439" s="25"/>
    </row>
    <row r="5440" spans="1:14" ht="15.75" customHeight="1">
      <c r="A5440" s="114">
        <v>41239</v>
      </c>
      <c r="B5440" s="54" t="s">
        <v>75</v>
      </c>
      <c r="C5440" s="29">
        <f t="shared" si="758"/>
        <v>890.20771513353111</v>
      </c>
      <c r="D5440" s="54" t="s">
        <v>188</v>
      </c>
      <c r="E5440" s="112">
        <v>337</v>
      </c>
      <c r="F5440" s="112">
        <v>339.5</v>
      </c>
      <c r="G5440" s="112">
        <v>343</v>
      </c>
      <c r="H5440" s="112"/>
      <c r="I5440" s="109">
        <f t="shared" si="754"/>
        <v>2225.5192878338275</v>
      </c>
      <c r="J5440" s="109">
        <f t="shared" si="755"/>
        <v>3115.7270029673591</v>
      </c>
      <c r="K5440" s="109">
        <f t="shared" si="756"/>
        <v>0</v>
      </c>
      <c r="L5440" s="43">
        <f t="shared" si="757"/>
        <v>5341.2462908011867</v>
      </c>
      <c r="M5440" s="25"/>
      <c r="N5440" s="25"/>
    </row>
    <row r="5441" spans="1:14" ht="15.75" customHeight="1">
      <c r="A5441" s="114">
        <v>41239</v>
      </c>
      <c r="B5441" s="54" t="s">
        <v>84</v>
      </c>
      <c r="C5441" s="29">
        <f t="shared" si="758"/>
        <v>523.56020942408372</v>
      </c>
      <c r="D5441" s="102" t="s">
        <v>188</v>
      </c>
      <c r="E5441" s="43">
        <v>573</v>
      </c>
      <c r="F5441" s="43">
        <v>576</v>
      </c>
      <c r="G5441" s="43"/>
      <c r="H5441" s="110"/>
      <c r="I5441" s="109">
        <f t="shared" si="754"/>
        <v>1570.6806282722512</v>
      </c>
      <c r="J5441" s="109">
        <f t="shared" si="755"/>
        <v>0</v>
      </c>
      <c r="K5441" s="109">
        <f t="shared" si="756"/>
        <v>0</v>
      </c>
      <c r="L5441" s="43">
        <f t="shared" si="757"/>
        <v>1570.6806282722512</v>
      </c>
      <c r="M5441" s="25"/>
      <c r="N5441" s="25"/>
    </row>
    <row r="5442" spans="1:14" ht="15.75" customHeight="1">
      <c r="A5442" s="114">
        <v>41239</v>
      </c>
      <c r="B5442" s="54" t="s">
        <v>892</v>
      </c>
      <c r="C5442" s="29">
        <f t="shared" si="758"/>
        <v>867.05202312138726</v>
      </c>
      <c r="D5442" s="102" t="s">
        <v>188</v>
      </c>
      <c r="E5442" s="43">
        <v>346</v>
      </c>
      <c r="F5442" s="43">
        <v>348</v>
      </c>
      <c r="G5442" s="43"/>
      <c r="H5442" s="110"/>
      <c r="I5442" s="109">
        <f t="shared" si="754"/>
        <v>1734.1040462427745</v>
      </c>
      <c r="J5442" s="109">
        <f t="shared" si="755"/>
        <v>0</v>
      </c>
      <c r="K5442" s="109">
        <f t="shared" si="756"/>
        <v>0</v>
      </c>
      <c r="L5442" s="43">
        <f t="shared" si="757"/>
        <v>1734.1040462427745</v>
      </c>
      <c r="M5442" s="25"/>
      <c r="N5442" s="25"/>
    </row>
    <row r="5443" spans="1:14" ht="15.75" customHeight="1">
      <c r="A5443" s="114">
        <v>41239</v>
      </c>
      <c r="B5443" s="54" t="s">
        <v>893</v>
      </c>
      <c r="C5443" s="29">
        <f t="shared" si="758"/>
        <v>2564.102564102564</v>
      </c>
      <c r="D5443" s="102" t="s">
        <v>188</v>
      </c>
      <c r="E5443" s="43">
        <v>117</v>
      </c>
      <c r="F5443" s="43">
        <v>118</v>
      </c>
      <c r="G5443" s="43"/>
      <c r="H5443" s="110"/>
      <c r="I5443" s="109">
        <f t="shared" si="754"/>
        <v>2564.102564102564</v>
      </c>
      <c r="J5443" s="109">
        <f t="shared" si="755"/>
        <v>0</v>
      </c>
      <c r="K5443" s="109">
        <f t="shared" si="756"/>
        <v>0</v>
      </c>
      <c r="L5443" s="43">
        <f t="shared" si="757"/>
        <v>2564.102564102564</v>
      </c>
      <c r="M5443" s="25"/>
      <c r="N5443" s="25"/>
    </row>
    <row r="5444" spans="1:14" ht="15.75" customHeight="1">
      <c r="A5444" s="114">
        <v>41239</v>
      </c>
      <c r="B5444" s="54" t="s">
        <v>135</v>
      </c>
      <c r="C5444" s="29">
        <f t="shared" si="758"/>
        <v>814.11126187245588</v>
      </c>
      <c r="D5444" s="102" t="s">
        <v>188</v>
      </c>
      <c r="E5444" s="43">
        <v>368.5</v>
      </c>
      <c r="F5444" s="43">
        <v>370.5</v>
      </c>
      <c r="G5444" s="43"/>
      <c r="H5444" s="110"/>
      <c r="I5444" s="109">
        <f t="shared" si="754"/>
        <v>1628.2225237449118</v>
      </c>
      <c r="J5444" s="109">
        <f t="shared" si="755"/>
        <v>0</v>
      </c>
      <c r="K5444" s="109">
        <f t="shared" si="756"/>
        <v>0</v>
      </c>
      <c r="L5444" s="43">
        <f t="shared" si="757"/>
        <v>1628.2225237449118</v>
      </c>
      <c r="M5444" s="25"/>
      <c r="N5444" s="25"/>
    </row>
    <row r="5445" spans="1:14" ht="15.75" customHeight="1">
      <c r="A5445" s="114">
        <v>41236</v>
      </c>
      <c r="B5445" s="54" t="s">
        <v>894</v>
      </c>
      <c r="C5445" s="29">
        <f t="shared" si="758"/>
        <v>551.47058823529414</v>
      </c>
      <c r="D5445" s="54" t="s">
        <v>188</v>
      </c>
      <c r="E5445" s="112">
        <v>544</v>
      </c>
      <c r="F5445" s="112">
        <v>547</v>
      </c>
      <c r="G5445" s="112">
        <v>552</v>
      </c>
      <c r="H5445" s="112">
        <v>560</v>
      </c>
      <c r="I5445" s="109">
        <f t="shared" si="754"/>
        <v>1654.4117647058824</v>
      </c>
      <c r="J5445" s="109">
        <f t="shared" si="755"/>
        <v>2757.3529411764707</v>
      </c>
      <c r="K5445" s="109">
        <f t="shared" si="756"/>
        <v>4411.7647058823532</v>
      </c>
      <c r="L5445" s="43">
        <f t="shared" si="757"/>
        <v>8823.5294117647063</v>
      </c>
      <c r="M5445" s="25"/>
      <c r="N5445" s="25"/>
    </row>
    <row r="5446" spans="1:14" ht="15.75" customHeight="1">
      <c r="A5446" s="114">
        <v>41236</v>
      </c>
      <c r="B5446" s="54" t="s">
        <v>895</v>
      </c>
      <c r="C5446" s="29">
        <f t="shared" si="758"/>
        <v>646.55172413793105</v>
      </c>
      <c r="D5446" s="54" t="s">
        <v>188</v>
      </c>
      <c r="E5446" s="112">
        <v>464</v>
      </c>
      <c r="F5446" s="112">
        <v>466.5</v>
      </c>
      <c r="G5446" s="112">
        <v>470</v>
      </c>
      <c r="H5446" s="112">
        <v>475</v>
      </c>
      <c r="I5446" s="109">
        <f t="shared" si="754"/>
        <v>1616.3793103448277</v>
      </c>
      <c r="J5446" s="109">
        <f t="shared" si="755"/>
        <v>2262.9310344827586</v>
      </c>
      <c r="K5446" s="109">
        <f t="shared" si="756"/>
        <v>3232.7586206896553</v>
      </c>
      <c r="L5446" s="43">
        <f t="shared" si="757"/>
        <v>7112.0689655172409</v>
      </c>
      <c r="M5446" s="25"/>
      <c r="N5446" s="25"/>
    </row>
    <row r="5447" spans="1:14" ht="15.75" customHeight="1">
      <c r="A5447" s="114">
        <v>41236</v>
      </c>
      <c r="B5447" s="54" t="s">
        <v>790</v>
      </c>
      <c r="C5447" s="29">
        <f t="shared" si="758"/>
        <v>1052.6315789473683</v>
      </c>
      <c r="D5447" s="54" t="s">
        <v>188</v>
      </c>
      <c r="E5447" s="112">
        <v>285</v>
      </c>
      <c r="F5447" s="112">
        <v>287</v>
      </c>
      <c r="G5447" s="112">
        <v>290</v>
      </c>
      <c r="H5447" s="112"/>
      <c r="I5447" s="109">
        <f t="shared" si="754"/>
        <v>2105.2631578947367</v>
      </c>
      <c r="J5447" s="109">
        <f t="shared" si="755"/>
        <v>3157.894736842105</v>
      </c>
      <c r="K5447" s="109">
        <f t="shared" si="756"/>
        <v>0</v>
      </c>
      <c r="L5447" s="43">
        <f t="shared" si="757"/>
        <v>5263.1578947368416</v>
      </c>
      <c r="M5447" s="25"/>
      <c r="N5447" s="25"/>
    </row>
    <row r="5448" spans="1:14" ht="15.75" customHeight="1">
      <c r="A5448" s="114">
        <v>41236</v>
      </c>
      <c r="B5448" s="54" t="s">
        <v>885</v>
      </c>
      <c r="C5448" s="29">
        <f t="shared" si="758"/>
        <v>652.17391304347825</v>
      </c>
      <c r="D5448" s="54" t="s">
        <v>188</v>
      </c>
      <c r="E5448" s="112">
        <v>460</v>
      </c>
      <c r="F5448" s="112">
        <v>462.5</v>
      </c>
      <c r="G5448" s="112">
        <v>466</v>
      </c>
      <c r="H5448" s="112"/>
      <c r="I5448" s="109">
        <f t="shared" si="754"/>
        <v>1630.4347826086955</v>
      </c>
      <c r="J5448" s="109">
        <f t="shared" si="755"/>
        <v>2282.608695652174</v>
      </c>
      <c r="K5448" s="109">
        <f t="shared" si="756"/>
        <v>0</v>
      </c>
      <c r="L5448" s="43">
        <f t="shared" si="757"/>
        <v>3913.0434782608695</v>
      </c>
      <c r="M5448" s="25"/>
      <c r="N5448" s="25"/>
    </row>
    <row r="5449" spans="1:14" ht="15.75" customHeight="1">
      <c r="A5449" s="114">
        <v>41236</v>
      </c>
      <c r="B5449" s="54" t="s">
        <v>727</v>
      </c>
      <c r="C5449" s="29">
        <f t="shared" si="758"/>
        <v>2343.75</v>
      </c>
      <c r="D5449" s="102" t="s">
        <v>188</v>
      </c>
      <c r="E5449" s="43">
        <v>128</v>
      </c>
      <c r="F5449" s="43">
        <v>129</v>
      </c>
      <c r="G5449" s="43"/>
      <c r="H5449" s="110"/>
      <c r="I5449" s="109">
        <f t="shared" si="754"/>
        <v>2343.75</v>
      </c>
      <c r="J5449" s="109">
        <f t="shared" si="755"/>
        <v>0</v>
      </c>
      <c r="K5449" s="109">
        <f t="shared" si="756"/>
        <v>0</v>
      </c>
      <c r="L5449" s="43">
        <f t="shared" si="757"/>
        <v>2343.75</v>
      </c>
      <c r="M5449" s="25"/>
      <c r="N5449" s="25"/>
    </row>
    <row r="5450" spans="1:14" ht="15.75" customHeight="1">
      <c r="A5450" s="114">
        <v>41236</v>
      </c>
      <c r="B5450" s="54" t="s">
        <v>879</v>
      </c>
      <c r="C5450" s="29">
        <f t="shared" si="758"/>
        <v>977.19869706840393</v>
      </c>
      <c r="D5450" s="102" t="s">
        <v>188</v>
      </c>
      <c r="E5450" s="43">
        <v>307</v>
      </c>
      <c r="F5450" s="43">
        <v>309</v>
      </c>
      <c r="G5450" s="43"/>
      <c r="H5450" s="110"/>
      <c r="I5450" s="109">
        <f t="shared" si="754"/>
        <v>1954.3973941368079</v>
      </c>
      <c r="J5450" s="109">
        <f t="shared" si="755"/>
        <v>0</v>
      </c>
      <c r="K5450" s="109">
        <f t="shared" si="756"/>
        <v>0</v>
      </c>
      <c r="L5450" s="43">
        <f t="shared" si="757"/>
        <v>1954.3973941368079</v>
      </c>
      <c r="M5450" s="25"/>
      <c r="N5450" s="25"/>
    </row>
    <row r="5451" spans="1:14" ht="15.75" customHeight="1">
      <c r="A5451" s="114">
        <v>41235</v>
      </c>
      <c r="B5451" s="54" t="s">
        <v>840</v>
      </c>
      <c r="C5451" s="29">
        <f t="shared" si="758"/>
        <v>394.21813403416559</v>
      </c>
      <c r="D5451" s="54" t="s">
        <v>188</v>
      </c>
      <c r="E5451" s="112">
        <v>761</v>
      </c>
      <c r="F5451" s="112">
        <v>765</v>
      </c>
      <c r="G5451" s="112">
        <v>772</v>
      </c>
      <c r="H5451" s="112">
        <v>779.4</v>
      </c>
      <c r="I5451" s="109">
        <f t="shared" si="754"/>
        <v>1576.8725361366623</v>
      </c>
      <c r="J5451" s="109">
        <f t="shared" si="755"/>
        <v>2759.5269382391589</v>
      </c>
      <c r="K5451" s="109">
        <f t="shared" si="756"/>
        <v>2917.2141918528164</v>
      </c>
      <c r="L5451" s="43">
        <f t="shared" si="757"/>
        <v>7253.6136662286372</v>
      </c>
      <c r="M5451" s="25"/>
      <c r="N5451" s="25"/>
    </row>
    <row r="5452" spans="1:14" ht="15.75" customHeight="1">
      <c r="A5452" s="114">
        <v>41235</v>
      </c>
      <c r="B5452" s="54" t="s">
        <v>896</v>
      </c>
      <c r="C5452" s="29">
        <f t="shared" si="758"/>
        <v>2255.6390977443607</v>
      </c>
      <c r="D5452" s="54" t="s">
        <v>203</v>
      </c>
      <c r="E5452" s="112">
        <v>133</v>
      </c>
      <c r="F5452" s="112">
        <v>132</v>
      </c>
      <c r="G5452" s="112">
        <v>130.5</v>
      </c>
      <c r="H5452" s="112">
        <v>129.25</v>
      </c>
      <c r="I5452" s="109">
        <f t="shared" ref="I5452:I5515" si="759">(IF(D5452="SHORT",E5452-F5452,IF(D5452="LONG",F5452-E5452)))*C5452</f>
        <v>2255.6390977443607</v>
      </c>
      <c r="J5452" s="109">
        <f t="shared" ref="J5452:J5515" si="760">(IF(D5452="SHORT",IF(G5452="",0,F5452-G5452),IF(D5452="LONG",IF(G5452="",0,G5452-F5452))))*C5452</f>
        <v>3383.458646616541</v>
      </c>
      <c r="K5452" s="109">
        <f t="shared" ref="K5452:K5515" si="761">(IF(D5452="SHORT",IF(H5452="",0,G5452-H5452),IF(D5452="LONG",IF(H5452="",0,(H5452-G5452)))))*C5452</f>
        <v>2819.5488721804509</v>
      </c>
      <c r="L5452" s="43">
        <f t="shared" ref="L5452:L5515" si="762">SUM(I5452,J5452,K5452)</f>
        <v>8458.6466165413531</v>
      </c>
      <c r="M5452" s="25"/>
      <c r="N5452" s="25"/>
    </row>
    <row r="5453" spans="1:14" ht="15.75" customHeight="1">
      <c r="A5453" s="114">
        <v>41235</v>
      </c>
      <c r="B5453" s="54" t="s">
        <v>628</v>
      </c>
      <c r="C5453" s="29">
        <f t="shared" si="758"/>
        <v>304.56852791878174</v>
      </c>
      <c r="D5453" s="54" t="s">
        <v>188</v>
      </c>
      <c r="E5453" s="112">
        <v>985</v>
      </c>
      <c r="F5453" s="112">
        <v>990</v>
      </c>
      <c r="G5453" s="112">
        <v>995</v>
      </c>
      <c r="H5453" s="112">
        <v>999.8</v>
      </c>
      <c r="I5453" s="109">
        <f t="shared" si="759"/>
        <v>1522.8426395939086</v>
      </c>
      <c r="J5453" s="109">
        <f t="shared" si="760"/>
        <v>1522.8426395939086</v>
      </c>
      <c r="K5453" s="109">
        <f t="shared" si="761"/>
        <v>1461.9289340101384</v>
      </c>
      <c r="L5453" s="43">
        <f t="shared" si="762"/>
        <v>4507.6142131979559</v>
      </c>
      <c r="M5453" s="25"/>
      <c r="N5453" s="25"/>
    </row>
    <row r="5454" spans="1:14" ht="15.75" customHeight="1">
      <c r="A5454" s="114">
        <v>41235</v>
      </c>
      <c r="B5454" s="54" t="s">
        <v>725</v>
      </c>
      <c r="C5454" s="29">
        <f>300000/E5454</f>
        <v>1151.6314779270633</v>
      </c>
      <c r="D5454" s="54" t="s">
        <v>188</v>
      </c>
      <c r="E5454" s="112">
        <v>260.5</v>
      </c>
      <c r="F5454" s="112">
        <v>262</v>
      </c>
      <c r="G5454" s="112">
        <v>264</v>
      </c>
      <c r="H5454" s="112">
        <v>267</v>
      </c>
      <c r="I5454" s="109">
        <f t="shared" si="759"/>
        <v>1727.447216890595</v>
      </c>
      <c r="J5454" s="109">
        <f t="shared" si="760"/>
        <v>2303.2629558541266</v>
      </c>
      <c r="K5454" s="109">
        <f t="shared" si="761"/>
        <v>3454.8944337811899</v>
      </c>
      <c r="L5454" s="43">
        <f t="shared" si="762"/>
        <v>7485.6046065259115</v>
      </c>
      <c r="M5454" s="25"/>
      <c r="N5454" s="25"/>
    </row>
    <row r="5455" spans="1:14" ht="15.75" customHeight="1">
      <c r="A5455" s="114">
        <v>41235</v>
      </c>
      <c r="B5455" s="54" t="s">
        <v>409</v>
      </c>
      <c r="C5455" s="29">
        <f t="shared" si="758"/>
        <v>674.15730337078651</v>
      </c>
      <c r="D5455" s="54" t="s">
        <v>188</v>
      </c>
      <c r="E5455" s="112">
        <v>445</v>
      </c>
      <c r="F5455" s="112">
        <v>448.5</v>
      </c>
      <c r="G5455" s="112">
        <v>453</v>
      </c>
      <c r="H5455" s="112"/>
      <c r="I5455" s="109">
        <f t="shared" si="759"/>
        <v>2359.5505617977528</v>
      </c>
      <c r="J5455" s="109">
        <f t="shared" si="760"/>
        <v>3033.7078651685392</v>
      </c>
      <c r="K5455" s="109">
        <f t="shared" si="761"/>
        <v>0</v>
      </c>
      <c r="L5455" s="43">
        <f t="shared" si="762"/>
        <v>5393.2584269662921</v>
      </c>
      <c r="M5455" s="25"/>
      <c r="N5455" s="25"/>
    </row>
    <row r="5456" spans="1:14" ht="15.75" customHeight="1">
      <c r="A5456" s="114">
        <v>41235</v>
      </c>
      <c r="B5456" s="54" t="s">
        <v>897</v>
      </c>
      <c r="C5456" s="29">
        <f t="shared" ref="C5456:C5519" si="763">300000/E5456</f>
        <v>1449.2753623188405</v>
      </c>
      <c r="D5456" s="102" t="s">
        <v>188</v>
      </c>
      <c r="E5456" s="43">
        <v>207</v>
      </c>
      <c r="F5456" s="43">
        <v>208.5</v>
      </c>
      <c r="G5456" s="43"/>
      <c r="H5456" s="110"/>
      <c r="I5456" s="109">
        <f t="shared" si="759"/>
        <v>2173.913043478261</v>
      </c>
      <c r="J5456" s="109">
        <f t="shared" si="760"/>
        <v>0</v>
      </c>
      <c r="K5456" s="109">
        <f t="shared" si="761"/>
        <v>0</v>
      </c>
      <c r="L5456" s="43">
        <f t="shared" si="762"/>
        <v>2173.913043478261</v>
      </c>
      <c r="M5456" s="25"/>
      <c r="N5456" s="25"/>
    </row>
    <row r="5457" spans="1:14" ht="15.75" customHeight="1">
      <c r="A5457" s="114">
        <v>41235</v>
      </c>
      <c r="B5457" s="54" t="s">
        <v>823</v>
      </c>
      <c r="C5457" s="29">
        <f t="shared" si="763"/>
        <v>2343.75</v>
      </c>
      <c r="D5457" s="102" t="s">
        <v>188</v>
      </c>
      <c r="E5457" s="43">
        <v>128</v>
      </c>
      <c r="F5457" s="43">
        <v>129</v>
      </c>
      <c r="G5457" s="43"/>
      <c r="H5457" s="110"/>
      <c r="I5457" s="109">
        <f t="shared" si="759"/>
        <v>2343.75</v>
      </c>
      <c r="J5457" s="109">
        <f t="shared" si="760"/>
        <v>0</v>
      </c>
      <c r="K5457" s="109">
        <f t="shared" si="761"/>
        <v>0</v>
      </c>
      <c r="L5457" s="43">
        <f t="shared" si="762"/>
        <v>2343.75</v>
      </c>
      <c r="M5457" s="25"/>
      <c r="N5457" s="25"/>
    </row>
    <row r="5458" spans="1:14" ht="15.75" customHeight="1">
      <c r="A5458" s="114">
        <v>41235</v>
      </c>
      <c r="B5458" s="54" t="s">
        <v>515</v>
      </c>
      <c r="C5458" s="29">
        <f t="shared" si="763"/>
        <v>3821.6560509554142</v>
      </c>
      <c r="D5458" s="102" t="s">
        <v>188</v>
      </c>
      <c r="E5458" s="43">
        <v>78.5</v>
      </c>
      <c r="F5458" s="43">
        <v>79.099999999999994</v>
      </c>
      <c r="G5458" s="43"/>
      <c r="H5458" s="110"/>
      <c r="I5458" s="109">
        <f t="shared" si="759"/>
        <v>2292.9936305732267</v>
      </c>
      <c r="J5458" s="109">
        <f t="shared" si="760"/>
        <v>0</v>
      </c>
      <c r="K5458" s="109">
        <f t="shared" si="761"/>
        <v>0</v>
      </c>
      <c r="L5458" s="43">
        <f t="shared" si="762"/>
        <v>2292.9936305732267</v>
      </c>
      <c r="M5458" s="25"/>
      <c r="N5458" s="25"/>
    </row>
    <row r="5459" spans="1:14" ht="15.75" customHeight="1">
      <c r="A5459" s="114">
        <v>41235</v>
      </c>
      <c r="B5459" s="54" t="s">
        <v>19</v>
      </c>
      <c r="C5459" s="29">
        <f t="shared" si="763"/>
        <v>666.66666666666663</v>
      </c>
      <c r="D5459" s="102" t="s">
        <v>188</v>
      </c>
      <c r="E5459" s="43">
        <v>450</v>
      </c>
      <c r="F5459" s="43">
        <v>453.5</v>
      </c>
      <c r="G5459" s="43"/>
      <c r="H5459" s="110"/>
      <c r="I5459" s="109">
        <f t="shared" si="759"/>
        <v>2333.333333333333</v>
      </c>
      <c r="J5459" s="109">
        <f t="shared" si="760"/>
        <v>0</v>
      </c>
      <c r="K5459" s="109">
        <f t="shared" si="761"/>
        <v>0</v>
      </c>
      <c r="L5459" s="43">
        <f t="shared" si="762"/>
        <v>2333.333333333333</v>
      </c>
      <c r="M5459" s="25"/>
      <c r="N5459" s="25"/>
    </row>
    <row r="5460" spans="1:14" ht="15.75" customHeight="1">
      <c r="A5460" s="114">
        <v>41235</v>
      </c>
      <c r="B5460" s="54" t="s">
        <v>97</v>
      </c>
      <c r="C5460" s="29">
        <f t="shared" si="763"/>
        <v>983.60655737704917</v>
      </c>
      <c r="D5460" s="102" t="s">
        <v>188</v>
      </c>
      <c r="E5460" s="43">
        <v>305</v>
      </c>
      <c r="F5460" s="43">
        <v>307</v>
      </c>
      <c r="G5460" s="43"/>
      <c r="H5460" s="110"/>
      <c r="I5460" s="109">
        <f t="shared" si="759"/>
        <v>1967.2131147540983</v>
      </c>
      <c r="J5460" s="109">
        <f t="shared" si="760"/>
        <v>0</v>
      </c>
      <c r="K5460" s="109">
        <f t="shared" si="761"/>
        <v>0</v>
      </c>
      <c r="L5460" s="43">
        <f t="shared" si="762"/>
        <v>1967.2131147540983</v>
      </c>
      <c r="M5460" s="25"/>
      <c r="N5460" s="25"/>
    </row>
    <row r="5461" spans="1:14" ht="15.75" customHeight="1">
      <c r="A5461" s="114">
        <v>41234</v>
      </c>
      <c r="B5461" s="54" t="s">
        <v>898</v>
      </c>
      <c r="C5461" s="29">
        <f t="shared" si="763"/>
        <v>574.71264367816093</v>
      </c>
      <c r="D5461" s="54" t="s">
        <v>188</v>
      </c>
      <c r="E5461" s="112">
        <v>522</v>
      </c>
      <c r="F5461" s="112">
        <v>525</v>
      </c>
      <c r="G5461" s="112">
        <v>530</v>
      </c>
      <c r="H5461" s="112">
        <v>537</v>
      </c>
      <c r="I5461" s="109">
        <f t="shared" si="759"/>
        <v>1724.1379310344828</v>
      </c>
      <c r="J5461" s="109">
        <f t="shared" si="760"/>
        <v>2873.5632183908046</v>
      </c>
      <c r="K5461" s="109">
        <f t="shared" si="761"/>
        <v>4022.9885057471265</v>
      </c>
      <c r="L5461" s="43">
        <f t="shared" si="762"/>
        <v>8620.689655172413</v>
      </c>
      <c r="M5461" s="25"/>
      <c r="N5461" s="25"/>
    </row>
    <row r="5462" spans="1:14" ht="15.75" customHeight="1">
      <c r="A5462" s="114">
        <v>41234</v>
      </c>
      <c r="B5462" s="54" t="s">
        <v>886</v>
      </c>
      <c r="C5462" s="29">
        <f t="shared" si="763"/>
        <v>1224.4897959183672</v>
      </c>
      <c r="D5462" s="54" t="s">
        <v>188</v>
      </c>
      <c r="E5462" s="112">
        <v>245</v>
      </c>
      <c r="F5462" s="112">
        <v>246.5</v>
      </c>
      <c r="G5462" s="112">
        <v>248.5</v>
      </c>
      <c r="H5462" s="112">
        <v>252</v>
      </c>
      <c r="I5462" s="109">
        <f t="shared" si="759"/>
        <v>1836.7346938775509</v>
      </c>
      <c r="J5462" s="109">
        <f t="shared" si="760"/>
        <v>2448.9795918367345</v>
      </c>
      <c r="K5462" s="109">
        <f t="shared" si="761"/>
        <v>4285.7142857142853</v>
      </c>
      <c r="L5462" s="43">
        <f t="shared" si="762"/>
        <v>8571.4285714285706</v>
      </c>
      <c r="M5462" s="25"/>
      <c r="N5462" s="25"/>
    </row>
    <row r="5463" spans="1:14" ht="15.75" customHeight="1">
      <c r="A5463" s="114">
        <v>41234</v>
      </c>
      <c r="B5463" s="54" t="s">
        <v>879</v>
      </c>
      <c r="C5463" s="29">
        <f t="shared" si="763"/>
        <v>983.60655737704917</v>
      </c>
      <c r="D5463" s="54" t="s">
        <v>188</v>
      </c>
      <c r="E5463" s="112">
        <v>305</v>
      </c>
      <c r="F5463" s="112">
        <v>307</v>
      </c>
      <c r="G5463" s="112">
        <v>310</v>
      </c>
      <c r="H5463" s="112">
        <v>315</v>
      </c>
      <c r="I5463" s="109">
        <f t="shared" si="759"/>
        <v>1967.2131147540983</v>
      </c>
      <c r="J5463" s="109">
        <f t="shared" si="760"/>
        <v>2950.8196721311474</v>
      </c>
      <c r="K5463" s="109">
        <f t="shared" si="761"/>
        <v>4918.0327868852455</v>
      </c>
      <c r="L5463" s="43">
        <f t="shared" si="762"/>
        <v>9836.065573770491</v>
      </c>
      <c r="M5463" s="25"/>
      <c r="N5463" s="25"/>
    </row>
    <row r="5464" spans="1:14" ht="15.75" customHeight="1">
      <c r="A5464" s="114">
        <v>41234</v>
      </c>
      <c r="B5464" s="54" t="s">
        <v>45</v>
      </c>
      <c r="C5464" s="29">
        <f t="shared" si="763"/>
        <v>4054.0540540540542</v>
      </c>
      <c r="D5464" s="102" t="s">
        <v>188</v>
      </c>
      <c r="E5464" s="43">
        <v>74</v>
      </c>
      <c r="F5464" s="43">
        <v>74.599999999999994</v>
      </c>
      <c r="G5464" s="43"/>
      <c r="H5464" s="110"/>
      <c r="I5464" s="109">
        <f t="shared" si="759"/>
        <v>2432.4324324324093</v>
      </c>
      <c r="J5464" s="109">
        <f t="shared" si="760"/>
        <v>0</v>
      </c>
      <c r="K5464" s="109">
        <f t="shared" si="761"/>
        <v>0</v>
      </c>
      <c r="L5464" s="43">
        <f t="shared" si="762"/>
        <v>2432.4324324324093</v>
      </c>
      <c r="M5464" s="25"/>
      <c r="N5464" s="25"/>
    </row>
    <row r="5465" spans="1:14" ht="15.75" customHeight="1">
      <c r="A5465" s="114">
        <v>41234</v>
      </c>
      <c r="B5465" s="54" t="s">
        <v>748</v>
      </c>
      <c r="C5465" s="29">
        <f t="shared" si="763"/>
        <v>1818.1818181818182</v>
      </c>
      <c r="D5465" s="102" t="s">
        <v>188</v>
      </c>
      <c r="E5465" s="43">
        <v>165</v>
      </c>
      <c r="F5465" s="43">
        <v>166.25</v>
      </c>
      <c r="G5465" s="43"/>
      <c r="H5465" s="110"/>
      <c r="I5465" s="109">
        <f t="shared" si="759"/>
        <v>2272.727272727273</v>
      </c>
      <c r="J5465" s="109">
        <f t="shared" si="760"/>
        <v>0</v>
      </c>
      <c r="K5465" s="109">
        <f t="shared" si="761"/>
        <v>0</v>
      </c>
      <c r="L5465" s="43">
        <f t="shared" si="762"/>
        <v>2272.727272727273</v>
      </c>
      <c r="M5465" s="25"/>
      <c r="N5465" s="25"/>
    </row>
    <row r="5466" spans="1:14" ht="15.75" customHeight="1">
      <c r="A5466" s="114">
        <v>41234</v>
      </c>
      <c r="B5466" s="54" t="s">
        <v>898</v>
      </c>
      <c r="C5466" s="29">
        <f t="shared" si="763"/>
        <v>555.55555555555554</v>
      </c>
      <c r="D5466" s="102" t="s">
        <v>188</v>
      </c>
      <c r="E5466" s="43">
        <v>540</v>
      </c>
      <c r="F5466" s="43">
        <v>543</v>
      </c>
      <c r="G5466" s="43"/>
      <c r="H5466" s="110"/>
      <c r="I5466" s="109">
        <f t="shared" si="759"/>
        <v>1666.6666666666665</v>
      </c>
      <c r="J5466" s="109">
        <f t="shared" si="760"/>
        <v>0</v>
      </c>
      <c r="K5466" s="109">
        <f t="shared" si="761"/>
        <v>0</v>
      </c>
      <c r="L5466" s="43">
        <f t="shared" si="762"/>
        <v>1666.6666666666665</v>
      </c>
      <c r="M5466" s="25"/>
      <c r="N5466" s="25"/>
    </row>
    <row r="5467" spans="1:14" ht="15.75" customHeight="1">
      <c r="A5467" s="114">
        <v>41234</v>
      </c>
      <c r="B5467" s="54" t="s">
        <v>899</v>
      </c>
      <c r="C5467" s="29">
        <f t="shared" si="763"/>
        <v>2439.0243902439024</v>
      </c>
      <c r="D5467" s="102" t="s">
        <v>188</v>
      </c>
      <c r="E5467" s="43">
        <v>123</v>
      </c>
      <c r="F5467" s="43">
        <v>124</v>
      </c>
      <c r="G5467" s="43"/>
      <c r="H5467" s="110"/>
      <c r="I5467" s="109">
        <f t="shared" si="759"/>
        <v>2439.0243902439024</v>
      </c>
      <c r="J5467" s="109">
        <f t="shared" si="760"/>
        <v>0</v>
      </c>
      <c r="K5467" s="109">
        <f t="shared" si="761"/>
        <v>0</v>
      </c>
      <c r="L5467" s="43">
        <f t="shared" si="762"/>
        <v>2439.0243902439024</v>
      </c>
      <c r="M5467" s="25"/>
      <c r="N5467" s="25"/>
    </row>
    <row r="5468" spans="1:14" ht="15.75" customHeight="1">
      <c r="A5468" s="114">
        <v>41234</v>
      </c>
      <c r="B5468" s="54" t="s">
        <v>900</v>
      </c>
      <c r="C5468" s="29">
        <f t="shared" si="763"/>
        <v>4166.666666666667</v>
      </c>
      <c r="D5468" s="102" t="s">
        <v>188</v>
      </c>
      <c r="E5468" s="43">
        <v>72</v>
      </c>
      <c r="F5468" s="43">
        <v>72.599999999999994</v>
      </c>
      <c r="G5468" s="43"/>
      <c r="H5468" s="110"/>
      <c r="I5468" s="109">
        <f t="shared" si="759"/>
        <v>2499.9999999999764</v>
      </c>
      <c r="J5468" s="109">
        <f t="shared" si="760"/>
        <v>0</v>
      </c>
      <c r="K5468" s="109">
        <f t="shared" si="761"/>
        <v>0</v>
      </c>
      <c r="L5468" s="43">
        <f t="shared" si="762"/>
        <v>2499.9999999999764</v>
      </c>
      <c r="M5468" s="25"/>
      <c r="N5468" s="25"/>
    </row>
    <row r="5469" spans="1:14" ht="15.75" customHeight="1">
      <c r="A5469" s="114">
        <v>41234</v>
      </c>
      <c r="B5469" s="54" t="s">
        <v>819</v>
      </c>
      <c r="C5469" s="29">
        <f t="shared" si="763"/>
        <v>300</v>
      </c>
      <c r="D5469" s="102" t="s">
        <v>188</v>
      </c>
      <c r="E5469" s="43">
        <v>1000</v>
      </c>
      <c r="F5469" s="43">
        <v>985</v>
      </c>
      <c r="G5469" s="43"/>
      <c r="H5469" s="110"/>
      <c r="I5469" s="109">
        <f t="shared" si="759"/>
        <v>-4500</v>
      </c>
      <c r="J5469" s="109">
        <f t="shared" si="760"/>
        <v>0</v>
      </c>
      <c r="K5469" s="109">
        <f t="shared" si="761"/>
        <v>0</v>
      </c>
      <c r="L5469" s="43">
        <f t="shared" si="762"/>
        <v>-4500</v>
      </c>
      <c r="M5469" s="25"/>
      <c r="N5469" s="25"/>
    </row>
    <row r="5470" spans="1:14" ht="15.75" customHeight="1">
      <c r="A5470" s="114">
        <v>41233</v>
      </c>
      <c r="B5470" s="54" t="s">
        <v>898</v>
      </c>
      <c r="C5470" s="29">
        <f t="shared" si="763"/>
        <v>677.20090293453723</v>
      </c>
      <c r="D5470" s="54" t="s">
        <v>188</v>
      </c>
      <c r="E5470" s="112">
        <v>443</v>
      </c>
      <c r="F5470" s="112">
        <v>445.5</v>
      </c>
      <c r="G5470" s="112">
        <v>450</v>
      </c>
      <c r="H5470" s="112">
        <v>456</v>
      </c>
      <c r="I5470" s="109">
        <f t="shared" si="759"/>
        <v>1693.0022573363431</v>
      </c>
      <c r="J5470" s="109">
        <f t="shared" si="760"/>
        <v>3047.4040632054175</v>
      </c>
      <c r="K5470" s="109">
        <f t="shared" si="761"/>
        <v>4063.2054176072234</v>
      </c>
      <c r="L5470" s="43">
        <f t="shared" si="762"/>
        <v>8803.6117381489839</v>
      </c>
      <c r="M5470" s="25"/>
      <c r="N5470" s="25"/>
    </row>
    <row r="5471" spans="1:14" ht="15.75" customHeight="1">
      <c r="A5471" s="114">
        <v>41233</v>
      </c>
      <c r="B5471" s="54" t="s">
        <v>898</v>
      </c>
      <c r="C5471" s="29">
        <f t="shared" si="763"/>
        <v>623.70062370062374</v>
      </c>
      <c r="D5471" s="102" t="s">
        <v>188</v>
      </c>
      <c r="E5471" s="43">
        <v>481</v>
      </c>
      <c r="F5471" s="43">
        <v>483.5</v>
      </c>
      <c r="G5471" s="43"/>
      <c r="H5471" s="110"/>
      <c r="I5471" s="109">
        <f t="shared" si="759"/>
        <v>1559.2515592515592</v>
      </c>
      <c r="J5471" s="109">
        <f t="shared" si="760"/>
        <v>0</v>
      </c>
      <c r="K5471" s="109">
        <f t="shared" si="761"/>
        <v>0</v>
      </c>
      <c r="L5471" s="43">
        <f t="shared" si="762"/>
        <v>1559.2515592515592</v>
      </c>
      <c r="M5471" s="25"/>
      <c r="N5471" s="25"/>
    </row>
    <row r="5472" spans="1:14" ht="15.75" customHeight="1">
      <c r="A5472" s="114">
        <v>41233</v>
      </c>
      <c r="B5472" s="54" t="s">
        <v>119</v>
      </c>
      <c r="C5472" s="29">
        <f t="shared" si="763"/>
        <v>4838.7096774193551</v>
      </c>
      <c r="D5472" s="102" t="s">
        <v>188</v>
      </c>
      <c r="E5472" s="43">
        <v>62</v>
      </c>
      <c r="F5472" s="43">
        <v>61</v>
      </c>
      <c r="G5472" s="43"/>
      <c r="H5472" s="110"/>
      <c r="I5472" s="109">
        <f t="shared" si="759"/>
        <v>-4838.7096774193551</v>
      </c>
      <c r="J5472" s="109">
        <f t="shared" si="760"/>
        <v>0</v>
      </c>
      <c r="K5472" s="109">
        <f t="shared" si="761"/>
        <v>0</v>
      </c>
      <c r="L5472" s="43">
        <f t="shared" si="762"/>
        <v>-4838.7096774193551</v>
      </c>
      <c r="M5472" s="25"/>
      <c r="N5472" s="25"/>
    </row>
    <row r="5473" spans="1:14" ht="15.75" customHeight="1">
      <c r="A5473" s="114">
        <v>41232</v>
      </c>
      <c r="B5473" s="54" t="s">
        <v>628</v>
      </c>
      <c r="C5473" s="29">
        <f t="shared" si="763"/>
        <v>312.5</v>
      </c>
      <c r="D5473" s="54" t="s">
        <v>188</v>
      </c>
      <c r="E5473" s="112">
        <v>960</v>
      </c>
      <c r="F5473" s="112">
        <v>966</v>
      </c>
      <c r="G5473" s="112">
        <v>974</v>
      </c>
      <c r="H5473" s="112">
        <v>986</v>
      </c>
      <c r="I5473" s="109">
        <f t="shared" si="759"/>
        <v>1875</v>
      </c>
      <c r="J5473" s="109">
        <f t="shared" si="760"/>
        <v>2500</v>
      </c>
      <c r="K5473" s="109">
        <f t="shared" si="761"/>
        <v>3750</v>
      </c>
      <c r="L5473" s="43">
        <f t="shared" si="762"/>
        <v>8125</v>
      </c>
      <c r="M5473" s="25"/>
      <c r="N5473" s="25"/>
    </row>
    <row r="5474" spans="1:14" ht="15.75" customHeight="1">
      <c r="A5474" s="114">
        <v>41232</v>
      </c>
      <c r="B5474" s="54" t="s">
        <v>896</v>
      </c>
      <c r="C5474" s="29">
        <f t="shared" si="763"/>
        <v>2040.8163265306123</v>
      </c>
      <c r="D5474" s="54" t="s">
        <v>188</v>
      </c>
      <c r="E5474" s="112">
        <v>147</v>
      </c>
      <c r="F5474" s="112">
        <v>148</v>
      </c>
      <c r="G5474" s="112">
        <v>149.5</v>
      </c>
      <c r="H5474" s="112">
        <v>151</v>
      </c>
      <c r="I5474" s="109">
        <f t="shared" si="759"/>
        <v>2040.8163265306123</v>
      </c>
      <c r="J5474" s="109">
        <f t="shared" si="760"/>
        <v>3061.2244897959185</v>
      </c>
      <c r="K5474" s="109">
        <f t="shared" si="761"/>
        <v>3061.2244897959185</v>
      </c>
      <c r="L5474" s="43">
        <f t="shared" si="762"/>
        <v>8163.2653061224501</v>
      </c>
      <c r="M5474" s="25"/>
      <c r="N5474" s="25"/>
    </row>
    <row r="5475" spans="1:14" ht="15.75" customHeight="1">
      <c r="A5475" s="114">
        <v>41232</v>
      </c>
      <c r="B5475" s="54" t="s">
        <v>884</v>
      </c>
      <c r="C5475" s="29">
        <f t="shared" si="763"/>
        <v>1639.344262295082</v>
      </c>
      <c r="D5475" s="54" t="s">
        <v>188</v>
      </c>
      <c r="E5475" s="112">
        <v>183</v>
      </c>
      <c r="F5475" s="112">
        <v>184.25</v>
      </c>
      <c r="G5475" s="112">
        <v>185.75</v>
      </c>
      <c r="H5475" s="112"/>
      <c r="I5475" s="109">
        <f t="shared" si="759"/>
        <v>2049.1803278688526</v>
      </c>
      <c r="J5475" s="109">
        <f t="shared" si="760"/>
        <v>2459.0163934426228</v>
      </c>
      <c r="K5475" s="109">
        <f t="shared" si="761"/>
        <v>0</v>
      </c>
      <c r="L5475" s="43">
        <f t="shared" si="762"/>
        <v>4508.1967213114749</v>
      </c>
      <c r="M5475" s="25"/>
      <c r="N5475" s="25"/>
    </row>
    <row r="5476" spans="1:14" ht="15.75" customHeight="1">
      <c r="A5476" s="114">
        <v>41232</v>
      </c>
      <c r="B5476" s="54" t="s">
        <v>901</v>
      </c>
      <c r="C5476" s="29">
        <f t="shared" si="763"/>
        <v>92.421441774491683</v>
      </c>
      <c r="D5476" s="54" t="s">
        <v>188</v>
      </c>
      <c r="E5476" s="112">
        <v>3246</v>
      </c>
      <c r="F5476" s="112">
        <v>3260</v>
      </c>
      <c r="G5476" s="112">
        <v>3285</v>
      </c>
      <c r="H5476" s="112"/>
      <c r="I5476" s="109">
        <f t="shared" si="759"/>
        <v>1293.9001848428836</v>
      </c>
      <c r="J5476" s="109">
        <f t="shared" si="760"/>
        <v>2310.5360443622922</v>
      </c>
      <c r="K5476" s="109">
        <f t="shared" si="761"/>
        <v>0</v>
      </c>
      <c r="L5476" s="43">
        <f t="shared" si="762"/>
        <v>3604.4362292051756</v>
      </c>
      <c r="M5476" s="25"/>
      <c r="N5476" s="25"/>
    </row>
    <row r="5477" spans="1:14" ht="15.75" customHeight="1">
      <c r="A5477" s="114">
        <v>41232</v>
      </c>
      <c r="B5477" s="54" t="s">
        <v>902</v>
      </c>
      <c r="C5477" s="29">
        <f t="shared" si="763"/>
        <v>1442.3076923076924</v>
      </c>
      <c r="D5477" s="102" t="s">
        <v>188</v>
      </c>
      <c r="E5477" s="43">
        <v>208</v>
      </c>
      <c r="F5477" s="43">
        <v>209.5</v>
      </c>
      <c r="G5477" s="43"/>
      <c r="H5477" s="110"/>
      <c r="I5477" s="109">
        <f t="shared" si="759"/>
        <v>2163.4615384615386</v>
      </c>
      <c r="J5477" s="109">
        <f t="shared" si="760"/>
        <v>0</v>
      </c>
      <c r="K5477" s="109">
        <f t="shared" si="761"/>
        <v>0</v>
      </c>
      <c r="L5477" s="43">
        <f t="shared" si="762"/>
        <v>2163.4615384615386</v>
      </c>
      <c r="M5477" s="25"/>
      <c r="N5477" s="25"/>
    </row>
    <row r="5478" spans="1:14" ht="15.75" customHeight="1">
      <c r="A5478" s="114">
        <v>41232</v>
      </c>
      <c r="B5478" s="54" t="s">
        <v>903</v>
      </c>
      <c r="C5478" s="29">
        <f t="shared" si="763"/>
        <v>3157.8947368421054</v>
      </c>
      <c r="D5478" s="102" t="s">
        <v>188</v>
      </c>
      <c r="E5478" s="43">
        <v>95</v>
      </c>
      <c r="F5478" s="43">
        <v>95.75</v>
      </c>
      <c r="G5478" s="43"/>
      <c r="H5478" s="110"/>
      <c r="I5478" s="109">
        <f t="shared" si="759"/>
        <v>2368.4210526315792</v>
      </c>
      <c r="J5478" s="109">
        <f t="shared" si="760"/>
        <v>0</v>
      </c>
      <c r="K5478" s="109">
        <f t="shared" si="761"/>
        <v>0</v>
      </c>
      <c r="L5478" s="43">
        <f t="shared" si="762"/>
        <v>2368.4210526315792</v>
      </c>
      <c r="M5478" s="25"/>
      <c r="N5478" s="25"/>
    </row>
    <row r="5479" spans="1:14" ht="15.75" customHeight="1">
      <c r="A5479" s="114">
        <v>41232</v>
      </c>
      <c r="B5479" s="54" t="s">
        <v>829</v>
      </c>
      <c r="C5479" s="29">
        <f t="shared" si="763"/>
        <v>3926.7015706806278</v>
      </c>
      <c r="D5479" s="102" t="s">
        <v>203</v>
      </c>
      <c r="E5479" s="43">
        <v>76.400000000000006</v>
      </c>
      <c r="F5479" s="43">
        <v>75.8</v>
      </c>
      <c r="G5479" s="43"/>
      <c r="H5479" s="110"/>
      <c r="I5479" s="109">
        <f t="shared" si="759"/>
        <v>2356.0209424084101</v>
      </c>
      <c r="J5479" s="109">
        <f t="shared" si="760"/>
        <v>0</v>
      </c>
      <c r="K5479" s="109">
        <f t="shared" si="761"/>
        <v>0</v>
      </c>
      <c r="L5479" s="43">
        <f t="shared" si="762"/>
        <v>2356.0209424084101</v>
      </c>
      <c r="M5479" s="25"/>
      <c r="N5479" s="25"/>
    </row>
    <row r="5480" spans="1:14" ht="15.75" customHeight="1">
      <c r="A5480" s="114">
        <v>41232</v>
      </c>
      <c r="B5480" s="54" t="s">
        <v>546</v>
      </c>
      <c r="C5480" s="29">
        <f t="shared" si="763"/>
        <v>350.05834305717622</v>
      </c>
      <c r="D5480" s="102" t="s">
        <v>188</v>
      </c>
      <c r="E5480" s="43">
        <v>857</v>
      </c>
      <c r="F5480" s="43">
        <v>857</v>
      </c>
      <c r="G5480" s="43"/>
      <c r="H5480" s="110"/>
      <c r="I5480" s="109">
        <f t="shared" si="759"/>
        <v>0</v>
      </c>
      <c r="J5480" s="109">
        <f t="shared" si="760"/>
        <v>0</v>
      </c>
      <c r="K5480" s="109">
        <f t="shared" si="761"/>
        <v>0</v>
      </c>
      <c r="L5480" s="43">
        <f t="shared" si="762"/>
        <v>0</v>
      </c>
      <c r="M5480" s="25"/>
      <c r="N5480" s="25"/>
    </row>
    <row r="5481" spans="1:14" ht="15.75" customHeight="1">
      <c r="A5481" s="114">
        <v>41229</v>
      </c>
      <c r="B5481" s="54" t="s">
        <v>904</v>
      </c>
      <c r="C5481" s="29">
        <f t="shared" si="763"/>
        <v>1886.7924528301887</v>
      </c>
      <c r="D5481" s="54" t="s">
        <v>188</v>
      </c>
      <c r="E5481" s="112">
        <v>159</v>
      </c>
      <c r="F5481" s="112">
        <v>160.25</v>
      </c>
      <c r="G5481" s="112">
        <v>161.75</v>
      </c>
      <c r="H5481" s="112">
        <v>163.5</v>
      </c>
      <c r="I5481" s="109">
        <f t="shared" si="759"/>
        <v>2358.4905660377358</v>
      </c>
      <c r="J5481" s="109">
        <f t="shared" si="760"/>
        <v>2830.1886792452833</v>
      </c>
      <c r="K5481" s="109">
        <f t="shared" si="761"/>
        <v>3301.8867924528304</v>
      </c>
      <c r="L5481" s="43">
        <f t="shared" si="762"/>
        <v>8490.5660377358508</v>
      </c>
      <c r="M5481" s="25"/>
      <c r="N5481" s="25"/>
    </row>
    <row r="5482" spans="1:14" ht="15.75" customHeight="1">
      <c r="A5482" s="114">
        <v>41229</v>
      </c>
      <c r="B5482" s="54" t="s">
        <v>769</v>
      </c>
      <c r="C5482" s="29">
        <f t="shared" si="763"/>
        <v>2400</v>
      </c>
      <c r="D5482" s="54" t="s">
        <v>188</v>
      </c>
      <c r="E5482" s="112">
        <v>125</v>
      </c>
      <c r="F5482" s="112">
        <v>126</v>
      </c>
      <c r="G5482" s="112">
        <v>127.253</v>
      </c>
      <c r="H5482" s="112"/>
      <c r="I5482" s="109">
        <f t="shared" si="759"/>
        <v>2400</v>
      </c>
      <c r="J5482" s="109">
        <f t="shared" si="760"/>
        <v>3007.2000000000003</v>
      </c>
      <c r="K5482" s="109">
        <f t="shared" si="761"/>
        <v>0</v>
      </c>
      <c r="L5482" s="43">
        <f t="shared" si="762"/>
        <v>5407.2000000000007</v>
      </c>
      <c r="M5482" s="25"/>
      <c r="N5482" s="25"/>
    </row>
    <row r="5483" spans="1:14" ht="15.75" customHeight="1">
      <c r="A5483" s="114">
        <v>41229</v>
      </c>
      <c r="B5483" s="54" t="s">
        <v>750</v>
      </c>
      <c r="C5483" s="29">
        <f t="shared" si="763"/>
        <v>1153.8461538461538</v>
      </c>
      <c r="D5483" s="54" t="s">
        <v>188</v>
      </c>
      <c r="E5483" s="112">
        <v>260</v>
      </c>
      <c r="F5483" s="112">
        <v>262</v>
      </c>
      <c r="G5483" s="112">
        <v>264.5</v>
      </c>
      <c r="H5483" s="112"/>
      <c r="I5483" s="109">
        <f t="shared" si="759"/>
        <v>2307.6923076923076</v>
      </c>
      <c r="J5483" s="109">
        <f t="shared" si="760"/>
        <v>2884.6153846153848</v>
      </c>
      <c r="K5483" s="109">
        <f t="shared" si="761"/>
        <v>0</v>
      </c>
      <c r="L5483" s="43">
        <f t="shared" si="762"/>
        <v>5192.3076923076924</v>
      </c>
      <c r="M5483" s="25"/>
      <c r="N5483" s="25"/>
    </row>
    <row r="5484" spans="1:14" ht="15.75" customHeight="1">
      <c r="A5484" s="114">
        <v>41229</v>
      </c>
      <c r="B5484" s="54" t="s">
        <v>752</v>
      </c>
      <c r="C5484" s="29">
        <f t="shared" si="763"/>
        <v>2040.8163265306123</v>
      </c>
      <c r="D5484" s="102" t="s">
        <v>203</v>
      </c>
      <c r="E5484" s="43">
        <v>147</v>
      </c>
      <c r="F5484" s="43">
        <v>146.25</v>
      </c>
      <c r="G5484" s="43"/>
      <c r="H5484" s="110"/>
      <c r="I5484" s="109">
        <f t="shared" si="759"/>
        <v>1530.6122448979593</v>
      </c>
      <c r="J5484" s="109">
        <f t="shared" si="760"/>
        <v>0</v>
      </c>
      <c r="K5484" s="109">
        <f t="shared" si="761"/>
        <v>0</v>
      </c>
      <c r="L5484" s="43">
        <f t="shared" si="762"/>
        <v>1530.6122448979593</v>
      </c>
      <c r="M5484" s="25"/>
      <c r="N5484" s="25"/>
    </row>
    <row r="5485" spans="1:14" ht="15.75" customHeight="1">
      <c r="A5485" s="114">
        <v>41229</v>
      </c>
      <c r="B5485" s="54" t="s">
        <v>905</v>
      </c>
      <c r="C5485" s="29">
        <f t="shared" si="763"/>
        <v>2479.3388429752067</v>
      </c>
      <c r="D5485" s="102" t="s">
        <v>188</v>
      </c>
      <c r="E5485" s="43">
        <v>121</v>
      </c>
      <c r="F5485" s="43">
        <v>121</v>
      </c>
      <c r="G5485" s="43"/>
      <c r="H5485" s="110"/>
      <c r="I5485" s="109">
        <f t="shared" si="759"/>
        <v>0</v>
      </c>
      <c r="J5485" s="109">
        <f t="shared" si="760"/>
        <v>0</v>
      </c>
      <c r="K5485" s="109">
        <f t="shared" si="761"/>
        <v>0</v>
      </c>
      <c r="L5485" s="43">
        <f t="shared" si="762"/>
        <v>0</v>
      </c>
      <c r="M5485" s="25"/>
      <c r="N5485" s="25"/>
    </row>
    <row r="5486" spans="1:14" ht="15.75" customHeight="1">
      <c r="A5486" s="114">
        <v>41228</v>
      </c>
      <c r="B5486" s="54" t="s">
        <v>583</v>
      </c>
      <c r="C5486" s="29">
        <f t="shared" si="763"/>
        <v>3508.7719298245615</v>
      </c>
      <c r="D5486" s="54" t="s">
        <v>188</v>
      </c>
      <c r="E5486" s="112">
        <v>85.5</v>
      </c>
      <c r="F5486" s="112">
        <v>86.1</v>
      </c>
      <c r="G5486" s="112">
        <v>87</v>
      </c>
      <c r="H5486" s="112">
        <v>88.25</v>
      </c>
      <c r="I5486" s="109">
        <f t="shared" si="759"/>
        <v>2105.2631578947171</v>
      </c>
      <c r="J5486" s="109">
        <f t="shared" si="760"/>
        <v>3157.8947368421254</v>
      </c>
      <c r="K5486" s="109">
        <f t="shared" si="761"/>
        <v>4385.9649122807023</v>
      </c>
      <c r="L5486" s="43">
        <f t="shared" si="762"/>
        <v>9649.1228070175457</v>
      </c>
      <c r="M5486" s="25"/>
      <c r="N5486" s="25"/>
    </row>
    <row r="5487" spans="1:14" ht="15.75" customHeight="1">
      <c r="A5487" s="114">
        <v>41228</v>
      </c>
      <c r="B5487" s="54" t="s">
        <v>723</v>
      </c>
      <c r="C5487" s="29">
        <f t="shared" si="763"/>
        <v>301.5075376884422</v>
      </c>
      <c r="D5487" s="54" t="s">
        <v>188</v>
      </c>
      <c r="E5487" s="112">
        <v>995</v>
      </c>
      <c r="F5487" s="112">
        <v>1002</v>
      </c>
      <c r="G5487" s="112">
        <v>1011</v>
      </c>
      <c r="H5487" s="112">
        <v>1023.8</v>
      </c>
      <c r="I5487" s="109">
        <f t="shared" si="759"/>
        <v>2110.5527638190952</v>
      </c>
      <c r="J5487" s="109">
        <f t="shared" si="760"/>
        <v>2713.56783919598</v>
      </c>
      <c r="K5487" s="109">
        <f t="shared" si="761"/>
        <v>3859.2964824120463</v>
      </c>
      <c r="L5487" s="43">
        <f t="shared" si="762"/>
        <v>8683.4170854271215</v>
      </c>
      <c r="M5487" s="25"/>
      <c r="N5487" s="25"/>
    </row>
    <row r="5488" spans="1:14" ht="15.75" customHeight="1">
      <c r="A5488" s="114">
        <v>41228</v>
      </c>
      <c r="B5488" s="54" t="s">
        <v>583</v>
      </c>
      <c r="C5488" s="29">
        <f t="shared" si="763"/>
        <v>3370.7865168539324</v>
      </c>
      <c r="D5488" s="54" t="s">
        <v>188</v>
      </c>
      <c r="E5488" s="112">
        <v>89</v>
      </c>
      <c r="F5488" s="112">
        <v>89.6</v>
      </c>
      <c r="G5488" s="112">
        <v>90.4</v>
      </c>
      <c r="H5488" s="112"/>
      <c r="I5488" s="109">
        <f t="shared" si="759"/>
        <v>2022.4719101123403</v>
      </c>
      <c r="J5488" s="109">
        <f t="shared" si="760"/>
        <v>2696.6292134831842</v>
      </c>
      <c r="K5488" s="109">
        <f t="shared" si="761"/>
        <v>0</v>
      </c>
      <c r="L5488" s="43">
        <f t="shared" si="762"/>
        <v>4719.1011235955248</v>
      </c>
      <c r="M5488" s="25"/>
      <c r="N5488" s="25"/>
    </row>
    <row r="5489" spans="1:14" ht="15.75" customHeight="1">
      <c r="A5489" s="114">
        <v>41228</v>
      </c>
      <c r="B5489" s="54" t="s">
        <v>515</v>
      </c>
      <c r="C5489" s="29">
        <f t="shared" si="763"/>
        <v>3658.5365853658536</v>
      </c>
      <c r="D5489" s="102" t="s">
        <v>188</v>
      </c>
      <c r="E5489" s="43">
        <v>82</v>
      </c>
      <c r="F5489" s="43">
        <v>82.6</v>
      </c>
      <c r="G5489" s="43"/>
      <c r="H5489" s="110"/>
      <c r="I5489" s="109">
        <f t="shared" si="759"/>
        <v>2195.1219512194912</v>
      </c>
      <c r="J5489" s="109">
        <f t="shared" si="760"/>
        <v>0</v>
      </c>
      <c r="K5489" s="109">
        <f t="shared" si="761"/>
        <v>0</v>
      </c>
      <c r="L5489" s="43">
        <f t="shared" si="762"/>
        <v>2195.1219512194912</v>
      </c>
      <c r="M5489" s="25"/>
      <c r="N5489" s="25"/>
    </row>
    <row r="5490" spans="1:14" ht="15.75" customHeight="1">
      <c r="A5490" s="114">
        <v>41225</v>
      </c>
      <c r="B5490" s="54" t="s">
        <v>79</v>
      </c>
      <c r="C5490" s="29">
        <f t="shared" si="763"/>
        <v>1376.1467889908256</v>
      </c>
      <c r="D5490" s="54" t="s">
        <v>188</v>
      </c>
      <c r="E5490" s="112">
        <v>218</v>
      </c>
      <c r="F5490" s="112">
        <v>219.5</v>
      </c>
      <c r="G5490" s="112">
        <v>221.5</v>
      </c>
      <c r="H5490" s="112">
        <v>224.5</v>
      </c>
      <c r="I5490" s="109">
        <f t="shared" si="759"/>
        <v>2064.2201834862385</v>
      </c>
      <c r="J5490" s="109">
        <f t="shared" si="760"/>
        <v>2752.2935779816512</v>
      </c>
      <c r="K5490" s="109">
        <f t="shared" si="761"/>
        <v>4128.440366972477</v>
      </c>
      <c r="L5490" s="43">
        <f t="shared" si="762"/>
        <v>8944.9541284403676</v>
      </c>
      <c r="M5490" s="25"/>
      <c r="N5490" s="25"/>
    </row>
    <row r="5491" spans="1:14" ht="15.75" customHeight="1">
      <c r="A5491" s="114">
        <v>41225</v>
      </c>
      <c r="B5491" s="54" t="s">
        <v>691</v>
      </c>
      <c r="C5491" s="29">
        <f t="shared" si="763"/>
        <v>173.41040462427745</v>
      </c>
      <c r="D5491" s="54" t="s">
        <v>188</v>
      </c>
      <c r="E5491" s="112">
        <v>1730</v>
      </c>
      <c r="F5491" s="112">
        <v>1742</v>
      </c>
      <c r="G5491" s="112">
        <v>1758</v>
      </c>
      <c r="H5491" s="112">
        <v>1780</v>
      </c>
      <c r="I5491" s="109">
        <f t="shared" si="759"/>
        <v>2080.9248554913293</v>
      </c>
      <c r="J5491" s="109">
        <f t="shared" si="760"/>
        <v>2774.5664739884392</v>
      </c>
      <c r="K5491" s="109">
        <f t="shared" si="761"/>
        <v>3815.0289017341038</v>
      </c>
      <c r="L5491" s="43">
        <f t="shared" si="762"/>
        <v>8670.5202312138717</v>
      </c>
      <c r="M5491" s="25"/>
      <c r="N5491" s="25"/>
    </row>
    <row r="5492" spans="1:14" ht="15.75" customHeight="1">
      <c r="A5492" s="114">
        <v>41225</v>
      </c>
      <c r="B5492" s="54" t="s">
        <v>723</v>
      </c>
      <c r="C5492" s="29">
        <f t="shared" si="763"/>
        <v>306.12244897959181</v>
      </c>
      <c r="D5492" s="54" t="s">
        <v>188</v>
      </c>
      <c r="E5492" s="112">
        <v>980</v>
      </c>
      <c r="F5492" s="112">
        <v>987</v>
      </c>
      <c r="G5492" s="112">
        <v>994.7</v>
      </c>
      <c r="H5492" s="112"/>
      <c r="I5492" s="109">
        <f t="shared" si="759"/>
        <v>2142.8571428571427</v>
      </c>
      <c r="J5492" s="109">
        <f t="shared" si="760"/>
        <v>2357.142857142871</v>
      </c>
      <c r="K5492" s="109">
        <f t="shared" si="761"/>
        <v>0</v>
      </c>
      <c r="L5492" s="43">
        <f t="shared" si="762"/>
        <v>4500.0000000000136</v>
      </c>
      <c r="M5492" s="25"/>
      <c r="N5492" s="25"/>
    </row>
    <row r="5493" spans="1:14" ht="15.75" customHeight="1">
      <c r="A5493" s="114">
        <v>41225</v>
      </c>
      <c r="B5493" s="54" t="s">
        <v>822</v>
      </c>
      <c r="C5493" s="29">
        <f t="shared" si="763"/>
        <v>2439.0243902439024</v>
      </c>
      <c r="D5493" s="102" t="s">
        <v>188</v>
      </c>
      <c r="E5493" s="43">
        <v>123</v>
      </c>
      <c r="F5493" s="43">
        <v>124</v>
      </c>
      <c r="G5493" s="43"/>
      <c r="H5493" s="110"/>
      <c r="I5493" s="109">
        <f t="shared" si="759"/>
        <v>2439.0243902439024</v>
      </c>
      <c r="J5493" s="109">
        <f t="shared" si="760"/>
        <v>0</v>
      </c>
      <c r="K5493" s="109">
        <f t="shared" si="761"/>
        <v>0</v>
      </c>
      <c r="L5493" s="43">
        <f t="shared" si="762"/>
        <v>2439.0243902439024</v>
      </c>
      <c r="M5493" s="25"/>
      <c r="N5493" s="25"/>
    </row>
    <row r="5494" spans="1:14" ht="15.75" customHeight="1">
      <c r="A5494" s="114">
        <v>41225</v>
      </c>
      <c r="B5494" s="54" t="s">
        <v>906</v>
      </c>
      <c r="C5494" s="29">
        <f t="shared" si="763"/>
        <v>1321.5859030837005</v>
      </c>
      <c r="D5494" s="102" t="s">
        <v>188</v>
      </c>
      <c r="E5494" s="43">
        <v>227</v>
      </c>
      <c r="F5494" s="43">
        <v>228.5</v>
      </c>
      <c r="G5494" s="43"/>
      <c r="H5494" s="110"/>
      <c r="I5494" s="109">
        <f t="shared" si="759"/>
        <v>1982.3788546255507</v>
      </c>
      <c r="J5494" s="109">
        <f t="shared" si="760"/>
        <v>0</v>
      </c>
      <c r="K5494" s="109">
        <f t="shared" si="761"/>
        <v>0</v>
      </c>
      <c r="L5494" s="43">
        <f t="shared" si="762"/>
        <v>1982.3788546255507</v>
      </c>
      <c r="M5494" s="25"/>
      <c r="N5494" s="25"/>
    </row>
    <row r="5495" spans="1:14" ht="15.75" customHeight="1">
      <c r="A5495" s="114">
        <v>41225</v>
      </c>
      <c r="B5495" s="54" t="s">
        <v>595</v>
      </c>
      <c r="C5495" s="29">
        <f t="shared" si="763"/>
        <v>1935.483870967742</v>
      </c>
      <c r="D5495" s="102" t="s">
        <v>188</v>
      </c>
      <c r="E5495" s="43">
        <v>155</v>
      </c>
      <c r="F5495" s="43">
        <v>156</v>
      </c>
      <c r="G5495" s="43"/>
      <c r="H5495" s="110"/>
      <c r="I5495" s="109">
        <f t="shared" si="759"/>
        <v>1935.483870967742</v>
      </c>
      <c r="J5495" s="109">
        <f t="shared" si="760"/>
        <v>0</v>
      </c>
      <c r="K5495" s="109">
        <f t="shared" si="761"/>
        <v>0</v>
      </c>
      <c r="L5495" s="43">
        <f t="shared" si="762"/>
        <v>1935.483870967742</v>
      </c>
      <c r="M5495" s="25"/>
      <c r="N5495" s="25"/>
    </row>
    <row r="5496" spans="1:14" ht="15.75" customHeight="1">
      <c r="A5496" s="114">
        <v>41222</v>
      </c>
      <c r="B5496" s="54" t="s">
        <v>907</v>
      </c>
      <c r="C5496" s="29">
        <f t="shared" si="763"/>
        <v>1604.2780748663101</v>
      </c>
      <c r="D5496" s="102" t="s">
        <v>203</v>
      </c>
      <c r="E5496" s="43">
        <v>187</v>
      </c>
      <c r="F5496" s="43">
        <v>185.5</v>
      </c>
      <c r="G5496" s="43">
        <v>183.75</v>
      </c>
      <c r="H5496" s="110"/>
      <c r="I5496" s="109">
        <f t="shared" si="759"/>
        <v>2406.4171122994653</v>
      </c>
      <c r="J5496" s="109">
        <f t="shared" si="760"/>
        <v>2807.4866310160428</v>
      </c>
      <c r="K5496" s="109">
        <f t="shared" si="761"/>
        <v>0</v>
      </c>
      <c r="L5496" s="43">
        <f t="shared" si="762"/>
        <v>5213.9037433155081</v>
      </c>
      <c r="M5496" s="25"/>
      <c r="N5496" s="25"/>
    </row>
    <row r="5497" spans="1:14" ht="15.75" customHeight="1">
      <c r="A5497" s="114">
        <v>41222</v>
      </c>
      <c r="B5497" s="54" t="s">
        <v>547</v>
      </c>
      <c r="C5497" s="29">
        <f t="shared" si="763"/>
        <v>2290.0763358778627</v>
      </c>
      <c r="D5497" s="54" t="s">
        <v>188</v>
      </c>
      <c r="E5497" s="112">
        <v>131</v>
      </c>
      <c r="F5497" s="112">
        <v>132</v>
      </c>
      <c r="G5497" s="112">
        <v>133.25</v>
      </c>
      <c r="H5497" s="112"/>
      <c r="I5497" s="109">
        <f t="shared" si="759"/>
        <v>2290.0763358778627</v>
      </c>
      <c r="J5497" s="109">
        <f t="shared" si="760"/>
        <v>2862.5954198473282</v>
      </c>
      <c r="K5497" s="109">
        <f t="shared" si="761"/>
        <v>0</v>
      </c>
      <c r="L5497" s="43">
        <f t="shared" si="762"/>
        <v>5152.6717557251905</v>
      </c>
      <c r="M5497" s="25"/>
      <c r="N5497" s="25"/>
    </row>
    <row r="5498" spans="1:14" ht="15.75" customHeight="1">
      <c r="A5498" s="114">
        <v>41222</v>
      </c>
      <c r="B5498" s="54" t="s">
        <v>848</v>
      </c>
      <c r="C5498" s="29">
        <f t="shared" si="763"/>
        <v>2479.3388429752067</v>
      </c>
      <c r="D5498" s="102" t="s">
        <v>203</v>
      </c>
      <c r="E5498" s="43">
        <v>121</v>
      </c>
      <c r="F5498" s="43">
        <v>120</v>
      </c>
      <c r="G5498" s="43">
        <v>119</v>
      </c>
      <c r="H5498" s="110"/>
      <c r="I5498" s="109">
        <f t="shared" si="759"/>
        <v>2479.3388429752067</v>
      </c>
      <c r="J5498" s="109">
        <f t="shared" si="760"/>
        <v>2479.3388429752067</v>
      </c>
      <c r="K5498" s="109">
        <f t="shared" si="761"/>
        <v>0</v>
      </c>
      <c r="L5498" s="43">
        <f t="shared" si="762"/>
        <v>4958.6776859504134</v>
      </c>
      <c r="M5498" s="25"/>
      <c r="N5498" s="25"/>
    </row>
    <row r="5499" spans="1:14" ht="15.75" customHeight="1">
      <c r="A5499" s="114">
        <v>41222</v>
      </c>
      <c r="B5499" s="54" t="s">
        <v>908</v>
      </c>
      <c r="C5499" s="29">
        <f t="shared" si="763"/>
        <v>2429.1497975708503</v>
      </c>
      <c r="D5499" s="102" t="s">
        <v>188</v>
      </c>
      <c r="E5499" s="43">
        <v>123.5</v>
      </c>
      <c r="F5499" s="43">
        <v>124.4</v>
      </c>
      <c r="G5499" s="43"/>
      <c r="H5499" s="110"/>
      <c r="I5499" s="109">
        <f t="shared" si="759"/>
        <v>2186.234817813779</v>
      </c>
      <c r="J5499" s="109">
        <f t="shared" si="760"/>
        <v>0</v>
      </c>
      <c r="K5499" s="109">
        <f t="shared" si="761"/>
        <v>0</v>
      </c>
      <c r="L5499" s="43">
        <f t="shared" si="762"/>
        <v>2186.234817813779</v>
      </c>
      <c r="M5499" s="25"/>
      <c r="N5499" s="25"/>
    </row>
    <row r="5500" spans="1:14" ht="15.75" customHeight="1">
      <c r="A5500" s="114">
        <v>41221</v>
      </c>
      <c r="B5500" s="54" t="s">
        <v>907</v>
      </c>
      <c r="C5500" s="29">
        <f t="shared" si="763"/>
        <v>1507.537688442211</v>
      </c>
      <c r="D5500" s="54" t="s">
        <v>203</v>
      </c>
      <c r="E5500" s="112">
        <v>199</v>
      </c>
      <c r="F5500" s="112">
        <v>197.5</v>
      </c>
      <c r="G5500" s="112">
        <v>195.5</v>
      </c>
      <c r="H5500" s="112">
        <v>193</v>
      </c>
      <c r="I5500" s="109">
        <f t="shared" si="759"/>
        <v>2261.3065326633164</v>
      </c>
      <c r="J5500" s="109">
        <f t="shared" si="760"/>
        <v>3015.075376884422</v>
      </c>
      <c r="K5500" s="109">
        <f t="shared" si="761"/>
        <v>3768.8442211055276</v>
      </c>
      <c r="L5500" s="43">
        <f t="shared" si="762"/>
        <v>9045.2261306532655</v>
      </c>
      <c r="M5500" s="25"/>
      <c r="N5500" s="25"/>
    </row>
    <row r="5501" spans="1:14" ht="15.75" customHeight="1">
      <c r="A5501" s="114">
        <v>41221</v>
      </c>
      <c r="B5501" s="54" t="s">
        <v>770</v>
      </c>
      <c r="C5501" s="29">
        <f t="shared" si="763"/>
        <v>655.73770491803282</v>
      </c>
      <c r="D5501" s="54" t="s">
        <v>188</v>
      </c>
      <c r="E5501" s="112">
        <v>457.5</v>
      </c>
      <c r="F5501" s="112">
        <v>461</v>
      </c>
      <c r="G5501" s="112">
        <v>465.5</v>
      </c>
      <c r="H5501" s="112">
        <v>471</v>
      </c>
      <c r="I5501" s="109">
        <f t="shared" si="759"/>
        <v>2295.0819672131147</v>
      </c>
      <c r="J5501" s="109">
        <f t="shared" si="760"/>
        <v>2950.8196721311479</v>
      </c>
      <c r="K5501" s="109">
        <f t="shared" si="761"/>
        <v>3606.5573770491806</v>
      </c>
      <c r="L5501" s="43">
        <f t="shared" si="762"/>
        <v>8852.4590163934427</v>
      </c>
      <c r="M5501" s="25"/>
      <c r="N5501" s="25"/>
    </row>
    <row r="5502" spans="1:14" ht="15.75" customHeight="1">
      <c r="A5502" s="114">
        <v>41220</v>
      </c>
      <c r="B5502" s="54" t="s">
        <v>786</v>
      </c>
      <c r="C5502" s="29">
        <f t="shared" si="763"/>
        <v>1967.2131147540983</v>
      </c>
      <c r="D5502" s="54" t="s">
        <v>188</v>
      </c>
      <c r="E5502" s="112">
        <v>152.5</v>
      </c>
      <c r="F5502" s="112">
        <v>153.5</v>
      </c>
      <c r="G5502" s="112">
        <v>155</v>
      </c>
      <c r="H5502" s="112">
        <v>157</v>
      </c>
      <c r="I5502" s="109">
        <f t="shared" si="759"/>
        <v>1967.2131147540983</v>
      </c>
      <c r="J5502" s="109">
        <f t="shared" si="760"/>
        <v>2950.8196721311474</v>
      </c>
      <c r="K5502" s="109">
        <f t="shared" si="761"/>
        <v>3934.4262295081967</v>
      </c>
      <c r="L5502" s="43">
        <f t="shared" si="762"/>
        <v>8852.4590163934427</v>
      </c>
      <c r="M5502" s="25"/>
      <c r="N5502" s="25"/>
    </row>
    <row r="5503" spans="1:14" ht="15.75" customHeight="1">
      <c r="A5503" s="114">
        <v>41220</v>
      </c>
      <c r="B5503" s="54" t="s">
        <v>909</v>
      </c>
      <c r="C5503" s="29">
        <f t="shared" si="763"/>
        <v>348.02784222737819</v>
      </c>
      <c r="D5503" s="54" t="s">
        <v>188</v>
      </c>
      <c r="E5503" s="112">
        <v>862</v>
      </c>
      <c r="F5503" s="112">
        <v>866.5</v>
      </c>
      <c r="G5503" s="112">
        <v>873</v>
      </c>
      <c r="H5503" s="112">
        <v>882</v>
      </c>
      <c r="I5503" s="109">
        <f t="shared" si="759"/>
        <v>1566.1252900232018</v>
      </c>
      <c r="J5503" s="109">
        <f t="shared" si="760"/>
        <v>2262.1809744779584</v>
      </c>
      <c r="K5503" s="109">
        <f t="shared" si="761"/>
        <v>3132.2505800464037</v>
      </c>
      <c r="L5503" s="43">
        <f t="shared" si="762"/>
        <v>6960.5568445475637</v>
      </c>
      <c r="M5503" s="25"/>
      <c r="N5503" s="25"/>
    </row>
    <row r="5504" spans="1:14" ht="15.75" customHeight="1">
      <c r="A5504" s="114">
        <v>41220</v>
      </c>
      <c r="B5504" s="54" t="s">
        <v>905</v>
      </c>
      <c r="C5504" s="29">
        <f t="shared" si="763"/>
        <v>2739.7260273972602</v>
      </c>
      <c r="D5504" s="102" t="s">
        <v>188</v>
      </c>
      <c r="E5504" s="43">
        <v>109.5</v>
      </c>
      <c r="F5504" s="43">
        <v>109.5</v>
      </c>
      <c r="G5504" s="43"/>
      <c r="H5504" s="110"/>
      <c r="I5504" s="109">
        <f t="shared" si="759"/>
        <v>0</v>
      </c>
      <c r="J5504" s="109">
        <f t="shared" si="760"/>
        <v>0</v>
      </c>
      <c r="K5504" s="109">
        <f t="shared" si="761"/>
        <v>0</v>
      </c>
      <c r="L5504" s="43">
        <f t="shared" si="762"/>
        <v>0</v>
      </c>
      <c r="M5504" s="25"/>
      <c r="N5504" s="25"/>
    </row>
    <row r="5505" spans="1:14" ht="15.75" customHeight="1">
      <c r="A5505" s="114">
        <v>41219</v>
      </c>
      <c r="B5505" s="54" t="s">
        <v>910</v>
      </c>
      <c r="C5505" s="29">
        <f t="shared" si="763"/>
        <v>1038.0622837370242</v>
      </c>
      <c r="D5505" s="54" t="s">
        <v>188</v>
      </c>
      <c r="E5505" s="112">
        <v>289</v>
      </c>
      <c r="F5505" s="112">
        <v>291</v>
      </c>
      <c r="G5505" s="112">
        <v>294</v>
      </c>
      <c r="H5505" s="112">
        <v>298</v>
      </c>
      <c r="I5505" s="109">
        <f t="shared" si="759"/>
        <v>2076.1245674740485</v>
      </c>
      <c r="J5505" s="109">
        <f t="shared" si="760"/>
        <v>3114.1868512110727</v>
      </c>
      <c r="K5505" s="109">
        <f t="shared" si="761"/>
        <v>4152.249134948097</v>
      </c>
      <c r="L5505" s="43">
        <f t="shared" si="762"/>
        <v>9342.5605536332187</v>
      </c>
      <c r="M5505" s="25"/>
      <c r="N5505" s="25"/>
    </row>
    <row r="5506" spans="1:14" ht="15.75" customHeight="1">
      <c r="A5506" s="114">
        <v>41219</v>
      </c>
      <c r="B5506" s="54" t="s">
        <v>25</v>
      </c>
      <c r="C5506" s="29">
        <f t="shared" si="763"/>
        <v>1485.1485148514851</v>
      </c>
      <c r="D5506" s="54" t="s">
        <v>188</v>
      </c>
      <c r="E5506" s="112">
        <v>202</v>
      </c>
      <c r="F5506" s="112">
        <v>203.5</v>
      </c>
      <c r="G5506" s="112">
        <v>205.5</v>
      </c>
      <c r="H5506" s="112">
        <v>208</v>
      </c>
      <c r="I5506" s="109">
        <f t="shared" si="759"/>
        <v>2227.7227722772277</v>
      </c>
      <c r="J5506" s="109">
        <f t="shared" si="760"/>
        <v>2970.2970297029701</v>
      </c>
      <c r="K5506" s="109">
        <f t="shared" si="761"/>
        <v>3712.8712871287125</v>
      </c>
      <c r="L5506" s="43">
        <f t="shared" si="762"/>
        <v>8910.8910891089108</v>
      </c>
      <c r="M5506" s="25"/>
      <c r="N5506" s="25"/>
    </row>
    <row r="5507" spans="1:14" ht="15.75" customHeight="1">
      <c r="A5507" s="114">
        <v>41219</v>
      </c>
      <c r="B5507" s="54" t="s">
        <v>515</v>
      </c>
      <c r="C5507" s="29">
        <f t="shared" si="763"/>
        <v>4054.0540540540542</v>
      </c>
      <c r="D5507" s="54" t="s">
        <v>188</v>
      </c>
      <c r="E5507" s="112">
        <v>74</v>
      </c>
      <c r="F5507" s="112">
        <v>74.599999999999994</v>
      </c>
      <c r="G5507" s="112">
        <v>75.5</v>
      </c>
      <c r="H5507" s="112">
        <v>76.75</v>
      </c>
      <c r="I5507" s="109">
        <f t="shared" si="759"/>
        <v>2432.4324324324093</v>
      </c>
      <c r="J5507" s="109">
        <f t="shared" si="760"/>
        <v>3648.648648648672</v>
      </c>
      <c r="K5507" s="109">
        <f t="shared" si="761"/>
        <v>5067.5675675675675</v>
      </c>
      <c r="L5507" s="43">
        <f t="shared" si="762"/>
        <v>11148.64864864865</v>
      </c>
      <c r="M5507" s="25"/>
      <c r="N5507" s="25"/>
    </row>
    <row r="5508" spans="1:14" ht="15.75" customHeight="1">
      <c r="A5508" s="114">
        <v>41219</v>
      </c>
      <c r="B5508" s="54" t="s">
        <v>905</v>
      </c>
      <c r="C5508" s="29">
        <f t="shared" si="763"/>
        <v>2803.7383177570096</v>
      </c>
      <c r="D5508" s="54" t="s">
        <v>188</v>
      </c>
      <c r="E5508" s="112">
        <v>107</v>
      </c>
      <c r="F5508" s="112">
        <v>108</v>
      </c>
      <c r="G5508" s="112">
        <v>109.4</v>
      </c>
      <c r="H5508" s="112"/>
      <c r="I5508" s="109">
        <f t="shared" si="759"/>
        <v>2803.7383177570096</v>
      </c>
      <c r="J5508" s="109">
        <f t="shared" si="760"/>
        <v>3925.2336448598294</v>
      </c>
      <c r="K5508" s="109">
        <f t="shared" si="761"/>
        <v>0</v>
      </c>
      <c r="L5508" s="43">
        <f t="shared" si="762"/>
        <v>6728.9719626168389</v>
      </c>
      <c r="M5508" s="25"/>
      <c r="N5508" s="25"/>
    </row>
    <row r="5509" spans="1:14" ht="15.75" customHeight="1">
      <c r="A5509" s="114">
        <v>41219</v>
      </c>
      <c r="B5509" s="54" t="s">
        <v>909</v>
      </c>
      <c r="C5509" s="29">
        <f t="shared" si="763"/>
        <v>368.55036855036855</v>
      </c>
      <c r="D5509" s="54" t="s">
        <v>188</v>
      </c>
      <c r="E5509" s="112">
        <v>814</v>
      </c>
      <c r="F5509" s="112">
        <v>819</v>
      </c>
      <c r="G5509" s="112">
        <v>826</v>
      </c>
      <c r="H5509" s="112"/>
      <c r="I5509" s="109">
        <f t="shared" si="759"/>
        <v>1842.7518427518428</v>
      </c>
      <c r="J5509" s="109">
        <f t="shared" si="760"/>
        <v>2579.8525798525798</v>
      </c>
      <c r="K5509" s="109">
        <f t="shared" si="761"/>
        <v>0</v>
      </c>
      <c r="L5509" s="43">
        <f t="shared" si="762"/>
        <v>4422.6044226044223</v>
      </c>
      <c r="M5509" s="25"/>
      <c r="N5509" s="25"/>
    </row>
    <row r="5510" spans="1:14" ht="15.75" customHeight="1">
      <c r="A5510" s="114">
        <v>41219</v>
      </c>
      <c r="B5510" s="54" t="s">
        <v>654</v>
      </c>
      <c r="C5510" s="29">
        <f t="shared" si="763"/>
        <v>920.24539877300617</v>
      </c>
      <c r="D5510" s="102" t="s">
        <v>188</v>
      </c>
      <c r="E5510" s="43">
        <v>326</v>
      </c>
      <c r="F5510" s="43">
        <v>328</v>
      </c>
      <c r="G5510" s="43"/>
      <c r="H5510" s="110"/>
      <c r="I5510" s="109">
        <f t="shared" si="759"/>
        <v>1840.4907975460123</v>
      </c>
      <c r="J5510" s="109">
        <f t="shared" si="760"/>
        <v>0</v>
      </c>
      <c r="K5510" s="109">
        <f t="shared" si="761"/>
        <v>0</v>
      </c>
      <c r="L5510" s="43">
        <f t="shared" si="762"/>
        <v>1840.4907975460123</v>
      </c>
      <c r="M5510" s="25"/>
      <c r="N5510" s="25"/>
    </row>
    <row r="5511" spans="1:14" ht="15.75" customHeight="1">
      <c r="A5511" s="114">
        <v>41219</v>
      </c>
      <c r="B5511" s="54" t="s">
        <v>896</v>
      </c>
      <c r="C5511" s="29">
        <f t="shared" si="763"/>
        <v>1754.3859649122808</v>
      </c>
      <c r="D5511" s="102" t="s">
        <v>188</v>
      </c>
      <c r="E5511" s="43">
        <v>171</v>
      </c>
      <c r="F5511" s="43">
        <v>172.25</v>
      </c>
      <c r="G5511" s="43"/>
      <c r="H5511" s="110"/>
      <c r="I5511" s="109">
        <f t="shared" si="759"/>
        <v>2192.9824561403511</v>
      </c>
      <c r="J5511" s="109">
        <f t="shared" si="760"/>
        <v>0</v>
      </c>
      <c r="K5511" s="109">
        <f t="shared" si="761"/>
        <v>0</v>
      </c>
      <c r="L5511" s="43">
        <f t="shared" si="762"/>
        <v>2192.9824561403511</v>
      </c>
      <c r="M5511" s="25"/>
      <c r="N5511" s="25"/>
    </row>
    <row r="5512" spans="1:14" ht="15.75" customHeight="1">
      <c r="A5512" s="114">
        <v>41219</v>
      </c>
      <c r="B5512" s="54" t="s">
        <v>606</v>
      </c>
      <c r="C5512" s="29">
        <f t="shared" si="763"/>
        <v>2112.676056338028</v>
      </c>
      <c r="D5512" s="102" t="s">
        <v>188</v>
      </c>
      <c r="E5512" s="43">
        <v>142</v>
      </c>
      <c r="F5512" s="43">
        <v>143</v>
      </c>
      <c r="G5512" s="43"/>
      <c r="H5512" s="110"/>
      <c r="I5512" s="109">
        <f t="shared" si="759"/>
        <v>2112.676056338028</v>
      </c>
      <c r="J5512" s="109">
        <f t="shared" si="760"/>
        <v>0</v>
      </c>
      <c r="K5512" s="109">
        <f t="shared" si="761"/>
        <v>0</v>
      </c>
      <c r="L5512" s="43">
        <f t="shared" si="762"/>
        <v>2112.676056338028</v>
      </c>
      <c r="M5512" s="25"/>
      <c r="N5512" s="25"/>
    </row>
    <row r="5513" spans="1:14" ht="15.75" customHeight="1">
      <c r="A5513" s="114">
        <v>41219</v>
      </c>
      <c r="B5513" s="54" t="s">
        <v>639</v>
      </c>
      <c r="C5513" s="29">
        <f t="shared" si="763"/>
        <v>2158.2733812949641</v>
      </c>
      <c r="D5513" s="102" t="s">
        <v>188</v>
      </c>
      <c r="E5513" s="43">
        <v>139</v>
      </c>
      <c r="F5513" s="43">
        <v>140</v>
      </c>
      <c r="G5513" s="43"/>
      <c r="H5513" s="110"/>
      <c r="I5513" s="109">
        <f t="shared" si="759"/>
        <v>2158.2733812949641</v>
      </c>
      <c r="J5513" s="109">
        <f t="shared" si="760"/>
        <v>0</v>
      </c>
      <c r="K5513" s="109">
        <f t="shared" si="761"/>
        <v>0</v>
      </c>
      <c r="L5513" s="43">
        <f t="shared" si="762"/>
        <v>2158.2733812949641</v>
      </c>
      <c r="M5513" s="25"/>
      <c r="N5513" s="25"/>
    </row>
    <row r="5514" spans="1:14" ht="15.75" customHeight="1">
      <c r="A5514" s="114">
        <v>41218</v>
      </c>
      <c r="B5514" s="54" t="s">
        <v>911</v>
      </c>
      <c r="C5514" s="29">
        <f t="shared" si="763"/>
        <v>2040.8163265306123</v>
      </c>
      <c r="D5514" s="54" t="s">
        <v>188</v>
      </c>
      <c r="E5514" s="112">
        <v>147</v>
      </c>
      <c r="F5514" s="112">
        <v>148</v>
      </c>
      <c r="G5514" s="112">
        <v>149.5</v>
      </c>
      <c r="H5514" s="112">
        <v>151</v>
      </c>
      <c r="I5514" s="109">
        <f t="shared" si="759"/>
        <v>2040.8163265306123</v>
      </c>
      <c r="J5514" s="109">
        <f t="shared" si="760"/>
        <v>3061.2244897959185</v>
      </c>
      <c r="K5514" s="109">
        <f t="shared" si="761"/>
        <v>3061.2244897959185</v>
      </c>
      <c r="L5514" s="43">
        <f t="shared" si="762"/>
        <v>8163.2653061224501</v>
      </c>
      <c r="M5514" s="25"/>
      <c r="N5514" s="25"/>
    </row>
    <row r="5515" spans="1:14" ht="15.75" customHeight="1">
      <c r="A5515" s="114">
        <v>41218</v>
      </c>
      <c r="B5515" s="54" t="s">
        <v>725</v>
      </c>
      <c r="C5515" s="29">
        <f t="shared" si="763"/>
        <v>1333.3333333333333</v>
      </c>
      <c r="D5515" s="54" t="s">
        <v>188</v>
      </c>
      <c r="E5515" s="112">
        <v>225</v>
      </c>
      <c r="F5515" s="112">
        <v>226.5</v>
      </c>
      <c r="G5515" s="112">
        <v>228.5</v>
      </c>
      <c r="H5515" s="112">
        <v>232</v>
      </c>
      <c r="I5515" s="109">
        <f t="shared" si="759"/>
        <v>2000</v>
      </c>
      <c r="J5515" s="109">
        <f t="shared" si="760"/>
        <v>2666.6666666666665</v>
      </c>
      <c r="K5515" s="109">
        <f t="shared" si="761"/>
        <v>4666.6666666666661</v>
      </c>
      <c r="L5515" s="43">
        <f t="shared" si="762"/>
        <v>9333.3333333333321</v>
      </c>
      <c r="M5515" s="25"/>
      <c r="N5515" s="25"/>
    </row>
    <row r="5516" spans="1:14" ht="15.75" customHeight="1">
      <c r="A5516" s="114">
        <v>41218</v>
      </c>
      <c r="B5516" s="54" t="s">
        <v>884</v>
      </c>
      <c r="C5516" s="29">
        <f t="shared" si="763"/>
        <v>1801.8018018018017</v>
      </c>
      <c r="D5516" s="54" t="s">
        <v>188</v>
      </c>
      <c r="E5516" s="112">
        <v>166.5</v>
      </c>
      <c r="F5516" s="112">
        <v>167.75</v>
      </c>
      <c r="G5516" s="112">
        <v>169.5</v>
      </c>
      <c r="H5516" s="112">
        <v>172</v>
      </c>
      <c r="I5516" s="109">
        <f t="shared" ref="I5516:I5579" si="764">(IF(D5516="SHORT",E5516-F5516,IF(D5516="LONG",F5516-E5516)))*C5516</f>
        <v>2252.2522522522522</v>
      </c>
      <c r="J5516" s="109">
        <f t="shared" ref="J5516:J5579" si="765">(IF(D5516="SHORT",IF(G5516="",0,F5516-G5516),IF(D5516="LONG",IF(G5516="",0,G5516-F5516))))*C5516</f>
        <v>3153.1531531531532</v>
      </c>
      <c r="K5516" s="109">
        <f t="shared" ref="K5516:K5579" si="766">(IF(D5516="SHORT",IF(H5516="",0,G5516-H5516),IF(D5516="LONG",IF(H5516="",0,(H5516-G5516)))))*C5516</f>
        <v>4504.5045045045044</v>
      </c>
      <c r="L5516" s="43">
        <f t="shared" ref="L5516:L5579" si="767">SUM(I5516,J5516,K5516)</f>
        <v>9909.9099099099094</v>
      </c>
      <c r="M5516" s="25"/>
      <c r="N5516" s="25"/>
    </row>
    <row r="5517" spans="1:14" ht="15.75" customHeight="1">
      <c r="A5517" s="114">
        <v>41218</v>
      </c>
      <c r="B5517" s="54" t="s">
        <v>25</v>
      </c>
      <c r="C5517" s="29">
        <f t="shared" si="763"/>
        <v>1339.2857142857142</v>
      </c>
      <c r="D5517" s="54" t="s">
        <v>203</v>
      </c>
      <c r="E5517" s="112">
        <v>224</v>
      </c>
      <c r="F5517" s="112">
        <v>222.25</v>
      </c>
      <c r="G5517" s="112">
        <v>220</v>
      </c>
      <c r="H5517" s="112">
        <v>217</v>
      </c>
      <c r="I5517" s="109">
        <f t="shared" si="764"/>
        <v>2343.75</v>
      </c>
      <c r="J5517" s="109">
        <f t="shared" si="765"/>
        <v>3013.3928571428569</v>
      </c>
      <c r="K5517" s="109">
        <f t="shared" si="766"/>
        <v>4017.8571428571427</v>
      </c>
      <c r="L5517" s="43">
        <f t="shared" si="767"/>
        <v>9375</v>
      </c>
      <c r="M5517" s="25"/>
      <c r="N5517" s="25"/>
    </row>
    <row r="5518" spans="1:14" ht="15.75" customHeight="1">
      <c r="A5518" s="114">
        <v>41218</v>
      </c>
      <c r="B5518" s="54" t="s">
        <v>912</v>
      </c>
      <c r="C5518" s="29">
        <f t="shared" si="763"/>
        <v>3157.8947368421054</v>
      </c>
      <c r="D5518" s="54" t="s">
        <v>188</v>
      </c>
      <c r="E5518" s="112">
        <v>95</v>
      </c>
      <c r="F5518" s="112">
        <v>95.6</v>
      </c>
      <c r="G5518" s="112">
        <v>96.5</v>
      </c>
      <c r="H5518" s="112">
        <v>97.75</v>
      </c>
      <c r="I5518" s="109">
        <f t="shared" si="764"/>
        <v>1894.7368421052454</v>
      </c>
      <c r="J5518" s="109">
        <f t="shared" si="765"/>
        <v>2842.1052631579128</v>
      </c>
      <c r="K5518" s="109">
        <f t="shared" si="766"/>
        <v>3947.3684210526317</v>
      </c>
      <c r="L5518" s="43">
        <f t="shared" si="767"/>
        <v>8684.21052631579</v>
      </c>
      <c r="M5518" s="25"/>
      <c r="N5518" s="25"/>
    </row>
    <row r="5519" spans="1:14" ht="15.75" customHeight="1">
      <c r="A5519" s="114">
        <v>41218</v>
      </c>
      <c r="B5519" s="54" t="s">
        <v>896</v>
      </c>
      <c r="C5519" s="29">
        <f t="shared" si="763"/>
        <v>1796.4071856287426</v>
      </c>
      <c r="D5519" s="102" t="s">
        <v>188</v>
      </c>
      <c r="E5519" s="43">
        <v>167</v>
      </c>
      <c r="F5519" s="43">
        <v>168</v>
      </c>
      <c r="G5519" s="43"/>
      <c r="H5519" s="110"/>
      <c r="I5519" s="109">
        <f t="shared" si="764"/>
        <v>1796.4071856287426</v>
      </c>
      <c r="J5519" s="109">
        <f t="shared" si="765"/>
        <v>0</v>
      </c>
      <c r="K5519" s="109">
        <f t="shared" si="766"/>
        <v>0</v>
      </c>
      <c r="L5519" s="43">
        <f t="shared" si="767"/>
        <v>1796.4071856287426</v>
      </c>
      <c r="M5519" s="25"/>
      <c r="N5519" s="25"/>
    </row>
    <row r="5520" spans="1:14" ht="15.75" customHeight="1">
      <c r="A5520" s="114">
        <v>41218</v>
      </c>
      <c r="B5520" s="54" t="s">
        <v>898</v>
      </c>
      <c r="C5520" s="29">
        <f t="shared" ref="C5520:C5583" si="768">300000/E5520</f>
        <v>700.93457943925239</v>
      </c>
      <c r="D5520" s="102" t="s">
        <v>188</v>
      </c>
      <c r="E5520" s="43">
        <v>428</v>
      </c>
      <c r="F5520" s="43">
        <v>430.5</v>
      </c>
      <c r="G5520" s="43"/>
      <c r="H5520" s="110"/>
      <c r="I5520" s="109">
        <f t="shared" si="764"/>
        <v>1752.336448598131</v>
      </c>
      <c r="J5520" s="109">
        <f t="shared" si="765"/>
        <v>0</v>
      </c>
      <c r="K5520" s="109">
        <f t="shared" si="766"/>
        <v>0</v>
      </c>
      <c r="L5520" s="43">
        <f t="shared" si="767"/>
        <v>1752.336448598131</v>
      </c>
      <c r="M5520" s="25"/>
      <c r="N5520" s="25"/>
    </row>
    <row r="5521" spans="1:14" ht="15.75" customHeight="1">
      <c r="A5521" s="114">
        <v>41218</v>
      </c>
      <c r="B5521" s="54" t="s">
        <v>892</v>
      </c>
      <c r="C5521" s="29">
        <f t="shared" si="768"/>
        <v>996.67774086378734</v>
      </c>
      <c r="D5521" s="102" t="s">
        <v>188</v>
      </c>
      <c r="E5521" s="43">
        <v>301</v>
      </c>
      <c r="F5521" s="43">
        <v>303</v>
      </c>
      <c r="G5521" s="43"/>
      <c r="H5521" s="110"/>
      <c r="I5521" s="109">
        <f t="shared" si="764"/>
        <v>1993.3554817275747</v>
      </c>
      <c r="J5521" s="109">
        <f t="shared" si="765"/>
        <v>0</v>
      </c>
      <c r="K5521" s="109">
        <f t="shared" si="766"/>
        <v>0</v>
      </c>
      <c r="L5521" s="43">
        <f t="shared" si="767"/>
        <v>1993.3554817275747</v>
      </c>
      <c r="M5521" s="25"/>
      <c r="N5521" s="25"/>
    </row>
    <row r="5522" spans="1:14" ht="15.75" customHeight="1">
      <c r="A5522" s="114">
        <v>41218</v>
      </c>
      <c r="B5522" s="54" t="s">
        <v>913</v>
      </c>
      <c r="C5522" s="29">
        <f t="shared" si="768"/>
        <v>1357.4660633484164</v>
      </c>
      <c r="D5522" s="102" t="s">
        <v>188</v>
      </c>
      <c r="E5522" s="43">
        <v>221</v>
      </c>
      <c r="F5522" s="43">
        <v>222</v>
      </c>
      <c r="G5522" s="43"/>
      <c r="H5522" s="110"/>
      <c r="I5522" s="109">
        <f t="shared" si="764"/>
        <v>1357.4660633484164</v>
      </c>
      <c r="J5522" s="109">
        <f t="shared" si="765"/>
        <v>0</v>
      </c>
      <c r="K5522" s="109">
        <f t="shared" si="766"/>
        <v>0</v>
      </c>
      <c r="L5522" s="43">
        <f t="shared" si="767"/>
        <v>1357.4660633484164</v>
      </c>
      <c r="M5522" s="25"/>
      <c r="N5522" s="25"/>
    </row>
    <row r="5523" spans="1:14" ht="15.75" customHeight="1">
      <c r="A5523" s="114">
        <v>41218</v>
      </c>
      <c r="B5523" s="54" t="s">
        <v>731</v>
      </c>
      <c r="C5523" s="29">
        <f t="shared" si="768"/>
        <v>206.89655172413794</v>
      </c>
      <c r="D5523" s="102" t="s">
        <v>188</v>
      </c>
      <c r="E5523" s="43">
        <v>1450</v>
      </c>
      <c r="F5523" s="43">
        <v>1460</v>
      </c>
      <c r="G5523" s="43"/>
      <c r="H5523" s="110"/>
      <c r="I5523" s="109">
        <f t="shared" si="764"/>
        <v>2068.9655172413795</v>
      </c>
      <c r="J5523" s="109">
        <f t="shared" si="765"/>
        <v>0</v>
      </c>
      <c r="K5523" s="109">
        <f t="shared" si="766"/>
        <v>0</v>
      </c>
      <c r="L5523" s="43">
        <f t="shared" si="767"/>
        <v>2068.9655172413795</v>
      </c>
      <c r="M5523" s="25"/>
      <c r="N5523" s="25"/>
    </row>
    <row r="5524" spans="1:14" ht="15.75" customHeight="1">
      <c r="A5524" s="114">
        <v>41215</v>
      </c>
      <c r="B5524" s="54" t="s">
        <v>752</v>
      </c>
      <c r="C5524" s="29">
        <f t="shared" si="768"/>
        <v>2142.8571428571427</v>
      </c>
      <c r="D5524" s="54" t="s">
        <v>188</v>
      </c>
      <c r="E5524" s="112">
        <v>140</v>
      </c>
      <c r="F5524" s="112">
        <v>141</v>
      </c>
      <c r="G5524" s="112">
        <v>142.5</v>
      </c>
      <c r="H5524" s="112">
        <v>144</v>
      </c>
      <c r="I5524" s="109">
        <f t="shared" si="764"/>
        <v>2142.8571428571427</v>
      </c>
      <c r="J5524" s="109">
        <f t="shared" si="765"/>
        <v>3214.2857142857138</v>
      </c>
      <c r="K5524" s="109">
        <f t="shared" si="766"/>
        <v>3214.2857142857138</v>
      </c>
      <c r="L5524" s="43">
        <f t="shared" si="767"/>
        <v>8571.4285714285706</v>
      </c>
      <c r="M5524" s="25"/>
      <c r="N5524" s="25"/>
    </row>
    <row r="5525" spans="1:14" ht="15.75" customHeight="1">
      <c r="A5525" s="114">
        <v>41215</v>
      </c>
      <c r="B5525" s="54" t="s">
        <v>914</v>
      </c>
      <c r="C5525" s="29">
        <f t="shared" si="768"/>
        <v>2790.6976744186045</v>
      </c>
      <c r="D5525" s="54" t="s">
        <v>188</v>
      </c>
      <c r="E5525" s="112">
        <v>107.5</v>
      </c>
      <c r="F5525" s="112">
        <v>108.5</v>
      </c>
      <c r="G5525" s="112">
        <v>110</v>
      </c>
      <c r="H5525" s="112">
        <v>111.45</v>
      </c>
      <c r="I5525" s="109">
        <f t="shared" si="764"/>
        <v>2790.6976744186045</v>
      </c>
      <c r="J5525" s="109">
        <f t="shared" si="765"/>
        <v>4186.0465116279065</v>
      </c>
      <c r="K5525" s="109">
        <f t="shared" si="766"/>
        <v>4046.5116279069844</v>
      </c>
      <c r="L5525" s="43">
        <f t="shared" si="767"/>
        <v>11023.255813953496</v>
      </c>
      <c r="M5525" s="25"/>
      <c r="N5525" s="25"/>
    </row>
    <row r="5526" spans="1:14" ht="15.75" customHeight="1">
      <c r="A5526" s="114">
        <v>41215</v>
      </c>
      <c r="B5526" s="54" t="s">
        <v>898</v>
      </c>
      <c r="C5526" s="29">
        <f t="shared" si="768"/>
        <v>712.58907363420428</v>
      </c>
      <c r="D5526" s="54" t="s">
        <v>188</v>
      </c>
      <c r="E5526" s="112">
        <v>421</v>
      </c>
      <c r="F5526" s="112">
        <v>423.5</v>
      </c>
      <c r="G5526" s="112">
        <v>427</v>
      </c>
      <c r="H5526" s="112"/>
      <c r="I5526" s="109">
        <f t="shared" si="764"/>
        <v>1781.4726840855108</v>
      </c>
      <c r="J5526" s="109">
        <f t="shared" si="765"/>
        <v>2494.0617577197149</v>
      </c>
      <c r="K5526" s="109">
        <f t="shared" si="766"/>
        <v>0</v>
      </c>
      <c r="L5526" s="43">
        <f t="shared" si="767"/>
        <v>4275.5344418052255</v>
      </c>
      <c r="M5526" s="25"/>
      <c r="N5526" s="25"/>
    </row>
    <row r="5527" spans="1:14" ht="15.75" customHeight="1">
      <c r="A5527" s="114">
        <v>41215</v>
      </c>
      <c r="B5527" s="54" t="s">
        <v>915</v>
      </c>
      <c r="C5527" s="29">
        <f t="shared" si="768"/>
        <v>2429.1497975708503</v>
      </c>
      <c r="D5527" s="54" t="s">
        <v>188</v>
      </c>
      <c r="E5527" s="112">
        <v>123.5</v>
      </c>
      <c r="F5527" s="112">
        <v>124.5</v>
      </c>
      <c r="G5527" s="112">
        <v>126</v>
      </c>
      <c r="H5527" s="112"/>
      <c r="I5527" s="109">
        <f t="shared" si="764"/>
        <v>2429.1497975708503</v>
      </c>
      <c r="J5527" s="109">
        <f t="shared" si="765"/>
        <v>3643.7246963562757</v>
      </c>
      <c r="K5527" s="109">
        <f t="shared" si="766"/>
        <v>0</v>
      </c>
      <c r="L5527" s="43">
        <f t="shared" si="767"/>
        <v>6072.8744939271255</v>
      </c>
      <c r="M5527" s="25"/>
      <c r="N5527" s="25"/>
    </row>
    <row r="5528" spans="1:14" ht="15.75" customHeight="1">
      <c r="A5528" s="114">
        <v>41215</v>
      </c>
      <c r="B5528" s="54" t="s">
        <v>908</v>
      </c>
      <c r="C5528" s="29">
        <f t="shared" si="768"/>
        <v>2564.102564102564</v>
      </c>
      <c r="D5528" s="54" t="s">
        <v>188</v>
      </c>
      <c r="E5528" s="112">
        <v>117</v>
      </c>
      <c r="F5528" s="112">
        <v>118</v>
      </c>
      <c r="G5528" s="112">
        <v>119.5</v>
      </c>
      <c r="H5528" s="112"/>
      <c r="I5528" s="109">
        <f t="shared" si="764"/>
        <v>2564.102564102564</v>
      </c>
      <c r="J5528" s="109">
        <f t="shared" si="765"/>
        <v>3846.1538461538457</v>
      </c>
      <c r="K5528" s="109">
        <f t="shared" si="766"/>
        <v>0</v>
      </c>
      <c r="L5528" s="43">
        <f t="shared" si="767"/>
        <v>6410.2564102564102</v>
      </c>
      <c r="M5528" s="25"/>
      <c r="N5528" s="25"/>
    </row>
    <row r="5529" spans="1:14" ht="15.75" customHeight="1">
      <c r="A5529" s="114">
        <v>41215</v>
      </c>
      <c r="B5529" s="54" t="s">
        <v>916</v>
      </c>
      <c r="C5529" s="29">
        <f t="shared" si="768"/>
        <v>4615.3846153846152</v>
      </c>
      <c r="D5529" s="54" t="s">
        <v>188</v>
      </c>
      <c r="E5529" s="112">
        <v>65</v>
      </c>
      <c r="F5529" s="112">
        <v>65.5</v>
      </c>
      <c r="G5529" s="112">
        <v>66.05</v>
      </c>
      <c r="H5529" s="112"/>
      <c r="I5529" s="109">
        <f t="shared" si="764"/>
        <v>2307.6923076923076</v>
      </c>
      <c r="J5529" s="109">
        <f t="shared" si="765"/>
        <v>2538.4615384615254</v>
      </c>
      <c r="K5529" s="109">
        <f t="shared" si="766"/>
        <v>0</v>
      </c>
      <c r="L5529" s="43">
        <f t="shared" si="767"/>
        <v>4846.153846153833</v>
      </c>
      <c r="M5529" s="25"/>
      <c r="N5529" s="25"/>
    </row>
    <row r="5530" spans="1:14" ht="15.75" customHeight="1">
      <c r="A5530" s="114">
        <v>41214</v>
      </c>
      <c r="B5530" s="54" t="s">
        <v>905</v>
      </c>
      <c r="C5530" s="29">
        <f t="shared" si="768"/>
        <v>3157.8947368421054</v>
      </c>
      <c r="D5530" s="54" t="s">
        <v>188</v>
      </c>
      <c r="E5530" s="112">
        <v>95</v>
      </c>
      <c r="F5530" s="112">
        <v>95.6</v>
      </c>
      <c r="G5530" s="112">
        <v>96.5</v>
      </c>
      <c r="H5530" s="112">
        <v>97.75</v>
      </c>
      <c r="I5530" s="109">
        <f t="shared" si="764"/>
        <v>1894.7368421052454</v>
      </c>
      <c r="J5530" s="109">
        <f t="shared" si="765"/>
        <v>2842.1052631579128</v>
      </c>
      <c r="K5530" s="109">
        <f t="shared" si="766"/>
        <v>3947.3684210526317</v>
      </c>
      <c r="L5530" s="43">
        <f t="shared" si="767"/>
        <v>8684.21052631579</v>
      </c>
      <c r="M5530" s="25"/>
      <c r="N5530" s="25"/>
    </row>
    <row r="5531" spans="1:14" ht="15.75" customHeight="1">
      <c r="A5531" s="114">
        <v>41214</v>
      </c>
      <c r="B5531" s="54" t="s">
        <v>898</v>
      </c>
      <c r="C5531" s="29">
        <f t="shared" si="768"/>
        <v>757.57575757575762</v>
      </c>
      <c r="D5531" s="54" t="s">
        <v>188</v>
      </c>
      <c r="E5531" s="112">
        <v>396</v>
      </c>
      <c r="F5531" s="112">
        <v>398.5</v>
      </c>
      <c r="G5531" s="112">
        <v>402</v>
      </c>
      <c r="H5531" s="112">
        <v>407</v>
      </c>
      <c r="I5531" s="109">
        <f t="shared" si="764"/>
        <v>1893.939393939394</v>
      </c>
      <c r="J5531" s="109">
        <f t="shared" si="765"/>
        <v>2651.5151515151515</v>
      </c>
      <c r="K5531" s="109">
        <f t="shared" si="766"/>
        <v>3787.878787878788</v>
      </c>
      <c r="L5531" s="43">
        <f t="shared" si="767"/>
        <v>8333.3333333333339</v>
      </c>
      <c r="M5531" s="25"/>
      <c r="N5531" s="25"/>
    </row>
    <row r="5532" spans="1:14" ht="15.75" customHeight="1">
      <c r="A5532" s="114">
        <v>41214</v>
      </c>
      <c r="B5532" s="54" t="s">
        <v>905</v>
      </c>
      <c r="C5532" s="29">
        <f t="shared" si="768"/>
        <v>3092.783505154639</v>
      </c>
      <c r="D5532" s="54" t="s">
        <v>188</v>
      </c>
      <c r="E5532" s="112">
        <v>97</v>
      </c>
      <c r="F5532" s="112">
        <v>97.6</v>
      </c>
      <c r="G5532" s="112">
        <v>98.45</v>
      </c>
      <c r="H5532" s="112"/>
      <c r="I5532" s="109">
        <f t="shared" si="764"/>
        <v>1855.6701030927659</v>
      </c>
      <c r="J5532" s="109">
        <f t="shared" si="765"/>
        <v>2628.8659793814695</v>
      </c>
      <c r="K5532" s="109">
        <f t="shared" si="766"/>
        <v>0</v>
      </c>
      <c r="L5532" s="43">
        <f t="shared" si="767"/>
        <v>4484.5360824742356</v>
      </c>
      <c r="M5532" s="25"/>
      <c r="N5532" s="25"/>
    </row>
    <row r="5533" spans="1:14" ht="15.75" customHeight="1">
      <c r="A5533" s="114">
        <v>41214</v>
      </c>
      <c r="B5533" s="54" t="s">
        <v>770</v>
      </c>
      <c r="C5533" s="29">
        <f t="shared" si="768"/>
        <v>665.1884700665189</v>
      </c>
      <c r="D5533" s="102" t="s">
        <v>188</v>
      </c>
      <c r="E5533" s="43">
        <v>451</v>
      </c>
      <c r="F5533" s="43">
        <v>453.5</v>
      </c>
      <c r="G5533" s="43"/>
      <c r="H5533" s="110"/>
      <c r="I5533" s="109">
        <f t="shared" si="764"/>
        <v>1662.9711751662971</v>
      </c>
      <c r="J5533" s="109">
        <f t="shared" si="765"/>
        <v>0</v>
      </c>
      <c r="K5533" s="109">
        <f t="shared" si="766"/>
        <v>0</v>
      </c>
      <c r="L5533" s="43">
        <f t="shared" si="767"/>
        <v>1662.9711751662971</v>
      </c>
      <c r="M5533" s="25"/>
      <c r="N5533" s="25"/>
    </row>
    <row r="5534" spans="1:14" ht="15.75" customHeight="1">
      <c r="A5534" s="114">
        <v>41214</v>
      </c>
      <c r="B5534" s="54" t="s">
        <v>46</v>
      </c>
      <c r="C5534" s="29">
        <f t="shared" si="768"/>
        <v>3157.8947368421054</v>
      </c>
      <c r="D5534" s="102" t="s">
        <v>188</v>
      </c>
      <c r="E5534" s="43">
        <v>95</v>
      </c>
      <c r="F5534" s="43">
        <v>95.6</v>
      </c>
      <c r="G5534" s="43"/>
      <c r="H5534" s="110"/>
      <c r="I5534" s="109">
        <f t="shared" si="764"/>
        <v>1894.7368421052454</v>
      </c>
      <c r="J5534" s="109">
        <f t="shared" si="765"/>
        <v>0</v>
      </c>
      <c r="K5534" s="109">
        <f t="shared" si="766"/>
        <v>0</v>
      </c>
      <c r="L5534" s="43">
        <f t="shared" si="767"/>
        <v>1894.7368421052454</v>
      </c>
      <c r="M5534" s="25"/>
      <c r="N5534" s="25"/>
    </row>
    <row r="5535" spans="1:14" ht="15.75" customHeight="1">
      <c r="A5535" s="114">
        <v>41214</v>
      </c>
      <c r="B5535" s="54" t="s">
        <v>731</v>
      </c>
      <c r="C5535" s="29">
        <f t="shared" si="768"/>
        <v>210.52631578947367</v>
      </c>
      <c r="D5535" s="102" t="s">
        <v>188</v>
      </c>
      <c r="E5535" s="43">
        <v>1425</v>
      </c>
      <c r="F5535" s="43">
        <v>1433.7</v>
      </c>
      <c r="G5535" s="43"/>
      <c r="H5535" s="110"/>
      <c r="I5535" s="109">
        <f t="shared" si="764"/>
        <v>1831.5789473684306</v>
      </c>
      <c r="J5535" s="109">
        <f t="shared" si="765"/>
        <v>0</v>
      </c>
      <c r="K5535" s="109">
        <f t="shared" si="766"/>
        <v>0</v>
      </c>
      <c r="L5535" s="43">
        <f t="shared" si="767"/>
        <v>1831.5789473684306</v>
      </c>
      <c r="M5535" s="25"/>
      <c r="N5535" s="25"/>
    </row>
    <row r="5536" spans="1:14" ht="15.75" customHeight="1">
      <c r="A5536" s="114">
        <v>41214</v>
      </c>
      <c r="B5536" s="54" t="s">
        <v>787</v>
      </c>
      <c r="C5536" s="29">
        <f t="shared" si="768"/>
        <v>242.13075060532688</v>
      </c>
      <c r="D5536" s="102" t="s">
        <v>188</v>
      </c>
      <c r="E5536" s="43">
        <v>1239</v>
      </c>
      <c r="F5536" s="43">
        <v>1247.8499999999999</v>
      </c>
      <c r="G5536" s="43"/>
      <c r="H5536" s="110"/>
      <c r="I5536" s="109">
        <f t="shared" si="764"/>
        <v>2142.8571428571208</v>
      </c>
      <c r="J5536" s="109">
        <f t="shared" si="765"/>
        <v>0</v>
      </c>
      <c r="K5536" s="109">
        <f t="shared" si="766"/>
        <v>0</v>
      </c>
      <c r="L5536" s="43">
        <f t="shared" si="767"/>
        <v>2142.8571428571208</v>
      </c>
      <c r="M5536" s="25"/>
      <c r="N5536" s="25"/>
    </row>
    <row r="5537" spans="1:14" ht="15.75" customHeight="1">
      <c r="A5537" s="114">
        <v>41213</v>
      </c>
      <c r="B5537" s="54" t="s">
        <v>917</v>
      </c>
      <c r="C5537" s="29">
        <f t="shared" si="768"/>
        <v>1388.8888888888889</v>
      </c>
      <c r="D5537" s="54" t="s">
        <v>188</v>
      </c>
      <c r="E5537" s="112">
        <v>216</v>
      </c>
      <c r="F5537" s="112">
        <v>117.5</v>
      </c>
      <c r="G5537" s="112">
        <v>219.5</v>
      </c>
      <c r="H5537" s="112">
        <v>222</v>
      </c>
      <c r="I5537" s="109">
        <f t="shared" si="764"/>
        <v>-136805.55555555556</v>
      </c>
      <c r="J5537" s="109">
        <f t="shared" si="765"/>
        <v>141666.66666666666</v>
      </c>
      <c r="K5537" s="109">
        <f t="shared" si="766"/>
        <v>3472.2222222222222</v>
      </c>
      <c r="L5537" s="43">
        <f t="shared" si="767"/>
        <v>8333.3333333333176</v>
      </c>
      <c r="M5537" s="25"/>
      <c r="N5537" s="25"/>
    </row>
    <row r="5538" spans="1:14" ht="15.75" customHeight="1">
      <c r="A5538" s="114">
        <v>41213</v>
      </c>
      <c r="B5538" s="54" t="s">
        <v>918</v>
      </c>
      <c r="C5538" s="29">
        <f t="shared" si="768"/>
        <v>1421.8009478672986</v>
      </c>
      <c r="D5538" s="54" t="s">
        <v>188</v>
      </c>
      <c r="E5538" s="112">
        <v>211</v>
      </c>
      <c r="F5538" s="112">
        <v>212.5</v>
      </c>
      <c r="G5538" s="112">
        <v>214.5</v>
      </c>
      <c r="H5538" s="112">
        <v>217</v>
      </c>
      <c r="I5538" s="109">
        <f t="shared" si="764"/>
        <v>2132.7014218009481</v>
      </c>
      <c r="J5538" s="109">
        <f t="shared" si="765"/>
        <v>2843.6018957345973</v>
      </c>
      <c r="K5538" s="109">
        <f t="shared" si="766"/>
        <v>3554.5023696682465</v>
      </c>
      <c r="L5538" s="43">
        <f t="shared" si="767"/>
        <v>8530.8056872037923</v>
      </c>
      <c r="M5538" s="25"/>
      <c r="N5538" s="25"/>
    </row>
    <row r="5539" spans="1:14" ht="15.75" customHeight="1">
      <c r="A5539" s="114">
        <v>41213</v>
      </c>
      <c r="B5539" s="54" t="s">
        <v>919</v>
      </c>
      <c r="C5539" s="29">
        <f t="shared" si="768"/>
        <v>95.541401273885356</v>
      </c>
      <c r="D5539" s="54" t="s">
        <v>188</v>
      </c>
      <c r="E5539" s="112">
        <v>3140</v>
      </c>
      <c r="F5539" s="112">
        <v>3153</v>
      </c>
      <c r="G5539" s="112">
        <v>3170</v>
      </c>
      <c r="H5539" s="112">
        <v>3195</v>
      </c>
      <c r="I5539" s="109">
        <f t="shared" si="764"/>
        <v>1242.0382165605097</v>
      </c>
      <c r="J5539" s="109">
        <f t="shared" si="765"/>
        <v>1624.2038216560511</v>
      </c>
      <c r="K5539" s="109">
        <f t="shared" si="766"/>
        <v>2388.5350318471337</v>
      </c>
      <c r="L5539" s="43">
        <f t="shared" si="767"/>
        <v>5254.7770700636947</v>
      </c>
      <c r="M5539" s="25"/>
      <c r="N5539" s="25"/>
    </row>
    <row r="5540" spans="1:14" ht="15.75" customHeight="1">
      <c r="A5540" s="114">
        <v>41213</v>
      </c>
      <c r="B5540" s="54" t="s">
        <v>583</v>
      </c>
      <c r="C5540" s="29">
        <f t="shared" si="768"/>
        <v>3658.5365853658536</v>
      </c>
      <c r="D5540" s="54" t="s">
        <v>188</v>
      </c>
      <c r="E5540" s="112">
        <v>82</v>
      </c>
      <c r="F5540" s="112">
        <v>82.6</v>
      </c>
      <c r="G5540" s="112">
        <v>83.5</v>
      </c>
      <c r="H5540" s="112">
        <v>84.75</v>
      </c>
      <c r="I5540" s="109">
        <f t="shared" si="764"/>
        <v>2195.1219512194912</v>
      </c>
      <c r="J5540" s="109">
        <f t="shared" si="765"/>
        <v>3292.682926829289</v>
      </c>
      <c r="K5540" s="109">
        <f t="shared" si="766"/>
        <v>4573.1707317073169</v>
      </c>
      <c r="L5540" s="43">
        <f t="shared" si="767"/>
        <v>10060.975609756097</v>
      </c>
      <c r="M5540" s="25"/>
      <c r="N5540" s="25"/>
    </row>
    <row r="5541" spans="1:14" ht="15.75" customHeight="1">
      <c r="A5541" s="114">
        <v>41213</v>
      </c>
      <c r="B5541" s="54" t="s">
        <v>725</v>
      </c>
      <c r="C5541" s="29">
        <f t="shared" si="768"/>
        <v>1507.537688442211</v>
      </c>
      <c r="D5541" s="54" t="s">
        <v>188</v>
      </c>
      <c r="E5541" s="112">
        <v>199</v>
      </c>
      <c r="F5541" s="112">
        <v>200.5</v>
      </c>
      <c r="G5541" s="112">
        <v>202.5</v>
      </c>
      <c r="H5541" s="112"/>
      <c r="I5541" s="109">
        <f t="shared" si="764"/>
        <v>2261.3065326633164</v>
      </c>
      <c r="J5541" s="109">
        <f t="shared" si="765"/>
        <v>3015.075376884422</v>
      </c>
      <c r="K5541" s="109">
        <f t="shared" si="766"/>
        <v>0</v>
      </c>
      <c r="L5541" s="43">
        <f t="shared" si="767"/>
        <v>5276.3819095477384</v>
      </c>
      <c r="M5541" s="25"/>
      <c r="N5541" s="25"/>
    </row>
    <row r="5542" spans="1:14" ht="15.75" customHeight="1">
      <c r="A5542" s="114">
        <v>41213</v>
      </c>
      <c r="B5542" s="54" t="s">
        <v>886</v>
      </c>
      <c r="C5542" s="29">
        <f t="shared" si="768"/>
        <v>1276.5957446808511</v>
      </c>
      <c r="D5542" s="102" t="s">
        <v>188</v>
      </c>
      <c r="E5542" s="43">
        <v>235</v>
      </c>
      <c r="F5542" s="43">
        <v>236.5</v>
      </c>
      <c r="G5542" s="43"/>
      <c r="H5542" s="110"/>
      <c r="I5542" s="109">
        <f t="shared" si="764"/>
        <v>1914.8936170212767</v>
      </c>
      <c r="J5542" s="109">
        <f t="shared" si="765"/>
        <v>0</v>
      </c>
      <c r="K5542" s="109">
        <f t="shared" si="766"/>
        <v>0</v>
      </c>
      <c r="L5542" s="43">
        <f t="shared" si="767"/>
        <v>1914.8936170212767</v>
      </c>
      <c r="M5542" s="25"/>
      <c r="N5542" s="25"/>
    </row>
    <row r="5543" spans="1:14" ht="15.75" customHeight="1">
      <c r="A5543" s="114">
        <v>41213</v>
      </c>
      <c r="B5543" s="54" t="s">
        <v>813</v>
      </c>
      <c r="C5543" s="29">
        <f t="shared" si="768"/>
        <v>1456.3106796116506</v>
      </c>
      <c r="D5543" s="102" t="s">
        <v>203</v>
      </c>
      <c r="E5543" s="43">
        <v>206</v>
      </c>
      <c r="F5543" s="43">
        <v>204.5</v>
      </c>
      <c r="G5543" s="43"/>
      <c r="H5543" s="110"/>
      <c r="I5543" s="109">
        <f t="shared" si="764"/>
        <v>2184.4660194174758</v>
      </c>
      <c r="J5543" s="109">
        <f t="shared" si="765"/>
        <v>0</v>
      </c>
      <c r="K5543" s="109">
        <f t="shared" si="766"/>
        <v>0</v>
      </c>
      <c r="L5543" s="43">
        <f t="shared" si="767"/>
        <v>2184.4660194174758</v>
      </c>
      <c r="M5543" s="25"/>
      <c r="N5543" s="25"/>
    </row>
    <row r="5544" spans="1:14" ht="15.75" customHeight="1">
      <c r="A5544" s="114">
        <v>41213</v>
      </c>
      <c r="B5544" s="54" t="s">
        <v>820</v>
      </c>
      <c r="C5544" s="29">
        <f t="shared" si="768"/>
        <v>2479.3388429752067</v>
      </c>
      <c r="D5544" s="102" t="s">
        <v>188</v>
      </c>
      <c r="E5544" s="43">
        <v>121</v>
      </c>
      <c r="F5544" s="43">
        <v>121</v>
      </c>
      <c r="G5544" s="43"/>
      <c r="H5544" s="110"/>
      <c r="I5544" s="109">
        <f t="shared" si="764"/>
        <v>0</v>
      </c>
      <c r="J5544" s="109">
        <f t="shared" si="765"/>
        <v>0</v>
      </c>
      <c r="K5544" s="109">
        <f t="shared" si="766"/>
        <v>0</v>
      </c>
      <c r="L5544" s="43">
        <f t="shared" si="767"/>
        <v>0</v>
      </c>
      <c r="M5544" s="25"/>
      <c r="N5544" s="25"/>
    </row>
    <row r="5545" spans="1:14" ht="15.75" customHeight="1">
      <c r="A5545" s="114">
        <v>41212</v>
      </c>
      <c r="B5545" s="54" t="s">
        <v>773</v>
      </c>
      <c r="C5545" s="29">
        <f t="shared" si="768"/>
        <v>592.88537549407113</v>
      </c>
      <c r="D5545" s="54" t="s">
        <v>203</v>
      </c>
      <c r="E5545" s="112">
        <v>506</v>
      </c>
      <c r="F5545" s="112">
        <v>503</v>
      </c>
      <c r="G5545" s="112">
        <v>498</v>
      </c>
      <c r="H5545" s="112">
        <v>491</v>
      </c>
      <c r="I5545" s="109">
        <f t="shared" si="764"/>
        <v>1778.6561264822135</v>
      </c>
      <c r="J5545" s="109">
        <f t="shared" si="765"/>
        <v>2964.4268774703555</v>
      </c>
      <c r="K5545" s="109">
        <f t="shared" si="766"/>
        <v>4150.197628458498</v>
      </c>
      <c r="L5545" s="43">
        <f t="shared" si="767"/>
        <v>8893.2806324110679</v>
      </c>
      <c r="M5545" s="25"/>
      <c r="N5545" s="25"/>
    </row>
    <row r="5546" spans="1:14" ht="15.75" customHeight="1">
      <c r="A5546" s="114">
        <v>41212</v>
      </c>
      <c r="B5546" s="54" t="s">
        <v>813</v>
      </c>
      <c r="C5546" s="29">
        <f t="shared" si="768"/>
        <v>1369.8630136986301</v>
      </c>
      <c r="D5546" s="54" t="s">
        <v>188</v>
      </c>
      <c r="E5546" s="112">
        <v>219</v>
      </c>
      <c r="F5546" s="112">
        <v>220.5</v>
      </c>
      <c r="G5546" s="112">
        <v>222.5</v>
      </c>
      <c r="H5546" s="112">
        <v>224.65</v>
      </c>
      <c r="I5546" s="109">
        <f t="shared" si="764"/>
        <v>2054.794520547945</v>
      </c>
      <c r="J5546" s="109">
        <f t="shared" si="765"/>
        <v>2739.7260273972602</v>
      </c>
      <c r="K5546" s="109">
        <f t="shared" si="766"/>
        <v>2945.2054794520623</v>
      </c>
      <c r="L5546" s="43">
        <f t="shared" si="767"/>
        <v>7739.7260273972679</v>
      </c>
      <c r="M5546" s="25"/>
      <c r="N5546" s="25"/>
    </row>
    <row r="5547" spans="1:14" ht="15.75" customHeight="1">
      <c r="A5547" s="114">
        <v>41212</v>
      </c>
      <c r="B5547" s="54" t="s">
        <v>920</v>
      </c>
      <c r="C5547" s="29">
        <f t="shared" si="768"/>
        <v>914.63414634146341</v>
      </c>
      <c r="D5547" s="54" t="s">
        <v>188</v>
      </c>
      <c r="E5547" s="112">
        <v>328</v>
      </c>
      <c r="F5547" s="112">
        <v>330</v>
      </c>
      <c r="G5547" s="112">
        <v>332.9</v>
      </c>
      <c r="H5547" s="112"/>
      <c r="I5547" s="109">
        <f t="shared" si="764"/>
        <v>1829.2682926829268</v>
      </c>
      <c r="J5547" s="109">
        <f t="shared" si="765"/>
        <v>2652.439024390223</v>
      </c>
      <c r="K5547" s="109">
        <f t="shared" si="766"/>
        <v>0</v>
      </c>
      <c r="L5547" s="43">
        <f t="shared" si="767"/>
        <v>4481.7073170731501</v>
      </c>
      <c r="M5547" s="25"/>
      <c r="N5547" s="25"/>
    </row>
    <row r="5548" spans="1:14" ht="15.75" customHeight="1">
      <c r="A5548" s="114">
        <v>41212</v>
      </c>
      <c r="B5548" s="54" t="s">
        <v>513</v>
      </c>
      <c r="C5548" s="29">
        <f t="shared" si="768"/>
        <v>753.7688442211055</v>
      </c>
      <c r="D5548" s="102" t="s">
        <v>203</v>
      </c>
      <c r="E5548" s="43">
        <v>398</v>
      </c>
      <c r="F5548" s="43">
        <v>395</v>
      </c>
      <c r="G5548" s="43"/>
      <c r="H5548" s="110"/>
      <c r="I5548" s="109">
        <f t="shared" si="764"/>
        <v>2261.3065326633164</v>
      </c>
      <c r="J5548" s="109">
        <f t="shared" si="765"/>
        <v>0</v>
      </c>
      <c r="K5548" s="109">
        <f t="shared" si="766"/>
        <v>0</v>
      </c>
      <c r="L5548" s="43">
        <f t="shared" si="767"/>
        <v>2261.3065326633164</v>
      </c>
      <c r="M5548" s="25"/>
      <c r="N5548" s="25"/>
    </row>
    <row r="5549" spans="1:14" ht="15.75" customHeight="1">
      <c r="A5549" s="114">
        <v>41212</v>
      </c>
      <c r="B5549" s="54" t="s">
        <v>669</v>
      </c>
      <c r="C5549" s="29">
        <f t="shared" si="768"/>
        <v>2054.794520547945</v>
      </c>
      <c r="D5549" s="102" t="s">
        <v>203</v>
      </c>
      <c r="E5549" s="43">
        <v>146</v>
      </c>
      <c r="F5549" s="43">
        <v>145</v>
      </c>
      <c r="G5549" s="43"/>
      <c r="H5549" s="110"/>
      <c r="I5549" s="109">
        <f t="shared" si="764"/>
        <v>2054.794520547945</v>
      </c>
      <c r="J5549" s="109">
        <f t="shared" si="765"/>
        <v>0</v>
      </c>
      <c r="K5549" s="109">
        <f t="shared" si="766"/>
        <v>0</v>
      </c>
      <c r="L5549" s="43">
        <f t="shared" si="767"/>
        <v>2054.794520547945</v>
      </c>
      <c r="M5549" s="25"/>
      <c r="N5549" s="25"/>
    </row>
    <row r="5550" spans="1:14" ht="15.75" customHeight="1">
      <c r="A5550" s="114">
        <v>41212</v>
      </c>
      <c r="B5550" s="54" t="s">
        <v>699</v>
      </c>
      <c r="C5550" s="29">
        <f t="shared" si="768"/>
        <v>1554.4041450777202</v>
      </c>
      <c r="D5550" s="102" t="s">
        <v>203</v>
      </c>
      <c r="E5550" s="43">
        <v>193</v>
      </c>
      <c r="F5550" s="43">
        <v>192</v>
      </c>
      <c r="G5550" s="43"/>
      <c r="H5550" s="110"/>
      <c r="I5550" s="109">
        <f t="shared" si="764"/>
        <v>1554.4041450777202</v>
      </c>
      <c r="J5550" s="109">
        <f t="shared" si="765"/>
        <v>0</v>
      </c>
      <c r="K5550" s="109">
        <f t="shared" si="766"/>
        <v>0</v>
      </c>
      <c r="L5550" s="43">
        <f t="shared" si="767"/>
        <v>1554.4041450777202</v>
      </c>
      <c r="M5550" s="25"/>
      <c r="N5550" s="25"/>
    </row>
    <row r="5551" spans="1:14" ht="15.75" customHeight="1">
      <c r="A5551" s="114">
        <v>41212</v>
      </c>
      <c r="B5551" s="54" t="s">
        <v>773</v>
      </c>
      <c r="C5551" s="29">
        <f t="shared" si="768"/>
        <v>612.24489795918362</v>
      </c>
      <c r="D5551" s="102" t="s">
        <v>203</v>
      </c>
      <c r="E5551" s="43">
        <v>490</v>
      </c>
      <c r="F5551" s="43">
        <v>488.15</v>
      </c>
      <c r="G5551" s="43"/>
      <c r="H5551" s="110"/>
      <c r="I5551" s="109">
        <f t="shared" si="764"/>
        <v>1132.6530612245035</v>
      </c>
      <c r="J5551" s="109">
        <f t="shared" si="765"/>
        <v>0</v>
      </c>
      <c r="K5551" s="109">
        <f t="shared" si="766"/>
        <v>0</v>
      </c>
      <c r="L5551" s="43">
        <f t="shared" si="767"/>
        <v>1132.6530612245035</v>
      </c>
      <c r="M5551" s="25"/>
      <c r="N5551" s="25"/>
    </row>
    <row r="5552" spans="1:14" ht="15.75" customHeight="1">
      <c r="A5552" s="114">
        <v>41212</v>
      </c>
      <c r="B5552" s="54" t="s">
        <v>19</v>
      </c>
      <c r="C5552" s="29">
        <f t="shared" si="768"/>
        <v>737.10073710073709</v>
      </c>
      <c r="D5552" s="102" t="s">
        <v>188</v>
      </c>
      <c r="E5552" s="43">
        <v>407</v>
      </c>
      <c r="F5552" s="43">
        <v>402.45</v>
      </c>
      <c r="G5552" s="43"/>
      <c r="H5552" s="110"/>
      <c r="I5552" s="109">
        <f t="shared" si="764"/>
        <v>-3353.808353808362</v>
      </c>
      <c r="J5552" s="109">
        <f t="shared" si="765"/>
        <v>0</v>
      </c>
      <c r="K5552" s="109">
        <f t="shared" si="766"/>
        <v>0</v>
      </c>
      <c r="L5552" s="43">
        <f t="shared" si="767"/>
        <v>-3353.808353808362</v>
      </c>
      <c r="M5552" s="25"/>
      <c r="N5552" s="25"/>
    </row>
    <row r="5553" spans="1:14" ht="15.75" customHeight="1">
      <c r="A5553" s="114">
        <v>41211</v>
      </c>
      <c r="B5553" s="54" t="s">
        <v>367</v>
      </c>
      <c r="C5553" s="29">
        <f t="shared" si="768"/>
        <v>2857.1428571428573</v>
      </c>
      <c r="D5553" s="54" t="s">
        <v>203</v>
      </c>
      <c r="E5553" s="112">
        <v>105</v>
      </c>
      <c r="F5553" s="112">
        <v>104</v>
      </c>
      <c r="G5553" s="112">
        <v>102.5</v>
      </c>
      <c r="H5553" s="112">
        <v>101</v>
      </c>
      <c r="I5553" s="109">
        <f t="shared" si="764"/>
        <v>2857.1428571428573</v>
      </c>
      <c r="J5553" s="109">
        <f t="shared" si="765"/>
        <v>4285.7142857142862</v>
      </c>
      <c r="K5553" s="109">
        <f t="shared" si="766"/>
        <v>4285.7142857142862</v>
      </c>
      <c r="L5553" s="43">
        <f t="shared" si="767"/>
        <v>11428.571428571429</v>
      </c>
      <c r="M5553" s="25"/>
      <c r="N5553" s="25"/>
    </row>
    <row r="5554" spans="1:14" ht="15.75" customHeight="1">
      <c r="A5554" s="114">
        <v>41211</v>
      </c>
      <c r="B5554" s="54" t="s">
        <v>737</v>
      </c>
      <c r="C5554" s="29">
        <f t="shared" si="768"/>
        <v>3260.8695652173915</v>
      </c>
      <c r="D5554" s="54" t="s">
        <v>188</v>
      </c>
      <c r="E5554" s="112">
        <v>92</v>
      </c>
      <c r="F5554" s="112">
        <v>92.6</v>
      </c>
      <c r="G5554" s="112">
        <v>93.5</v>
      </c>
      <c r="H5554" s="112"/>
      <c r="I5554" s="109">
        <f t="shared" si="764"/>
        <v>1956.5217391304163</v>
      </c>
      <c r="J5554" s="109">
        <f t="shared" si="765"/>
        <v>2934.7826086956707</v>
      </c>
      <c r="K5554" s="109">
        <f t="shared" si="766"/>
        <v>0</v>
      </c>
      <c r="L5554" s="43">
        <f t="shared" si="767"/>
        <v>4891.304347826087</v>
      </c>
      <c r="M5554" s="25"/>
      <c r="N5554" s="25"/>
    </row>
    <row r="5555" spans="1:14" ht="15.75" customHeight="1">
      <c r="A5555" s="114">
        <v>41211</v>
      </c>
      <c r="B5555" s="54" t="s">
        <v>908</v>
      </c>
      <c r="C5555" s="29">
        <f t="shared" si="768"/>
        <v>2608.695652173913</v>
      </c>
      <c r="D5555" s="102" t="s">
        <v>188</v>
      </c>
      <c r="E5555" s="43">
        <v>115</v>
      </c>
      <c r="F5555" s="43">
        <v>116</v>
      </c>
      <c r="G5555" s="43"/>
      <c r="H5555" s="110"/>
      <c r="I5555" s="109">
        <f t="shared" si="764"/>
        <v>2608.695652173913</v>
      </c>
      <c r="J5555" s="109">
        <f t="shared" si="765"/>
        <v>0</v>
      </c>
      <c r="K5555" s="109">
        <f t="shared" si="766"/>
        <v>0</v>
      </c>
      <c r="L5555" s="43">
        <f t="shared" si="767"/>
        <v>2608.695652173913</v>
      </c>
      <c r="M5555" s="25"/>
      <c r="N5555" s="25"/>
    </row>
    <row r="5556" spans="1:14" ht="15.75" customHeight="1">
      <c r="A5556" s="114">
        <v>41211</v>
      </c>
      <c r="B5556" s="54" t="s">
        <v>798</v>
      </c>
      <c r="C5556" s="29">
        <f t="shared" si="768"/>
        <v>1507.537688442211</v>
      </c>
      <c r="D5556" s="102" t="s">
        <v>188</v>
      </c>
      <c r="E5556" s="43">
        <v>199</v>
      </c>
      <c r="F5556" s="43">
        <v>199</v>
      </c>
      <c r="G5556" s="43"/>
      <c r="H5556" s="110"/>
      <c r="I5556" s="109">
        <f t="shared" si="764"/>
        <v>0</v>
      </c>
      <c r="J5556" s="109">
        <f t="shared" si="765"/>
        <v>0</v>
      </c>
      <c r="K5556" s="109">
        <f t="shared" si="766"/>
        <v>0</v>
      </c>
      <c r="L5556" s="43">
        <f t="shared" si="767"/>
        <v>0</v>
      </c>
      <c r="M5556" s="25"/>
      <c r="N5556" s="25"/>
    </row>
    <row r="5557" spans="1:14" ht="15.75" customHeight="1">
      <c r="A5557" s="114">
        <v>41208</v>
      </c>
      <c r="B5557" s="54" t="s">
        <v>908</v>
      </c>
      <c r="C5557" s="29">
        <f t="shared" si="768"/>
        <v>2752.2935779816512</v>
      </c>
      <c r="D5557" s="54" t="s">
        <v>188</v>
      </c>
      <c r="E5557" s="112">
        <v>109</v>
      </c>
      <c r="F5557" s="112">
        <v>110</v>
      </c>
      <c r="G5557" s="112">
        <v>111.5</v>
      </c>
      <c r="H5557" s="112">
        <v>113</v>
      </c>
      <c r="I5557" s="109">
        <f t="shared" si="764"/>
        <v>2752.2935779816512</v>
      </c>
      <c r="J5557" s="109">
        <f t="shared" si="765"/>
        <v>4128.440366972477</v>
      </c>
      <c r="K5557" s="109">
        <f t="shared" si="766"/>
        <v>4128.440366972477</v>
      </c>
      <c r="L5557" s="43">
        <f t="shared" si="767"/>
        <v>11009.174311926607</v>
      </c>
      <c r="M5557" s="25"/>
      <c r="N5557" s="25"/>
    </row>
    <row r="5558" spans="1:14" ht="15.75" customHeight="1">
      <c r="A5558" s="114">
        <v>41208</v>
      </c>
      <c r="B5558" s="54" t="s">
        <v>669</v>
      </c>
      <c r="C5558" s="29">
        <f t="shared" si="768"/>
        <v>1910.8280254777071</v>
      </c>
      <c r="D5558" s="54" t="s">
        <v>188</v>
      </c>
      <c r="E5558" s="112">
        <v>157</v>
      </c>
      <c r="F5558" s="112">
        <v>158</v>
      </c>
      <c r="G5558" s="112">
        <v>159.5</v>
      </c>
      <c r="H5558" s="112">
        <v>161</v>
      </c>
      <c r="I5558" s="109">
        <f t="shared" si="764"/>
        <v>1910.8280254777071</v>
      </c>
      <c r="J5558" s="109">
        <f t="shared" si="765"/>
        <v>2866.2420382165606</v>
      </c>
      <c r="K5558" s="109">
        <f t="shared" si="766"/>
        <v>2866.2420382165606</v>
      </c>
      <c r="L5558" s="43">
        <f t="shared" si="767"/>
        <v>7643.3121019108276</v>
      </c>
      <c r="M5558" s="25"/>
      <c r="N5558" s="25"/>
    </row>
    <row r="5559" spans="1:14" ht="15.75" customHeight="1">
      <c r="A5559" s="114">
        <v>41208</v>
      </c>
      <c r="B5559" s="54" t="s">
        <v>182</v>
      </c>
      <c r="C5559" s="29">
        <f t="shared" si="768"/>
        <v>1435.4066985645934</v>
      </c>
      <c r="D5559" s="54" t="s">
        <v>188</v>
      </c>
      <c r="E5559" s="112">
        <v>209</v>
      </c>
      <c r="F5559" s="112">
        <v>210.5</v>
      </c>
      <c r="G5559" s="112">
        <v>212.5</v>
      </c>
      <c r="H5559" s="112">
        <v>215</v>
      </c>
      <c r="I5559" s="109">
        <f t="shared" si="764"/>
        <v>2153.1100478468902</v>
      </c>
      <c r="J5559" s="109">
        <f t="shared" si="765"/>
        <v>2870.8133971291868</v>
      </c>
      <c r="K5559" s="109">
        <f t="shared" si="766"/>
        <v>3588.5167464114834</v>
      </c>
      <c r="L5559" s="43">
        <f t="shared" si="767"/>
        <v>8612.4401913875608</v>
      </c>
      <c r="M5559" s="25"/>
      <c r="N5559" s="25"/>
    </row>
    <row r="5560" spans="1:14" ht="15.75" customHeight="1">
      <c r="A5560" s="114">
        <v>41207</v>
      </c>
      <c r="B5560" s="54" t="s">
        <v>849</v>
      </c>
      <c r="C5560" s="29">
        <f t="shared" si="768"/>
        <v>3870.9677419354839</v>
      </c>
      <c r="D5560" s="54" t="s">
        <v>188</v>
      </c>
      <c r="E5560" s="112">
        <v>77.5</v>
      </c>
      <c r="F5560" s="112">
        <v>78.099999999999994</v>
      </c>
      <c r="G5560" s="112">
        <v>79</v>
      </c>
      <c r="H5560" s="112">
        <v>80.25</v>
      </c>
      <c r="I5560" s="109">
        <f t="shared" si="764"/>
        <v>2322.5806451612684</v>
      </c>
      <c r="J5560" s="109">
        <f t="shared" si="765"/>
        <v>3483.8709677419574</v>
      </c>
      <c r="K5560" s="109">
        <f t="shared" si="766"/>
        <v>4838.7096774193551</v>
      </c>
      <c r="L5560" s="43">
        <f t="shared" si="767"/>
        <v>10645.16129032258</v>
      </c>
      <c r="M5560" s="25"/>
      <c r="N5560" s="25"/>
    </row>
    <row r="5561" spans="1:14" ht="15.75" customHeight="1">
      <c r="A5561" s="114">
        <v>41207</v>
      </c>
      <c r="B5561" s="54" t="s">
        <v>682</v>
      </c>
      <c r="C5561" s="29">
        <f t="shared" si="768"/>
        <v>420.16806722689074</v>
      </c>
      <c r="D5561" s="54" t="s">
        <v>188</v>
      </c>
      <c r="E5561" s="112">
        <v>714</v>
      </c>
      <c r="F5561" s="112">
        <v>719</v>
      </c>
      <c r="G5561" s="112">
        <v>725</v>
      </c>
      <c r="H5561" s="112">
        <v>734</v>
      </c>
      <c r="I5561" s="109">
        <f t="shared" si="764"/>
        <v>2100.8403361344535</v>
      </c>
      <c r="J5561" s="109">
        <f t="shared" si="765"/>
        <v>2521.0084033613443</v>
      </c>
      <c r="K5561" s="109">
        <f t="shared" si="766"/>
        <v>3781.5126050420167</v>
      </c>
      <c r="L5561" s="43">
        <f t="shared" si="767"/>
        <v>8403.3613445378141</v>
      </c>
      <c r="M5561" s="25"/>
      <c r="N5561" s="25"/>
    </row>
    <row r="5562" spans="1:14" ht="15.75" customHeight="1">
      <c r="A5562" s="114">
        <v>41207</v>
      </c>
      <c r="B5562" s="54" t="s">
        <v>921</v>
      </c>
      <c r="C5562" s="29">
        <f t="shared" si="768"/>
        <v>1339.2857142857142</v>
      </c>
      <c r="D5562" s="54" t="s">
        <v>188</v>
      </c>
      <c r="E5562" s="112">
        <v>224</v>
      </c>
      <c r="F5562" s="112">
        <v>225.5</v>
      </c>
      <c r="G5562" s="112">
        <v>227.5</v>
      </c>
      <c r="H5562" s="112"/>
      <c r="I5562" s="109">
        <f t="shared" si="764"/>
        <v>2008.9285714285713</v>
      </c>
      <c r="J5562" s="109">
        <f t="shared" si="765"/>
        <v>2678.5714285714284</v>
      </c>
      <c r="K5562" s="109">
        <f t="shared" si="766"/>
        <v>0</v>
      </c>
      <c r="L5562" s="43">
        <f t="shared" si="767"/>
        <v>4687.5</v>
      </c>
      <c r="M5562" s="25"/>
      <c r="N5562" s="25"/>
    </row>
    <row r="5563" spans="1:14" ht="15.75" customHeight="1">
      <c r="A5563" s="114">
        <v>41207</v>
      </c>
      <c r="B5563" s="54" t="s">
        <v>907</v>
      </c>
      <c r="C5563" s="29">
        <f t="shared" si="768"/>
        <v>1345.2914798206277</v>
      </c>
      <c r="D5563" s="54" t="s">
        <v>188</v>
      </c>
      <c r="E5563" s="112">
        <v>223</v>
      </c>
      <c r="F5563" s="112">
        <v>224.5</v>
      </c>
      <c r="G5563" s="112">
        <v>226.5</v>
      </c>
      <c r="H5563" s="112"/>
      <c r="I5563" s="109">
        <f t="shared" si="764"/>
        <v>2017.9372197309417</v>
      </c>
      <c r="J5563" s="109">
        <f t="shared" si="765"/>
        <v>2690.5829596412555</v>
      </c>
      <c r="K5563" s="109">
        <f t="shared" si="766"/>
        <v>0</v>
      </c>
      <c r="L5563" s="43">
        <f t="shared" si="767"/>
        <v>4708.5201793721972</v>
      </c>
      <c r="M5563" s="25"/>
      <c r="N5563" s="25"/>
    </row>
    <row r="5564" spans="1:14" ht="15.75" customHeight="1">
      <c r="A5564" s="114">
        <v>41207</v>
      </c>
      <c r="B5564" s="54" t="s">
        <v>922</v>
      </c>
      <c r="C5564" s="29">
        <f t="shared" si="768"/>
        <v>2362.2047244094488</v>
      </c>
      <c r="D5564" s="102" t="s">
        <v>188</v>
      </c>
      <c r="E5564" s="43">
        <v>127</v>
      </c>
      <c r="F5564" s="43">
        <v>128</v>
      </c>
      <c r="G5564" s="43"/>
      <c r="H5564" s="110"/>
      <c r="I5564" s="109">
        <f t="shared" si="764"/>
        <v>2362.2047244094488</v>
      </c>
      <c r="J5564" s="109">
        <f t="shared" si="765"/>
        <v>0</v>
      </c>
      <c r="K5564" s="109">
        <f t="shared" si="766"/>
        <v>0</v>
      </c>
      <c r="L5564" s="43">
        <f t="shared" si="767"/>
        <v>2362.2047244094488</v>
      </c>
      <c r="M5564" s="25"/>
      <c r="N5564" s="25"/>
    </row>
    <row r="5565" spans="1:14" ht="15.75" customHeight="1">
      <c r="A5565" s="114">
        <v>41207</v>
      </c>
      <c r="B5565" s="54" t="s">
        <v>36</v>
      </c>
      <c r="C5565" s="29">
        <f t="shared" si="768"/>
        <v>1060.0706713780919</v>
      </c>
      <c r="D5565" s="102" t="s">
        <v>188</v>
      </c>
      <c r="E5565" s="43">
        <v>283</v>
      </c>
      <c r="F5565" s="43">
        <v>284.25</v>
      </c>
      <c r="G5565" s="43"/>
      <c r="H5565" s="110"/>
      <c r="I5565" s="109">
        <f t="shared" si="764"/>
        <v>1325.0883392226149</v>
      </c>
      <c r="J5565" s="109">
        <f t="shared" si="765"/>
        <v>0</v>
      </c>
      <c r="K5565" s="109">
        <f t="shared" si="766"/>
        <v>0</v>
      </c>
      <c r="L5565" s="43">
        <f t="shared" si="767"/>
        <v>1325.0883392226149</v>
      </c>
      <c r="M5565" s="25"/>
      <c r="N5565" s="25"/>
    </row>
    <row r="5566" spans="1:14" ht="15.75" customHeight="1">
      <c r="A5566" s="114">
        <v>41205</v>
      </c>
      <c r="B5566" s="54" t="s">
        <v>923</v>
      </c>
      <c r="C5566" s="29">
        <f t="shared" si="768"/>
        <v>3296.7032967032969</v>
      </c>
      <c r="D5566" s="54" t="s">
        <v>188</v>
      </c>
      <c r="E5566" s="112">
        <v>91</v>
      </c>
      <c r="F5566" s="112">
        <v>91.6</v>
      </c>
      <c r="G5566" s="112">
        <v>92.5</v>
      </c>
      <c r="H5566" s="112">
        <v>93.35</v>
      </c>
      <c r="I5566" s="109">
        <f t="shared" si="764"/>
        <v>1978.0219780219595</v>
      </c>
      <c r="J5566" s="109">
        <f t="shared" si="765"/>
        <v>2967.0329670329861</v>
      </c>
      <c r="K5566" s="109">
        <f t="shared" si="766"/>
        <v>2802.1978021977839</v>
      </c>
      <c r="L5566" s="43">
        <f t="shared" si="767"/>
        <v>7747.2527472527299</v>
      </c>
      <c r="M5566" s="25"/>
      <c r="N5566" s="25"/>
    </row>
    <row r="5567" spans="1:14" ht="15.75" customHeight="1">
      <c r="A5567" s="114">
        <v>41205</v>
      </c>
      <c r="B5567" s="54" t="s">
        <v>735</v>
      </c>
      <c r="C5567" s="29">
        <f t="shared" si="768"/>
        <v>1029.1595197255574</v>
      </c>
      <c r="D5567" s="54" t="s">
        <v>188</v>
      </c>
      <c r="E5567" s="112">
        <v>291.5</v>
      </c>
      <c r="F5567" s="112">
        <v>293.5</v>
      </c>
      <c r="G5567" s="112">
        <v>297</v>
      </c>
      <c r="H5567" s="112">
        <v>300</v>
      </c>
      <c r="I5567" s="109">
        <f t="shared" si="764"/>
        <v>2058.3190394511148</v>
      </c>
      <c r="J5567" s="109">
        <f t="shared" si="765"/>
        <v>3602.0583190394509</v>
      </c>
      <c r="K5567" s="109">
        <f t="shared" si="766"/>
        <v>3087.4785591766722</v>
      </c>
      <c r="L5567" s="43">
        <f t="shared" si="767"/>
        <v>8747.8559176672388</v>
      </c>
      <c r="M5567" s="25"/>
      <c r="N5567" s="25"/>
    </row>
    <row r="5568" spans="1:14" ht="15.75" customHeight="1">
      <c r="A5568" s="114">
        <v>41205</v>
      </c>
      <c r="B5568" s="54" t="s">
        <v>118</v>
      </c>
      <c r="C5568" s="29">
        <f t="shared" si="768"/>
        <v>4166.666666666667</v>
      </c>
      <c r="D5568" s="54" t="s">
        <v>188</v>
      </c>
      <c r="E5568" s="112">
        <v>72</v>
      </c>
      <c r="F5568" s="112">
        <v>72.599999999999994</v>
      </c>
      <c r="G5568" s="112">
        <v>73.5</v>
      </c>
      <c r="H5568" s="112"/>
      <c r="I5568" s="109">
        <f t="shared" si="764"/>
        <v>2499.9999999999764</v>
      </c>
      <c r="J5568" s="109">
        <f t="shared" si="765"/>
        <v>3750.0000000000241</v>
      </c>
      <c r="K5568" s="109">
        <f t="shared" si="766"/>
        <v>0</v>
      </c>
      <c r="L5568" s="43">
        <f t="shared" si="767"/>
        <v>6250</v>
      </c>
      <c r="M5568" s="25"/>
      <c r="N5568" s="25"/>
    </row>
    <row r="5569" spans="1:14" ht="15.75" customHeight="1">
      <c r="A5569" s="114">
        <v>41205</v>
      </c>
      <c r="B5569" s="54" t="s">
        <v>859</v>
      </c>
      <c r="C5569" s="29">
        <f t="shared" si="768"/>
        <v>4761.9047619047615</v>
      </c>
      <c r="D5569" s="54" t="s">
        <v>188</v>
      </c>
      <c r="E5569" s="112">
        <v>63</v>
      </c>
      <c r="F5569" s="112">
        <v>63.6</v>
      </c>
      <c r="G5569" s="112">
        <v>64.5</v>
      </c>
      <c r="H5569" s="112"/>
      <c r="I5569" s="109">
        <f t="shared" si="764"/>
        <v>2857.1428571428637</v>
      </c>
      <c r="J5569" s="109">
        <f t="shared" si="765"/>
        <v>4285.714285714279</v>
      </c>
      <c r="K5569" s="109">
        <f t="shared" si="766"/>
        <v>0</v>
      </c>
      <c r="L5569" s="43">
        <f t="shared" si="767"/>
        <v>7142.8571428571431</v>
      </c>
      <c r="M5569" s="25"/>
      <c r="N5569" s="25"/>
    </row>
    <row r="5570" spans="1:14" ht="15.75" customHeight="1">
      <c r="A5570" s="114">
        <v>41205</v>
      </c>
      <c r="B5570" s="54" t="s">
        <v>741</v>
      </c>
      <c r="C5570" s="29">
        <f t="shared" si="768"/>
        <v>526.31578947368416</v>
      </c>
      <c r="D5570" s="54" t="s">
        <v>188</v>
      </c>
      <c r="E5570" s="112">
        <v>570</v>
      </c>
      <c r="F5570" s="112">
        <v>573</v>
      </c>
      <c r="G5570" s="112">
        <v>578</v>
      </c>
      <c r="H5570" s="112"/>
      <c r="I5570" s="109">
        <f t="shared" si="764"/>
        <v>1578.9473684210525</v>
      </c>
      <c r="J5570" s="109">
        <f t="shared" si="765"/>
        <v>2631.5789473684208</v>
      </c>
      <c r="K5570" s="109">
        <f t="shared" si="766"/>
        <v>0</v>
      </c>
      <c r="L5570" s="43">
        <f t="shared" si="767"/>
        <v>4210.5263157894733</v>
      </c>
      <c r="M5570" s="25"/>
      <c r="N5570" s="25"/>
    </row>
    <row r="5571" spans="1:14" ht="15.75" customHeight="1">
      <c r="A5571" s="114">
        <v>41205</v>
      </c>
      <c r="B5571" s="54" t="s">
        <v>921</v>
      </c>
      <c r="C5571" s="29">
        <f t="shared" si="768"/>
        <v>1363.6363636363637</v>
      </c>
      <c r="D5571" s="54" t="s">
        <v>188</v>
      </c>
      <c r="E5571" s="112">
        <v>220</v>
      </c>
      <c r="F5571" s="112">
        <v>221.5</v>
      </c>
      <c r="G5571" s="112">
        <v>223.5</v>
      </c>
      <c r="H5571" s="112"/>
      <c r="I5571" s="109">
        <f t="shared" si="764"/>
        <v>2045.4545454545455</v>
      </c>
      <c r="J5571" s="109">
        <f t="shared" si="765"/>
        <v>2727.2727272727275</v>
      </c>
      <c r="K5571" s="109">
        <f t="shared" si="766"/>
        <v>0</v>
      </c>
      <c r="L5571" s="43">
        <f t="shared" si="767"/>
        <v>4772.727272727273</v>
      </c>
      <c r="M5571" s="25"/>
      <c r="N5571" s="25"/>
    </row>
    <row r="5572" spans="1:14" ht="15.75" customHeight="1">
      <c r="A5572" s="114">
        <v>41205</v>
      </c>
      <c r="B5572" s="54" t="s">
        <v>922</v>
      </c>
      <c r="C5572" s="29">
        <f t="shared" si="768"/>
        <v>2390.4382470119522</v>
      </c>
      <c r="D5572" s="102" t="s">
        <v>188</v>
      </c>
      <c r="E5572" s="43">
        <v>125.5</v>
      </c>
      <c r="F5572" s="43">
        <v>126.5</v>
      </c>
      <c r="G5572" s="43"/>
      <c r="H5572" s="110"/>
      <c r="I5572" s="109">
        <f t="shared" si="764"/>
        <v>2390.4382470119522</v>
      </c>
      <c r="J5572" s="109">
        <f t="shared" si="765"/>
        <v>0</v>
      </c>
      <c r="K5572" s="109">
        <f t="shared" si="766"/>
        <v>0</v>
      </c>
      <c r="L5572" s="43">
        <f t="shared" si="767"/>
        <v>2390.4382470119522</v>
      </c>
      <c r="M5572" s="25"/>
      <c r="N5572" s="25"/>
    </row>
    <row r="5573" spans="1:14" ht="15.75" customHeight="1">
      <c r="A5573" s="114">
        <v>41205</v>
      </c>
      <c r="B5573" s="54" t="s">
        <v>735</v>
      </c>
      <c r="C5573" s="29">
        <f t="shared" si="768"/>
        <v>970.87378640776694</v>
      </c>
      <c r="D5573" s="102" t="s">
        <v>188</v>
      </c>
      <c r="E5573" s="43">
        <v>309</v>
      </c>
      <c r="F5573" s="43">
        <v>311</v>
      </c>
      <c r="G5573" s="43"/>
      <c r="H5573" s="110"/>
      <c r="I5573" s="109">
        <f t="shared" si="764"/>
        <v>1941.7475728155339</v>
      </c>
      <c r="J5573" s="109">
        <f t="shared" si="765"/>
        <v>0</v>
      </c>
      <c r="K5573" s="109">
        <f t="shared" si="766"/>
        <v>0</v>
      </c>
      <c r="L5573" s="43">
        <f t="shared" si="767"/>
        <v>1941.7475728155339</v>
      </c>
      <c r="M5573" s="25"/>
      <c r="N5573" s="25"/>
    </row>
    <row r="5574" spans="1:14" ht="15.75" customHeight="1">
      <c r="A5574" s="114">
        <v>41205</v>
      </c>
      <c r="B5574" s="54" t="s">
        <v>910</v>
      </c>
      <c r="C5574" s="29">
        <f t="shared" si="768"/>
        <v>1056.338028169014</v>
      </c>
      <c r="D5574" s="102" t="s">
        <v>188</v>
      </c>
      <c r="E5574" s="43">
        <v>284</v>
      </c>
      <c r="F5574" s="43">
        <v>285.7</v>
      </c>
      <c r="G5574" s="43"/>
      <c r="H5574" s="110"/>
      <c r="I5574" s="109">
        <f t="shared" si="764"/>
        <v>1795.7746478873119</v>
      </c>
      <c r="J5574" s="109">
        <f t="shared" si="765"/>
        <v>0</v>
      </c>
      <c r="K5574" s="109">
        <f t="shared" si="766"/>
        <v>0</v>
      </c>
      <c r="L5574" s="43">
        <f t="shared" si="767"/>
        <v>1795.7746478873119</v>
      </c>
      <c r="M5574" s="25"/>
      <c r="N5574" s="25"/>
    </row>
    <row r="5575" spans="1:14" ht="15.75" customHeight="1">
      <c r="A5575" s="114">
        <v>41204</v>
      </c>
      <c r="B5575" s="54" t="s">
        <v>848</v>
      </c>
      <c r="C5575" s="29">
        <f t="shared" si="768"/>
        <v>2459.0163934426228</v>
      </c>
      <c r="D5575" s="54" t="s">
        <v>188</v>
      </c>
      <c r="E5575" s="112">
        <v>122</v>
      </c>
      <c r="F5575" s="112">
        <v>123</v>
      </c>
      <c r="G5575" s="112">
        <v>124.5</v>
      </c>
      <c r="H5575" s="112">
        <v>125.8</v>
      </c>
      <c r="I5575" s="109">
        <f t="shared" si="764"/>
        <v>2459.0163934426228</v>
      </c>
      <c r="J5575" s="109">
        <f t="shared" si="765"/>
        <v>3688.5245901639341</v>
      </c>
      <c r="K5575" s="109">
        <f t="shared" si="766"/>
        <v>3196.7213114754027</v>
      </c>
      <c r="L5575" s="43">
        <f t="shared" si="767"/>
        <v>9344.2622950819605</v>
      </c>
      <c r="M5575" s="25"/>
      <c r="N5575" s="25"/>
    </row>
    <row r="5576" spans="1:14" ht="15.75" customHeight="1">
      <c r="A5576" s="114">
        <v>41204</v>
      </c>
      <c r="B5576" s="54" t="s">
        <v>923</v>
      </c>
      <c r="C5576" s="29">
        <f t="shared" si="768"/>
        <v>3703.7037037037039</v>
      </c>
      <c r="D5576" s="54" t="s">
        <v>188</v>
      </c>
      <c r="E5576" s="112">
        <v>81</v>
      </c>
      <c r="F5576" s="112">
        <v>81.599999999999994</v>
      </c>
      <c r="G5576" s="112">
        <v>82.5</v>
      </c>
      <c r="H5576" s="112">
        <v>83.75</v>
      </c>
      <c r="I5576" s="109">
        <f t="shared" si="764"/>
        <v>2222.2222222222013</v>
      </c>
      <c r="J5576" s="109">
        <f t="shared" si="765"/>
        <v>3333.3333333333544</v>
      </c>
      <c r="K5576" s="109">
        <f t="shared" si="766"/>
        <v>4629.6296296296296</v>
      </c>
      <c r="L5576" s="43">
        <f t="shared" si="767"/>
        <v>10185.185185185186</v>
      </c>
      <c r="M5576" s="25"/>
      <c r="N5576" s="25"/>
    </row>
    <row r="5577" spans="1:14" ht="15.75" customHeight="1">
      <c r="A5577" s="114">
        <v>41204</v>
      </c>
      <c r="B5577" s="54" t="s">
        <v>547</v>
      </c>
      <c r="C5577" s="29">
        <f t="shared" si="768"/>
        <v>2459.0163934426228</v>
      </c>
      <c r="D5577" s="54" t="s">
        <v>188</v>
      </c>
      <c r="E5577" s="112">
        <v>122</v>
      </c>
      <c r="F5577" s="112">
        <v>123</v>
      </c>
      <c r="G5577" s="112">
        <v>124.5</v>
      </c>
      <c r="H5577" s="112">
        <v>125.95</v>
      </c>
      <c r="I5577" s="109">
        <f t="shared" si="764"/>
        <v>2459.0163934426228</v>
      </c>
      <c r="J5577" s="109">
        <f t="shared" si="765"/>
        <v>3688.5245901639341</v>
      </c>
      <c r="K5577" s="109">
        <f t="shared" si="766"/>
        <v>3565.5737704918101</v>
      </c>
      <c r="L5577" s="43">
        <f t="shared" si="767"/>
        <v>9713.1147540983675</v>
      </c>
      <c r="M5577" s="25"/>
      <c r="N5577" s="25"/>
    </row>
    <row r="5578" spans="1:14" ht="15.75" customHeight="1">
      <c r="A5578" s="114">
        <v>41204</v>
      </c>
      <c r="B5578" s="54" t="s">
        <v>741</v>
      </c>
      <c r="C5578" s="29">
        <f t="shared" si="768"/>
        <v>547.44525547445255</v>
      </c>
      <c r="D5578" s="54" t="s">
        <v>188</v>
      </c>
      <c r="E5578" s="112">
        <v>548</v>
      </c>
      <c r="F5578" s="112">
        <v>551</v>
      </c>
      <c r="G5578" s="112">
        <v>556</v>
      </c>
      <c r="H5578" s="112">
        <v>562</v>
      </c>
      <c r="I5578" s="109">
        <f t="shared" si="764"/>
        <v>1642.3357664233577</v>
      </c>
      <c r="J5578" s="109">
        <f t="shared" si="765"/>
        <v>2737.2262773722628</v>
      </c>
      <c r="K5578" s="109">
        <f t="shared" si="766"/>
        <v>3284.6715328467153</v>
      </c>
      <c r="L5578" s="43">
        <f t="shared" si="767"/>
        <v>7664.2335766423357</v>
      </c>
      <c r="M5578" s="25"/>
      <c r="N5578" s="25"/>
    </row>
    <row r="5579" spans="1:14" ht="15.75" customHeight="1">
      <c r="A5579" s="114">
        <v>41204</v>
      </c>
      <c r="B5579" s="54" t="s">
        <v>924</v>
      </c>
      <c r="C5579" s="29">
        <f>300000/E5579</f>
        <v>200</v>
      </c>
      <c r="D5579" s="54" t="s">
        <v>188</v>
      </c>
      <c r="E5579" s="112">
        <v>1500</v>
      </c>
      <c r="F5579" s="112">
        <v>1510</v>
      </c>
      <c r="G5579" s="112">
        <v>1525</v>
      </c>
      <c r="H5579" s="112">
        <v>1545</v>
      </c>
      <c r="I5579" s="109">
        <f t="shared" si="764"/>
        <v>2000</v>
      </c>
      <c r="J5579" s="109">
        <f t="shared" si="765"/>
        <v>3000</v>
      </c>
      <c r="K5579" s="109">
        <f t="shared" si="766"/>
        <v>4000</v>
      </c>
      <c r="L5579" s="43">
        <f t="shared" si="767"/>
        <v>9000</v>
      </c>
      <c r="M5579" s="25"/>
      <c r="N5579" s="25"/>
    </row>
    <row r="5580" spans="1:14" ht="15.75" customHeight="1">
      <c r="A5580" s="114">
        <v>41204</v>
      </c>
      <c r="B5580" s="54" t="s">
        <v>914</v>
      </c>
      <c r="C5580" s="29">
        <f t="shared" si="768"/>
        <v>3260.8695652173915</v>
      </c>
      <c r="D5580" s="54" t="s">
        <v>188</v>
      </c>
      <c r="E5580" s="112">
        <v>92</v>
      </c>
      <c r="F5580" s="112">
        <v>92.6</v>
      </c>
      <c r="G5580" s="112">
        <v>93.5</v>
      </c>
      <c r="H5580" s="112"/>
      <c r="I5580" s="109">
        <f t="shared" ref="I5580:I5643" si="769">(IF(D5580="SHORT",E5580-F5580,IF(D5580="LONG",F5580-E5580)))*C5580</f>
        <v>1956.5217391304163</v>
      </c>
      <c r="J5580" s="109">
        <f t="shared" ref="J5580:J5643" si="770">(IF(D5580="SHORT",IF(G5580="",0,F5580-G5580),IF(D5580="LONG",IF(G5580="",0,G5580-F5580))))*C5580</f>
        <v>2934.7826086956707</v>
      </c>
      <c r="K5580" s="109">
        <f t="shared" ref="K5580:K5643" si="771">(IF(D5580="SHORT",IF(H5580="",0,G5580-H5580),IF(D5580="LONG",IF(H5580="",0,(H5580-G5580)))))*C5580</f>
        <v>0</v>
      </c>
      <c r="L5580" s="43">
        <f t="shared" ref="L5580:L5643" si="772">SUM(I5580,J5580,K5580)</f>
        <v>4891.304347826087</v>
      </c>
      <c r="M5580" s="25"/>
      <c r="N5580" s="25"/>
    </row>
    <row r="5581" spans="1:14" ht="15.75" customHeight="1">
      <c r="A5581" s="114">
        <v>41204</v>
      </c>
      <c r="B5581" s="54" t="s">
        <v>892</v>
      </c>
      <c r="C5581" s="29">
        <f t="shared" si="768"/>
        <v>1229.5081967213114</v>
      </c>
      <c r="D5581" s="102" t="s">
        <v>188</v>
      </c>
      <c r="E5581" s="43">
        <v>244</v>
      </c>
      <c r="F5581" s="43">
        <v>245.5</v>
      </c>
      <c r="G5581" s="43"/>
      <c r="H5581" s="110"/>
      <c r="I5581" s="109">
        <f t="shared" si="769"/>
        <v>1844.2622950819671</v>
      </c>
      <c r="J5581" s="109">
        <f t="shared" si="770"/>
        <v>0</v>
      </c>
      <c r="K5581" s="109">
        <f t="shared" si="771"/>
        <v>0</v>
      </c>
      <c r="L5581" s="43">
        <f t="shared" si="772"/>
        <v>1844.2622950819671</v>
      </c>
      <c r="M5581" s="25"/>
      <c r="N5581" s="25"/>
    </row>
    <row r="5582" spans="1:14" ht="15.75" customHeight="1">
      <c r="A5582" s="114">
        <v>41204</v>
      </c>
      <c r="B5582" s="54" t="s">
        <v>725</v>
      </c>
      <c r="C5582" s="29">
        <f t="shared" si="768"/>
        <v>1435.4066985645934</v>
      </c>
      <c r="D5582" s="102" t="s">
        <v>188</v>
      </c>
      <c r="E5582" s="43">
        <v>209</v>
      </c>
      <c r="F5582" s="43">
        <v>210.5</v>
      </c>
      <c r="G5582" s="43"/>
      <c r="H5582" s="110"/>
      <c r="I5582" s="109">
        <f t="shared" si="769"/>
        <v>2153.1100478468902</v>
      </c>
      <c r="J5582" s="109">
        <f t="shared" si="770"/>
        <v>0</v>
      </c>
      <c r="K5582" s="109">
        <f t="shared" si="771"/>
        <v>0</v>
      </c>
      <c r="L5582" s="43">
        <f t="shared" si="772"/>
        <v>2153.1100478468902</v>
      </c>
      <c r="M5582" s="25"/>
      <c r="N5582" s="25"/>
    </row>
    <row r="5583" spans="1:14" ht="15.75" customHeight="1">
      <c r="A5583" s="114">
        <v>41204</v>
      </c>
      <c r="B5583" s="54" t="s">
        <v>46</v>
      </c>
      <c r="C5583" s="29">
        <f t="shared" si="768"/>
        <v>3225.8064516129034</v>
      </c>
      <c r="D5583" s="102" t="s">
        <v>188</v>
      </c>
      <c r="E5583" s="43">
        <v>93</v>
      </c>
      <c r="F5583" s="43">
        <v>93.6</v>
      </c>
      <c r="G5583" s="43"/>
      <c r="H5583" s="110"/>
      <c r="I5583" s="109">
        <f t="shared" si="769"/>
        <v>1935.4838709677238</v>
      </c>
      <c r="J5583" s="109">
        <f t="shared" si="770"/>
        <v>0</v>
      </c>
      <c r="K5583" s="109">
        <f t="shared" si="771"/>
        <v>0</v>
      </c>
      <c r="L5583" s="43">
        <f t="shared" si="772"/>
        <v>1935.4838709677238</v>
      </c>
      <c r="M5583" s="25"/>
      <c r="N5583" s="25"/>
    </row>
    <row r="5584" spans="1:14" ht="15.75" customHeight="1">
      <c r="A5584" s="114">
        <v>41201</v>
      </c>
      <c r="B5584" s="54" t="s">
        <v>848</v>
      </c>
      <c r="C5584" s="29">
        <f t="shared" ref="C5584:C5647" si="773">300000/E5584</f>
        <v>2702.7027027027025</v>
      </c>
      <c r="D5584" s="54" t="s">
        <v>188</v>
      </c>
      <c r="E5584" s="112">
        <v>111</v>
      </c>
      <c r="F5584" s="112">
        <v>112</v>
      </c>
      <c r="G5584" s="112">
        <v>113.5</v>
      </c>
      <c r="H5584" s="112">
        <v>115</v>
      </c>
      <c r="I5584" s="109">
        <f t="shared" si="769"/>
        <v>2702.7027027027025</v>
      </c>
      <c r="J5584" s="109">
        <f t="shared" si="770"/>
        <v>4054.0540540540537</v>
      </c>
      <c r="K5584" s="109">
        <f t="shared" si="771"/>
        <v>4054.0540540540537</v>
      </c>
      <c r="L5584" s="43">
        <f t="shared" si="772"/>
        <v>10810.81081081081</v>
      </c>
      <c r="M5584" s="25"/>
      <c r="N5584" s="25"/>
    </row>
    <row r="5585" spans="1:14" ht="15.75" customHeight="1">
      <c r="A5585" s="114">
        <v>41201</v>
      </c>
      <c r="B5585" s="54" t="s">
        <v>402</v>
      </c>
      <c r="C5585" s="29">
        <f t="shared" si="773"/>
        <v>2238.8059701492539</v>
      </c>
      <c r="D5585" s="54" t="s">
        <v>188</v>
      </c>
      <c r="E5585" s="112">
        <v>134</v>
      </c>
      <c r="F5585" s="112">
        <v>135</v>
      </c>
      <c r="G5585" s="112">
        <v>136.5</v>
      </c>
      <c r="H5585" s="112"/>
      <c r="I5585" s="109">
        <f t="shared" si="769"/>
        <v>2238.8059701492539</v>
      </c>
      <c r="J5585" s="109">
        <f t="shared" si="770"/>
        <v>3358.2089552238808</v>
      </c>
      <c r="K5585" s="109">
        <f t="shared" si="771"/>
        <v>0</v>
      </c>
      <c r="L5585" s="43">
        <f t="shared" si="772"/>
        <v>5597.0149253731342</v>
      </c>
      <c r="M5585" s="25"/>
      <c r="N5585" s="25"/>
    </row>
    <row r="5586" spans="1:14" ht="15.75" customHeight="1">
      <c r="A5586" s="114">
        <v>41201</v>
      </c>
      <c r="B5586" s="54" t="s">
        <v>925</v>
      </c>
      <c r="C5586" s="29">
        <f t="shared" si="773"/>
        <v>1411.7647058823529</v>
      </c>
      <c r="D5586" s="54" t="s">
        <v>188</v>
      </c>
      <c r="E5586" s="112">
        <v>212.5</v>
      </c>
      <c r="F5586" s="112">
        <v>214</v>
      </c>
      <c r="G5586" s="112">
        <v>216</v>
      </c>
      <c r="H5586" s="112"/>
      <c r="I5586" s="109">
        <f t="shared" si="769"/>
        <v>2117.6470588235293</v>
      </c>
      <c r="J5586" s="109">
        <f t="shared" si="770"/>
        <v>2823.5294117647059</v>
      </c>
      <c r="K5586" s="109">
        <f t="shared" si="771"/>
        <v>0</v>
      </c>
      <c r="L5586" s="43">
        <f t="shared" si="772"/>
        <v>4941.1764705882351</v>
      </c>
      <c r="M5586" s="25"/>
      <c r="N5586" s="25"/>
    </row>
    <row r="5587" spans="1:14" ht="15.75" customHeight="1">
      <c r="A5587" s="114">
        <v>41201</v>
      </c>
      <c r="B5587" s="54" t="s">
        <v>93</v>
      </c>
      <c r="C5587" s="29">
        <f t="shared" si="773"/>
        <v>767.26342710997437</v>
      </c>
      <c r="D5587" s="54" t="s">
        <v>188</v>
      </c>
      <c r="E5587" s="112">
        <v>391</v>
      </c>
      <c r="F5587" s="112">
        <v>393.5</v>
      </c>
      <c r="G5587" s="112">
        <v>395.85</v>
      </c>
      <c r="H5587" s="112"/>
      <c r="I5587" s="109">
        <f t="shared" si="769"/>
        <v>1918.1585677749358</v>
      </c>
      <c r="J5587" s="109">
        <f t="shared" si="770"/>
        <v>1803.0690537084572</v>
      </c>
      <c r="K5587" s="109">
        <f t="shared" si="771"/>
        <v>0</v>
      </c>
      <c r="L5587" s="43">
        <f t="shared" si="772"/>
        <v>3721.2276214833928</v>
      </c>
      <c r="M5587" s="25"/>
      <c r="N5587" s="25"/>
    </row>
    <row r="5588" spans="1:14" ht="15.75" customHeight="1">
      <c r="A5588" s="114">
        <v>41201</v>
      </c>
      <c r="B5588" s="54" t="s">
        <v>898</v>
      </c>
      <c r="C5588" s="29">
        <f t="shared" si="773"/>
        <v>823.04526748971193</v>
      </c>
      <c r="D5588" s="54" t="s">
        <v>188</v>
      </c>
      <c r="E5588" s="112">
        <v>364.5</v>
      </c>
      <c r="F5588" s="112">
        <v>367</v>
      </c>
      <c r="G5588" s="112">
        <v>370</v>
      </c>
      <c r="H5588" s="112"/>
      <c r="I5588" s="109">
        <f t="shared" si="769"/>
        <v>2057.6131687242796</v>
      </c>
      <c r="J5588" s="109">
        <f t="shared" si="770"/>
        <v>2469.1358024691358</v>
      </c>
      <c r="K5588" s="109">
        <f t="shared" si="771"/>
        <v>0</v>
      </c>
      <c r="L5588" s="43">
        <f t="shared" si="772"/>
        <v>4526.7489711934159</v>
      </c>
      <c r="M5588" s="25"/>
      <c r="N5588" s="25"/>
    </row>
    <row r="5589" spans="1:14" ht="15.75" customHeight="1">
      <c r="A5589" s="114">
        <v>41201</v>
      </c>
      <c r="B5589" s="54" t="s">
        <v>926</v>
      </c>
      <c r="C5589" s="29">
        <f t="shared" si="773"/>
        <v>2857.1428571428573</v>
      </c>
      <c r="D5589" s="102" t="s">
        <v>188</v>
      </c>
      <c r="E5589" s="43">
        <v>105</v>
      </c>
      <c r="F5589" s="43">
        <v>106</v>
      </c>
      <c r="G5589" s="43"/>
      <c r="H5589" s="110"/>
      <c r="I5589" s="109">
        <f t="shared" si="769"/>
        <v>2857.1428571428573</v>
      </c>
      <c r="J5589" s="109">
        <f t="shared" si="770"/>
        <v>0</v>
      </c>
      <c r="K5589" s="109">
        <f t="shared" si="771"/>
        <v>0</v>
      </c>
      <c r="L5589" s="43">
        <f t="shared" si="772"/>
        <v>2857.1428571428573</v>
      </c>
      <c r="M5589" s="25"/>
      <c r="N5589" s="25"/>
    </row>
    <row r="5590" spans="1:14" ht="15.75" customHeight="1">
      <c r="A5590" s="114">
        <v>41200</v>
      </c>
      <c r="B5590" s="54" t="s">
        <v>927</v>
      </c>
      <c r="C5590" s="29">
        <f t="shared" si="773"/>
        <v>2884.6153846153848</v>
      </c>
      <c r="D5590" s="54" t="s">
        <v>188</v>
      </c>
      <c r="E5590" s="112">
        <v>104</v>
      </c>
      <c r="F5590" s="112">
        <v>105</v>
      </c>
      <c r="G5590" s="112">
        <v>106.5</v>
      </c>
      <c r="H5590" s="112">
        <v>108</v>
      </c>
      <c r="I5590" s="109">
        <f t="shared" si="769"/>
        <v>2884.6153846153848</v>
      </c>
      <c r="J5590" s="109">
        <f t="shared" si="770"/>
        <v>4326.9230769230771</v>
      </c>
      <c r="K5590" s="109">
        <f t="shared" si="771"/>
        <v>4326.9230769230771</v>
      </c>
      <c r="L5590" s="43">
        <f t="shared" si="772"/>
        <v>11538.461538461539</v>
      </c>
      <c r="M5590" s="25"/>
      <c r="N5590" s="25"/>
    </row>
    <row r="5591" spans="1:14" ht="15.75" customHeight="1">
      <c r="A5591" s="114">
        <v>41200</v>
      </c>
      <c r="B5591" s="54" t="s">
        <v>94</v>
      </c>
      <c r="C5591" s="29">
        <f t="shared" si="773"/>
        <v>1310.0436681222707</v>
      </c>
      <c r="D5591" s="54" t="s">
        <v>188</v>
      </c>
      <c r="E5591" s="112">
        <v>229</v>
      </c>
      <c r="F5591" s="112">
        <v>230.5</v>
      </c>
      <c r="G5591" s="112">
        <v>232.5</v>
      </c>
      <c r="H5591" s="112">
        <v>236</v>
      </c>
      <c r="I5591" s="109">
        <f t="shared" si="769"/>
        <v>1965.0655021834059</v>
      </c>
      <c r="J5591" s="109">
        <f t="shared" si="770"/>
        <v>2620.0873362445413</v>
      </c>
      <c r="K5591" s="109">
        <f t="shared" si="771"/>
        <v>4585.1528384279472</v>
      </c>
      <c r="L5591" s="43">
        <f t="shared" si="772"/>
        <v>9170.3056768558945</v>
      </c>
      <c r="M5591" s="25"/>
      <c r="N5591" s="25"/>
    </row>
    <row r="5592" spans="1:14" ht="15.75" customHeight="1">
      <c r="A5592" s="114">
        <v>41200</v>
      </c>
      <c r="B5592" s="54" t="s">
        <v>928</v>
      </c>
      <c r="C5592" s="29">
        <f t="shared" si="773"/>
        <v>882.35294117647061</v>
      </c>
      <c r="D5592" s="54" t="s">
        <v>188</v>
      </c>
      <c r="E5592" s="112">
        <v>340</v>
      </c>
      <c r="F5592" s="112">
        <v>342</v>
      </c>
      <c r="G5592" s="112">
        <v>345</v>
      </c>
      <c r="H5592" s="112">
        <v>350</v>
      </c>
      <c r="I5592" s="109">
        <f t="shared" si="769"/>
        <v>1764.7058823529412</v>
      </c>
      <c r="J5592" s="109">
        <f t="shared" si="770"/>
        <v>2647.0588235294117</v>
      </c>
      <c r="K5592" s="109">
        <f t="shared" si="771"/>
        <v>4411.7647058823532</v>
      </c>
      <c r="L5592" s="43">
        <f t="shared" si="772"/>
        <v>8823.5294117647063</v>
      </c>
      <c r="M5592" s="25"/>
      <c r="N5592" s="25"/>
    </row>
    <row r="5593" spans="1:14" ht="15.75" customHeight="1">
      <c r="A5593" s="114">
        <v>41200</v>
      </c>
      <c r="B5593" s="54" t="s">
        <v>929</v>
      </c>
      <c r="C5593" s="29">
        <f t="shared" si="773"/>
        <v>1401.8691588785048</v>
      </c>
      <c r="D5593" s="102" t="s">
        <v>188</v>
      </c>
      <c r="E5593" s="43">
        <v>214</v>
      </c>
      <c r="F5593" s="43">
        <v>215.5</v>
      </c>
      <c r="G5593" s="43">
        <v>0</v>
      </c>
      <c r="H5593" s="110">
        <v>0</v>
      </c>
      <c r="I5593" s="109">
        <f t="shared" si="769"/>
        <v>2102.8037383177571</v>
      </c>
      <c r="J5593" s="109">
        <f t="shared" si="770"/>
        <v>-302102.8037383178</v>
      </c>
      <c r="K5593" s="109">
        <f t="shared" si="771"/>
        <v>0</v>
      </c>
      <c r="L5593" s="43">
        <f t="shared" si="772"/>
        <v>-300000.00000000006</v>
      </c>
      <c r="M5593" s="25"/>
      <c r="N5593" s="25"/>
    </row>
    <row r="5594" spans="1:14" ht="15.75" customHeight="1">
      <c r="A5594" s="114">
        <v>41200</v>
      </c>
      <c r="B5594" s="54" t="s">
        <v>907</v>
      </c>
      <c r="C5594" s="29">
        <f t="shared" si="773"/>
        <v>1382.4884792626729</v>
      </c>
      <c r="D5594" s="102" t="s">
        <v>188</v>
      </c>
      <c r="E5594" s="43">
        <v>217</v>
      </c>
      <c r="F5594" s="43">
        <v>218.4</v>
      </c>
      <c r="G5594" s="43">
        <v>0</v>
      </c>
      <c r="H5594" s="110">
        <v>0</v>
      </c>
      <c r="I5594" s="109">
        <f t="shared" si="769"/>
        <v>1935.4838709677499</v>
      </c>
      <c r="J5594" s="109">
        <f t="shared" si="770"/>
        <v>-301935.48387096776</v>
      </c>
      <c r="K5594" s="109">
        <f t="shared" si="771"/>
        <v>0</v>
      </c>
      <c r="L5594" s="43">
        <f t="shared" si="772"/>
        <v>-300000</v>
      </c>
      <c r="M5594" s="25"/>
      <c r="N5594" s="25"/>
    </row>
    <row r="5595" spans="1:14" ht="15.75" customHeight="1">
      <c r="A5595" s="114">
        <v>41199</v>
      </c>
      <c r="B5595" s="54" t="s">
        <v>725</v>
      </c>
      <c r="C5595" s="29">
        <f t="shared" si="773"/>
        <v>1775.1479289940828</v>
      </c>
      <c r="D5595" s="54" t="s">
        <v>188</v>
      </c>
      <c r="E5595" s="112">
        <v>169</v>
      </c>
      <c r="F5595" s="112">
        <v>170.25</v>
      </c>
      <c r="G5595" s="112">
        <v>171.75</v>
      </c>
      <c r="H5595" s="112">
        <v>175</v>
      </c>
      <c r="I5595" s="109">
        <f t="shared" si="769"/>
        <v>2218.9349112426034</v>
      </c>
      <c r="J5595" s="109">
        <f t="shared" si="770"/>
        <v>2662.7218934911243</v>
      </c>
      <c r="K5595" s="109">
        <f t="shared" si="771"/>
        <v>5769.2307692307695</v>
      </c>
      <c r="L5595" s="43">
        <f t="shared" si="772"/>
        <v>10650.887573964497</v>
      </c>
      <c r="M5595" s="25"/>
      <c r="N5595" s="25"/>
    </row>
    <row r="5596" spans="1:14" ht="15.75" customHeight="1">
      <c r="A5596" s="114">
        <v>41199</v>
      </c>
      <c r="B5596" s="54" t="s">
        <v>851</v>
      </c>
      <c r="C5596" s="29">
        <f t="shared" si="773"/>
        <v>1260.5042016806722</v>
      </c>
      <c r="D5596" s="54" t="s">
        <v>188</v>
      </c>
      <c r="E5596" s="112">
        <v>238</v>
      </c>
      <c r="F5596" s="112">
        <v>239.5</v>
      </c>
      <c r="G5596" s="112">
        <v>241.5</v>
      </c>
      <c r="H5596" s="112"/>
      <c r="I5596" s="109">
        <f t="shared" si="769"/>
        <v>1890.7563025210084</v>
      </c>
      <c r="J5596" s="109">
        <f t="shared" si="770"/>
        <v>2521.0084033613443</v>
      </c>
      <c r="K5596" s="109">
        <f t="shared" si="771"/>
        <v>0</v>
      </c>
      <c r="L5596" s="43">
        <f t="shared" si="772"/>
        <v>4411.7647058823532</v>
      </c>
      <c r="M5596" s="25"/>
      <c r="N5596" s="25"/>
    </row>
    <row r="5597" spans="1:14" ht="15.75" customHeight="1">
      <c r="A5597" s="114">
        <v>41199</v>
      </c>
      <c r="B5597" s="54" t="s">
        <v>769</v>
      </c>
      <c r="C5597" s="29">
        <f t="shared" si="773"/>
        <v>2870.8133971291868</v>
      </c>
      <c r="D5597" s="54" t="s">
        <v>188</v>
      </c>
      <c r="E5597" s="112">
        <v>104.5</v>
      </c>
      <c r="F5597" s="112">
        <v>105.5</v>
      </c>
      <c r="G5597" s="112">
        <v>107</v>
      </c>
      <c r="H5597" s="112"/>
      <c r="I5597" s="109">
        <f t="shared" si="769"/>
        <v>2870.8133971291868</v>
      </c>
      <c r="J5597" s="109">
        <f t="shared" si="770"/>
        <v>4306.2200956937804</v>
      </c>
      <c r="K5597" s="109">
        <f t="shared" si="771"/>
        <v>0</v>
      </c>
      <c r="L5597" s="43">
        <f t="shared" si="772"/>
        <v>7177.0334928229677</v>
      </c>
      <c r="M5597" s="25"/>
      <c r="N5597" s="25"/>
    </row>
    <row r="5598" spans="1:14" ht="15.75" customHeight="1">
      <c r="A5598" s="114">
        <v>41199</v>
      </c>
      <c r="B5598" s="54" t="s">
        <v>930</v>
      </c>
      <c r="C5598" s="29">
        <f t="shared" si="773"/>
        <v>2489.6265560165975</v>
      </c>
      <c r="D5598" s="102" t="s">
        <v>188</v>
      </c>
      <c r="E5598" s="43">
        <v>120.5</v>
      </c>
      <c r="F5598" s="43">
        <v>121.5</v>
      </c>
      <c r="G5598" s="43"/>
      <c r="H5598" s="110"/>
      <c r="I5598" s="109">
        <f t="shared" si="769"/>
        <v>2489.6265560165975</v>
      </c>
      <c r="J5598" s="109">
        <f t="shared" si="770"/>
        <v>0</v>
      </c>
      <c r="K5598" s="109">
        <f t="shared" si="771"/>
        <v>0</v>
      </c>
      <c r="L5598" s="43">
        <f t="shared" si="772"/>
        <v>2489.6265560165975</v>
      </c>
      <c r="M5598" s="25"/>
      <c r="N5598" s="25"/>
    </row>
    <row r="5599" spans="1:14" ht="15.75" customHeight="1">
      <c r="A5599" s="114">
        <v>41199</v>
      </c>
      <c r="B5599" s="54" t="s">
        <v>547</v>
      </c>
      <c r="C5599" s="29">
        <f t="shared" si="773"/>
        <v>2489.6265560165975</v>
      </c>
      <c r="D5599" s="102" t="s">
        <v>188</v>
      </c>
      <c r="E5599" s="43">
        <v>120.5</v>
      </c>
      <c r="F5599" s="43">
        <v>121.5</v>
      </c>
      <c r="G5599" s="43"/>
      <c r="H5599" s="110"/>
      <c r="I5599" s="109">
        <f t="shared" si="769"/>
        <v>2489.6265560165975</v>
      </c>
      <c r="J5599" s="109">
        <f t="shared" si="770"/>
        <v>0</v>
      </c>
      <c r="K5599" s="109">
        <f t="shared" si="771"/>
        <v>0</v>
      </c>
      <c r="L5599" s="43">
        <f t="shared" si="772"/>
        <v>2489.6265560165975</v>
      </c>
      <c r="M5599" s="25"/>
      <c r="N5599" s="25"/>
    </row>
    <row r="5600" spans="1:14" ht="15.75" customHeight="1">
      <c r="A5600" s="114">
        <v>41198</v>
      </c>
      <c r="B5600" s="54" t="s">
        <v>746</v>
      </c>
      <c r="C5600" s="29">
        <f t="shared" si="773"/>
        <v>1554.4041450777202</v>
      </c>
      <c r="D5600" s="54" t="s">
        <v>188</v>
      </c>
      <c r="E5600" s="112">
        <v>193</v>
      </c>
      <c r="F5600" s="112">
        <v>194.25</v>
      </c>
      <c r="G5600" s="112">
        <v>195.75</v>
      </c>
      <c r="H5600" s="112">
        <v>198</v>
      </c>
      <c r="I5600" s="109">
        <f t="shared" si="769"/>
        <v>1943.0051813471503</v>
      </c>
      <c r="J5600" s="109">
        <f t="shared" si="770"/>
        <v>2331.6062176165801</v>
      </c>
      <c r="K5600" s="109">
        <f t="shared" si="771"/>
        <v>3497.4093264248704</v>
      </c>
      <c r="L5600" s="43">
        <f t="shared" si="772"/>
        <v>7772.020725388601</v>
      </c>
      <c r="M5600" s="25"/>
      <c r="N5600" s="25"/>
    </row>
    <row r="5601" spans="1:14" ht="15.75" customHeight="1">
      <c r="A5601" s="114">
        <v>41198</v>
      </c>
      <c r="B5601" s="54" t="s">
        <v>886</v>
      </c>
      <c r="C5601" s="29">
        <f t="shared" si="773"/>
        <v>1318.6813186813188</v>
      </c>
      <c r="D5601" s="54" t="s">
        <v>188</v>
      </c>
      <c r="E5601" s="112">
        <v>227.5</v>
      </c>
      <c r="F5601" s="112">
        <v>229</v>
      </c>
      <c r="G5601" s="112">
        <v>231</v>
      </c>
      <c r="H5601" s="112">
        <v>234</v>
      </c>
      <c r="I5601" s="109">
        <f t="shared" si="769"/>
        <v>1978.0219780219782</v>
      </c>
      <c r="J5601" s="109">
        <f t="shared" si="770"/>
        <v>2637.3626373626375</v>
      </c>
      <c r="K5601" s="109">
        <f t="shared" si="771"/>
        <v>3956.0439560439563</v>
      </c>
      <c r="L5601" s="43">
        <f t="shared" si="772"/>
        <v>8571.4285714285725</v>
      </c>
      <c r="M5601" s="25"/>
      <c r="N5601" s="25"/>
    </row>
    <row r="5602" spans="1:14" ht="15.75" customHeight="1">
      <c r="A5602" s="114">
        <v>41198</v>
      </c>
      <c r="B5602" s="54" t="s">
        <v>811</v>
      </c>
      <c r="C5602" s="29">
        <f t="shared" si="773"/>
        <v>4743.083003952569</v>
      </c>
      <c r="D5602" s="54" t="s">
        <v>188</v>
      </c>
      <c r="E5602" s="112">
        <v>63.25</v>
      </c>
      <c r="F5602" s="112">
        <v>63.75</v>
      </c>
      <c r="G5602" s="112">
        <v>64.5</v>
      </c>
      <c r="H5602" s="112">
        <v>66</v>
      </c>
      <c r="I5602" s="109">
        <f t="shared" si="769"/>
        <v>2371.5415019762845</v>
      </c>
      <c r="J5602" s="109">
        <f t="shared" si="770"/>
        <v>3557.312252964427</v>
      </c>
      <c r="K5602" s="109">
        <f t="shared" si="771"/>
        <v>7114.624505928854</v>
      </c>
      <c r="L5602" s="43">
        <f t="shared" si="772"/>
        <v>13043.478260869566</v>
      </c>
      <c r="M5602" s="25"/>
      <c r="N5602" s="25"/>
    </row>
    <row r="5603" spans="1:14" ht="15.75" customHeight="1">
      <c r="A5603" s="114">
        <v>41198</v>
      </c>
      <c r="B5603" s="54" t="s">
        <v>19</v>
      </c>
      <c r="C5603" s="29">
        <f t="shared" si="773"/>
        <v>785.3403141361257</v>
      </c>
      <c r="D5603" s="102" t="s">
        <v>188</v>
      </c>
      <c r="E5603" s="43">
        <v>382</v>
      </c>
      <c r="F5603" s="43">
        <v>384.5</v>
      </c>
      <c r="G5603" s="43"/>
      <c r="H5603" s="110"/>
      <c r="I5603" s="109">
        <f t="shared" si="769"/>
        <v>1963.3507853403144</v>
      </c>
      <c r="J5603" s="109">
        <f t="shared" si="770"/>
        <v>0</v>
      </c>
      <c r="K5603" s="109">
        <f t="shared" si="771"/>
        <v>0</v>
      </c>
      <c r="L5603" s="43">
        <f t="shared" si="772"/>
        <v>1963.3507853403144</v>
      </c>
      <c r="M5603" s="25"/>
      <c r="N5603" s="25"/>
    </row>
    <row r="5604" spans="1:14" ht="15.75" customHeight="1">
      <c r="A5604" s="114">
        <v>41198</v>
      </c>
      <c r="B5604" s="54" t="s">
        <v>931</v>
      </c>
      <c r="C5604" s="29">
        <f t="shared" si="773"/>
        <v>433.52601156069363</v>
      </c>
      <c r="D5604" s="102" t="s">
        <v>188</v>
      </c>
      <c r="E5604" s="43">
        <v>692</v>
      </c>
      <c r="F5604" s="43">
        <v>695.5</v>
      </c>
      <c r="G5604" s="43"/>
      <c r="H5604" s="110"/>
      <c r="I5604" s="109">
        <f t="shared" si="769"/>
        <v>1517.3410404624278</v>
      </c>
      <c r="J5604" s="109">
        <f t="shared" si="770"/>
        <v>0</v>
      </c>
      <c r="K5604" s="109">
        <f t="shared" si="771"/>
        <v>0</v>
      </c>
      <c r="L5604" s="43">
        <f t="shared" si="772"/>
        <v>1517.3410404624278</v>
      </c>
      <c r="M5604" s="25"/>
      <c r="N5604" s="25"/>
    </row>
    <row r="5605" spans="1:14" ht="15.75" customHeight="1">
      <c r="A5605" s="114">
        <v>41197</v>
      </c>
      <c r="B5605" s="54" t="s">
        <v>498</v>
      </c>
      <c r="C5605" s="29">
        <f t="shared" si="773"/>
        <v>1973.6842105263158</v>
      </c>
      <c r="D5605" s="54" t="s">
        <v>188</v>
      </c>
      <c r="E5605" s="112">
        <v>152</v>
      </c>
      <c r="F5605" s="112">
        <v>153</v>
      </c>
      <c r="G5605" s="112">
        <v>154.5</v>
      </c>
      <c r="H5605" s="112">
        <v>156</v>
      </c>
      <c r="I5605" s="109">
        <f t="shared" si="769"/>
        <v>1973.6842105263158</v>
      </c>
      <c r="J5605" s="109">
        <f t="shared" si="770"/>
        <v>2960.5263157894738</v>
      </c>
      <c r="K5605" s="109">
        <f t="shared" si="771"/>
        <v>2960.5263157894738</v>
      </c>
      <c r="L5605" s="43">
        <f t="shared" si="772"/>
        <v>7894.7368421052633</v>
      </c>
      <c r="M5605" s="25"/>
      <c r="N5605" s="25"/>
    </row>
    <row r="5606" spans="1:14" ht="15.75" customHeight="1">
      <c r="A5606" s="114">
        <v>41197</v>
      </c>
      <c r="B5606" s="54" t="s">
        <v>932</v>
      </c>
      <c r="C5606" s="29">
        <f t="shared" si="773"/>
        <v>2238.8059701492539</v>
      </c>
      <c r="D5606" s="54" t="s">
        <v>188</v>
      </c>
      <c r="E5606" s="112">
        <v>134</v>
      </c>
      <c r="F5606" s="112">
        <v>135</v>
      </c>
      <c r="G5606" s="112">
        <v>136.5</v>
      </c>
      <c r="H5606" s="112">
        <v>138</v>
      </c>
      <c r="I5606" s="109">
        <f t="shared" si="769"/>
        <v>2238.8059701492539</v>
      </c>
      <c r="J5606" s="109">
        <f t="shared" si="770"/>
        <v>3358.2089552238808</v>
      </c>
      <c r="K5606" s="109">
        <f t="shared" si="771"/>
        <v>3358.2089552238808</v>
      </c>
      <c r="L5606" s="43">
        <f t="shared" si="772"/>
        <v>8955.2238805970155</v>
      </c>
      <c r="M5606" s="25"/>
      <c r="N5606" s="25"/>
    </row>
    <row r="5607" spans="1:14" ht="15.75" customHeight="1">
      <c r="A5607" s="114">
        <v>41197</v>
      </c>
      <c r="B5607" s="54" t="s">
        <v>933</v>
      </c>
      <c r="C5607" s="29">
        <f t="shared" si="773"/>
        <v>1234.5679012345679</v>
      </c>
      <c r="D5607" s="54" t="s">
        <v>188</v>
      </c>
      <c r="E5607" s="112">
        <v>243</v>
      </c>
      <c r="F5607" s="112">
        <v>244.5</v>
      </c>
      <c r="G5607" s="112">
        <v>246.5</v>
      </c>
      <c r="H5607" s="112">
        <v>250</v>
      </c>
      <c r="I5607" s="109">
        <f t="shared" si="769"/>
        <v>1851.8518518518517</v>
      </c>
      <c r="J5607" s="109">
        <f t="shared" si="770"/>
        <v>2469.1358024691358</v>
      </c>
      <c r="K5607" s="109">
        <f t="shared" si="771"/>
        <v>4320.9876543209875</v>
      </c>
      <c r="L5607" s="43">
        <f t="shared" si="772"/>
        <v>8641.9753086419751</v>
      </c>
      <c r="M5607" s="25"/>
      <c r="N5607" s="25"/>
    </row>
    <row r="5608" spans="1:14" ht="15.75" customHeight="1">
      <c r="A5608" s="114">
        <v>41197</v>
      </c>
      <c r="B5608" s="54" t="s">
        <v>725</v>
      </c>
      <c r="C5608" s="29">
        <f t="shared" si="773"/>
        <v>2000</v>
      </c>
      <c r="D5608" s="54" t="s">
        <v>188</v>
      </c>
      <c r="E5608" s="112">
        <v>150</v>
      </c>
      <c r="F5608" s="112">
        <v>151</v>
      </c>
      <c r="G5608" s="112">
        <v>151.5</v>
      </c>
      <c r="H5608" s="112">
        <v>153.69999999999999</v>
      </c>
      <c r="I5608" s="109">
        <f t="shared" si="769"/>
        <v>2000</v>
      </c>
      <c r="J5608" s="109">
        <f t="shared" si="770"/>
        <v>1000</v>
      </c>
      <c r="K5608" s="109">
        <f t="shared" si="771"/>
        <v>4399.9999999999773</v>
      </c>
      <c r="L5608" s="43">
        <f t="shared" si="772"/>
        <v>7399.9999999999773</v>
      </c>
      <c r="M5608" s="25"/>
      <c r="N5608" s="25"/>
    </row>
    <row r="5609" spans="1:14" ht="15.75" customHeight="1">
      <c r="A5609" s="114">
        <v>41197</v>
      </c>
      <c r="B5609" s="54" t="s">
        <v>934</v>
      </c>
      <c r="C5609" s="29">
        <f t="shared" si="773"/>
        <v>653.59477124183002</v>
      </c>
      <c r="D5609" s="54" t="s">
        <v>188</v>
      </c>
      <c r="E5609" s="112">
        <v>459</v>
      </c>
      <c r="F5609" s="112">
        <v>461.5</v>
      </c>
      <c r="G5609" s="112">
        <v>465</v>
      </c>
      <c r="H5609" s="112"/>
      <c r="I5609" s="109">
        <f t="shared" si="769"/>
        <v>1633.9869281045751</v>
      </c>
      <c r="J5609" s="109">
        <f t="shared" si="770"/>
        <v>2287.581699346405</v>
      </c>
      <c r="K5609" s="109">
        <f t="shared" si="771"/>
        <v>0</v>
      </c>
      <c r="L5609" s="43">
        <f t="shared" si="772"/>
        <v>3921.5686274509799</v>
      </c>
      <c r="M5609" s="25"/>
      <c r="N5609" s="25"/>
    </row>
    <row r="5610" spans="1:14" ht="15.75" customHeight="1">
      <c r="A5610" s="114">
        <v>41197</v>
      </c>
      <c r="B5610" s="54" t="s">
        <v>931</v>
      </c>
      <c r="C5610" s="29">
        <f t="shared" si="773"/>
        <v>438.59649122807019</v>
      </c>
      <c r="D5610" s="102" t="s">
        <v>188</v>
      </c>
      <c r="E5610" s="43">
        <v>684</v>
      </c>
      <c r="F5610" s="43">
        <v>687.4</v>
      </c>
      <c r="G5610" s="43"/>
      <c r="H5610" s="110"/>
      <c r="I5610" s="109">
        <f t="shared" si="769"/>
        <v>1491.2280701754287</v>
      </c>
      <c r="J5610" s="109">
        <f t="shared" si="770"/>
        <v>0</v>
      </c>
      <c r="K5610" s="109">
        <f t="shared" si="771"/>
        <v>0</v>
      </c>
      <c r="L5610" s="43">
        <f t="shared" si="772"/>
        <v>1491.2280701754287</v>
      </c>
      <c r="M5610" s="25"/>
      <c r="N5610" s="25"/>
    </row>
    <row r="5611" spans="1:14" ht="15.75" customHeight="1">
      <c r="A5611" s="114">
        <v>41197</v>
      </c>
      <c r="B5611" s="54" t="s">
        <v>935</v>
      </c>
      <c r="C5611" s="29">
        <f t="shared" si="773"/>
        <v>2586.2068965517242</v>
      </c>
      <c r="D5611" s="102" t="s">
        <v>188</v>
      </c>
      <c r="E5611" s="43">
        <v>116</v>
      </c>
      <c r="F5611" s="43">
        <v>117</v>
      </c>
      <c r="G5611" s="43"/>
      <c r="H5611" s="110"/>
      <c r="I5611" s="109">
        <f t="shared" si="769"/>
        <v>2586.2068965517242</v>
      </c>
      <c r="J5611" s="109">
        <f t="shared" si="770"/>
        <v>0</v>
      </c>
      <c r="K5611" s="109">
        <f t="shared" si="771"/>
        <v>0</v>
      </c>
      <c r="L5611" s="43">
        <f t="shared" si="772"/>
        <v>2586.2068965517242</v>
      </c>
      <c r="M5611" s="25"/>
      <c r="N5611" s="25"/>
    </row>
    <row r="5612" spans="1:14" ht="15.75" customHeight="1">
      <c r="A5612" s="114">
        <v>41197</v>
      </c>
      <c r="B5612" s="54" t="s">
        <v>925</v>
      </c>
      <c r="C5612" s="29">
        <f t="shared" si="773"/>
        <v>1421.8009478672986</v>
      </c>
      <c r="D5612" s="102" t="s">
        <v>188</v>
      </c>
      <c r="E5612" s="43">
        <v>211</v>
      </c>
      <c r="F5612" s="43">
        <v>212.4</v>
      </c>
      <c r="G5612" s="43"/>
      <c r="H5612" s="110"/>
      <c r="I5612" s="109">
        <f t="shared" si="769"/>
        <v>1990.5213270142262</v>
      </c>
      <c r="J5612" s="109">
        <f t="shared" si="770"/>
        <v>0</v>
      </c>
      <c r="K5612" s="109">
        <f t="shared" si="771"/>
        <v>0</v>
      </c>
      <c r="L5612" s="43">
        <f t="shared" si="772"/>
        <v>1990.5213270142262</v>
      </c>
      <c r="M5612" s="25"/>
      <c r="N5612" s="25"/>
    </row>
    <row r="5613" spans="1:14" ht="15.75" customHeight="1">
      <c r="A5613" s="114">
        <v>41197</v>
      </c>
      <c r="B5613" s="54" t="s">
        <v>50</v>
      </c>
      <c r="C5613" s="29">
        <f t="shared" si="773"/>
        <v>519.03114186851212</v>
      </c>
      <c r="D5613" s="102" t="s">
        <v>188</v>
      </c>
      <c r="E5613" s="43">
        <v>578</v>
      </c>
      <c r="F5613" s="43">
        <v>573</v>
      </c>
      <c r="G5613" s="43"/>
      <c r="H5613" s="110"/>
      <c r="I5613" s="109">
        <f t="shared" si="769"/>
        <v>-2595.1557093425608</v>
      </c>
      <c r="J5613" s="109">
        <f t="shared" si="770"/>
        <v>0</v>
      </c>
      <c r="K5613" s="109">
        <f t="shared" si="771"/>
        <v>0</v>
      </c>
      <c r="L5613" s="43">
        <f t="shared" si="772"/>
        <v>-2595.1557093425608</v>
      </c>
      <c r="M5613" s="25"/>
      <c r="N5613" s="25"/>
    </row>
    <row r="5614" spans="1:14" ht="15.75" customHeight="1">
      <c r="A5614" s="114">
        <v>41194</v>
      </c>
      <c r="B5614" s="54" t="s">
        <v>936</v>
      </c>
      <c r="C5614" s="29">
        <f t="shared" si="773"/>
        <v>2586.2068965517242</v>
      </c>
      <c r="D5614" s="54" t="s">
        <v>188</v>
      </c>
      <c r="E5614" s="112">
        <v>116</v>
      </c>
      <c r="F5614" s="112">
        <v>117</v>
      </c>
      <c r="G5614" s="112">
        <v>118.5</v>
      </c>
      <c r="H5614" s="112">
        <v>120</v>
      </c>
      <c r="I5614" s="109">
        <f t="shared" si="769"/>
        <v>2586.2068965517242</v>
      </c>
      <c r="J5614" s="109">
        <f t="shared" si="770"/>
        <v>3879.3103448275861</v>
      </c>
      <c r="K5614" s="109">
        <f t="shared" si="771"/>
        <v>3879.3103448275861</v>
      </c>
      <c r="L5614" s="43">
        <f t="shared" si="772"/>
        <v>10344.827586206895</v>
      </c>
      <c r="M5614" s="25"/>
      <c r="N5614" s="25"/>
    </row>
    <row r="5615" spans="1:14" ht="15.75" customHeight="1">
      <c r="A5615" s="114">
        <v>41194</v>
      </c>
      <c r="B5615" s="54" t="s">
        <v>930</v>
      </c>
      <c r="C5615" s="29">
        <f t="shared" si="773"/>
        <v>3125</v>
      </c>
      <c r="D5615" s="54" t="s">
        <v>188</v>
      </c>
      <c r="E5615" s="112">
        <v>96</v>
      </c>
      <c r="F5615" s="112">
        <v>96.6</v>
      </c>
      <c r="G5615" s="112">
        <v>97.5</v>
      </c>
      <c r="H5615" s="112">
        <v>98.75</v>
      </c>
      <c r="I5615" s="109">
        <f t="shared" si="769"/>
        <v>1874.9999999999823</v>
      </c>
      <c r="J5615" s="109">
        <f t="shared" si="770"/>
        <v>2812.5000000000177</v>
      </c>
      <c r="K5615" s="109">
        <f t="shared" si="771"/>
        <v>3906.25</v>
      </c>
      <c r="L5615" s="43">
        <f t="shared" si="772"/>
        <v>8593.75</v>
      </c>
      <c r="M5615" s="25"/>
      <c r="N5615" s="25"/>
    </row>
    <row r="5616" spans="1:14" ht="15.75" customHeight="1">
      <c r="A5616" s="114">
        <v>41194</v>
      </c>
      <c r="B5616" s="54" t="s">
        <v>937</v>
      </c>
      <c r="C5616" s="29">
        <f t="shared" si="773"/>
        <v>2608.695652173913</v>
      </c>
      <c r="D5616" s="54" t="s">
        <v>188</v>
      </c>
      <c r="E5616" s="112">
        <v>115</v>
      </c>
      <c r="F5616" s="112">
        <v>116</v>
      </c>
      <c r="G5616" s="112">
        <v>117.5</v>
      </c>
      <c r="H5616" s="112"/>
      <c r="I5616" s="109">
        <f t="shared" si="769"/>
        <v>2608.695652173913</v>
      </c>
      <c r="J5616" s="109">
        <f t="shared" si="770"/>
        <v>3913.0434782608695</v>
      </c>
      <c r="K5616" s="109">
        <f t="shared" si="771"/>
        <v>0</v>
      </c>
      <c r="L5616" s="43">
        <f t="shared" si="772"/>
        <v>6521.7391304347821</v>
      </c>
      <c r="M5616" s="25"/>
      <c r="N5616" s="25"/>
    </row>
    <row r="5617" spans="1:14" ht="15.75" customHeight="1">
      <c r="A5617" s="114">
        <v>41194</v>
      </c>
      <c r="B5617" s="54" t="s">
        <v>938</v>
      </c>
      <c r="C5617" s="29">
        <f t="shared" si="773"/>
        <v>1176.4705882352941</v>
      </c>
      <c r="D5617" s="102" t="s">
        <v>188</v>
      </c>
      <c r="E5617" s="43">
        <v>255</v>
      </c>
      <c r="F5617" s="43">
        <v>256.5</v>
      </c>
      <c r="G5617" s="43"/>
      <c r="H5617" s="110"/>
      <c r="I5617" s="109">
        <f t="shared" si="769"/>
        <v>1764.7058823529412</v>
      </c>
      <c r="J5617" s="109">
        <f t="shared" si="770"/>
        <v>0</v>
      </c>
      <c r="K5617" s="109">
        <f t="shared" si="771"/>
        <v>0</v>
      </c>
      <c r="L5617" s="43">
        <f t="shared" si="772"/>
        <v>1764.7058823529412</v>
      </c>
      <c r="M5617" s="25"/>
      <c r="N5617" s="25"/>
    </row>
    <row r="5618" spans="1:14" ht="15.75" customHeight="1">
      <c r="A5618" s="114">
        <v>41194</v>
      </c>
      <c r="B5618" s="54" t="s">
        <v>935</v>
      </c>
      <c r="C5618" s="29">
        <f t="shared" si="773"/>
        <v>2690.5829596412555</v>
      </c>
      <c r="D5618" s="102" t="s">
        <v>188</v>
      </c>
      <c r="E5618" s="43">
        <v>111.5</v>
      </c>
      <c r="F5618" s="43">
        <v>112.5</v>
      </c>
      <c r="G5618" s="43"/>
      <c r="H5618" s="110"/>
      <c r="I5618" s="109">
        <f t="shared" si="769"/>
        <v>2690.5829596412555</v>
      </c>
      <c r="J5618" s="109">
        <f t="shared" si="770"/>
        <v>0</v>
      </c>
      <c r="K5618" s="109">
        <f t="shared" si="771"/>
        <v>0</v>
      </c>
      <c r="L5618" s="43">
        <f t="shared" si="772"/>
        <v>2690.5829596412555</v>
      </c>
      <c r="M5618" s="25"/>
      <c r="N5618" s="25"/>
    </row>
    <row r="5619" spans="1:14" ht="15.75" customHeight="1">
      <c r="A5619" s="114">
        <v>41194</v>
      </c>
      <c r="B5619" s="54" t="s">
        <v>669</v>
      </c>
      <c r="C5619" s="29">
        <f t="shared" si="773"/>
        <v>2000</v>
      </c>
      <c r="D5619" s="102" t="s">
        <v>188</v>
      </c>
      <c r="E5619" s="43">
        <v>150</v>
      </c>
      <c r="F5619" s="43">
        <v>151</v>
      </c>
      <c r="G5619" s="43"/>
      <c r="H5619" s="110"/>
      <c r="I5619" s="109">
        <f t="shared" si="769"/>
        <v>2000</v>
      </c>
      <c r="J5619" s="109">
        <f t="shared" si="770"/>
        <v>0</v>
      </c>
      <c r="K5619" s="109">
        <f t="shared" si="771"/>
        <v>0</v>
      </c>
      <c r="L5619" s="43">
        <f t="shared" si="772"/>
        <v>2000</v>
      </c>
      <c r="M5619" s="25"/>
      <c r="N5619" s="25"/>
    </row>
    <row r="5620" spans="1:14" ht="15.75" customHeight="1">
      <c r="A5620" s="114">
        <v>41194</v>
      </c>
      <c r="B5620" s="54" t="s">
        <v>789</v>
      </c>
      <c r="C5620" s="29">
        <f t="shared" si="773"/>
        <v>4687.5</v>
      </c>
      <c r="D5620" s="102" t="s">
        <v>188</v>
      </c>
      <c r="E5620" s="43">
        <v>64</v>
      </c>
      <c r="F5620" s="43">
        <v>64.599999999999994</v>
      </c>
      <c r="G5620" s="43"/>
      <c r="H5620" s="110"/>
      <c r="I5620" s="109">
        <f t="shared" si="769"/>
        <v>2812.4999999999732</v>
      </c>
      <c r="J5620" s="109">
        <f t="shared" si="770"/>
        <v>0</v>
      </c>
      <c r="K5620" s="109">
        <f t="shared" si="771"/>
        <v>0</v>
      </c>
      <c r="L5620" s="43">
        <f t="shared" si="772"/>
        <v>2812.4999999999732</v>
      </c>
      <c r="M5620" s="25"/>
      <c r="N5620" s="25"/>
    </row>
    <row r="5621" spans="1:14" ht="15.75" customHeight="1">
      <c r="A5621" s="114">
        <v>41194</v>
      </c>
      <c r="B5621" s="54" t="s">
        <v>498</v>
      </c>
      <c r="C5621" s="29">
        <f t="shared" si="773"/>
        <v>2027.0270270270271</v>
      </c>
      <c r="D5621" s="102" t="s">
        <v>188</v>
      </c>
      <c r="E5621" s="43">
        <v>148</v>
      </c>
      <c r="F5621" s="43">
        <v>149</v>
      </c>
      <c r="G5621" s="43"/>
      <c r="H5621" s="110"/>
      <c r="I5621" s="109">
        <f t="shared" si="769"/>
        <v>2027.0270270270271</v>
      </c>
      <c r="J5621" s="109">
        <f t="shared" si="770"/>
        <v>0</v>
      </c>
      <c r="K5621" s="109">
        <f t="shared" si="771"/>
        <v>0</v>
      </c>
      <c r="L5621" s="43">
        <f t="shared" si="772"/>
        <v>2027.0270270270271</v>
      </c>
      <c r="M5621" s="25"/>
      <c r="N5621" s="25"/>
    </row>
    <row r="5622" spans="1:14" ht="15.75" customHeight="1">
      <c r="A5622" s="114">
        <v>41193</v>
      </c>
      <c r="B5622" s="54" t="s">
        <v>820</v>
      </c>
      <c r="C5622" s="29">
        <f t="shared" si="773"/>
        <v>2739.7260273972602</v>
      </c>
      <c r="D5622" s="54" t="s">
        <v>188</v>
      </c>
      <c r="E5622" s="112">
        <v>109.5</v>
      </c>
      <c r="F5622" s="112">
        <v>110.5</v>
      </c>
      <c r="G5622" s="112">
        <v>112</v>
      </c>
      <c r="H5622" s="112">
        <v>114</v>
      </c>
      <c r="I5622" s="109">
        <f t="shared" si="769"/>
        <v>2739.7260273972602</v>
      </c>
      <c r="J5622" s="109">
        <f t="shared" si="770"/>
        <v>4109.58904109589</v>
      </c>
      <c r="K5622" s="109">
        <f t="shared" si="771"/>
        <v>5479.4520547945203</v>
      </c>
      <c r="L5622" s="43">
        <f t="shared" si="772"/>
        <v>12328.767123287671</v>
      </c>
      <c r="M5622" s="25"/>
      <c r="N5622" s="25"/>
    </row>
    <row r="5623" spans="1:14" ht="15.75" customHeight="1">
      <c r="A5623" s="114">
        <v>41193</v>
      </c>
      <c r="B5623" s="54" t="s">
        <v>29</v>
      </c>
      <c r="C5623" s="29">
        <f t="shared" si="773"/>
        <v>1214.5748987854251</v>
      </c>
      <c r="D5623" s="54" t="s">
        <v>188</v>
      </c>
      <c r="E5623" s="112">
        <v>247</v>
      </c>
      <c r="F5623" s="112">
        <v>248.5</v>
      </c>
      <c r="G5623" s="112">
        <v>250.5</v>
      </c>
      <c r="H5623" s="112">
        <v>253</v>
      </c>
      <c r="I5623" s="109">
        <f t="shared" si="769"/>
        <v>1821.8623481781378</v>
      </c>
      <c r="J5623" s="109">
        <f t="shared" si="770"/>
        <v>2429.1497975708503</v>
      </c>
      <c r="K5623" s="109">
        <f t="shared" si="771"/>
        <v>3036.4372469635628</v>
      </c>
      <c r="L5623" s="43">
        <f t="shared" si="772"/>
        <v>7287.4493927125504</v>
      </c>
      <c r="M5623" s="25"/>
      <c r="N5623" s="25"/>
    </row>
    <row r="5624" spans="1:14" ht="15.75" customHeight="1">
      <c r="A5624" s="114">
        <v>41193</v>
      </c>
      <c r="B5624" s="54" t="s">
        <v>924</v>
      </c>
      <c r="C5624" s="29">
        <f>300000/E5624</f>
        <v>223.21428571428572</v>
      </c>
      <c r="D5624" s="54" t="s">
        <v>188</v>
      </c>
      <c r="E5624" s="112">
        <v>1344</v>
      </c>
      <c r="F5624" s="112">
        <v>1354</v>
      </c>
      <c r="G5624" s="112">
        <v>1369</v>
      </c>
      <c r="H5624" s="112">
        <v>1389</v>
      </c>
      <c r="I5624" s="109">
        <f t="shared" si="769"/>
        <v>2232.1428571428573</v>
      </c>
      <c r="J5624" s="109">
        <f t="shared" si="770"/>
        <v>3348.2142857142858</v>
      </c>
      <c r="K5624" s="109">
        <f t="shared" si="771"/>
        <v>4464.2857142857147</v>
      </c>
      <c r="L5624" s="43">
        <f t="shared" si="772"/>
        <v>10044.642857142859</v>
      </c>
      <c r="M5624" s="25"/>
      <c r="N5624" s="25"/>
    </row>
    <row r="5625" spans="1:14" ht="15.75" customHeight="1">
      <c r="A5625" s="114">
        <v>41193</v>
      </c>
      <c r="B5625" s="54" t="s">
        <v>939</v>
      </c>
      <c r="C5625" s="29">
        <f t="shared" si="773"/>
        <v>2678.5714285714284</v>
      </c>
      <c r="D5625" s="54" t="s">
        <v>188</v>
      </c>
      <c r="E5625" s="112">
        <v>112</v>
      </c>
      <c r="F5625" s="112">
        <v>113</v>
      </c>
      <c r="G5625" s="112">
        <v>114.5</v>
      </c>
      <c r="H5625" s="112"/>
      <c r="I5625" s="109">
        <f t="shared" si="769"/>
        <v>2678.5714285714284</v>
      </c>
      <c r="J5625" s="109">
        <f t="shared" si="770"/>
        <v>4017.8571428571427</v>
      </c>
      <c r="K5625" s="109">
        <f t="shared" si="771"/>
        <v>0</v>
      </c>
      <c r="L5625" s="43">
        <f t="shared" si="772"/>
        <v>6696.4285714285706</v>
      </c>
      <c r="M5625" s="25"/>
      <c r="N5625" s="25"/>
    </row>
    <row r="5626" spans="1:14" ht="15.75" customHeight="1">
      <c r="A5626" s="114">
        <v>41193</v>
      </c>
      <c r="B5626" s="54" t="s">
        <v>786</v>
      </c>
      <c r="C5626" s="29">
        <f t="shared" si="773"/>
        <v>2214.0221402214024</v>
      </c>
      <c r="D5626" s="54" t="s">
        <v>188</v>
      </c>
      <c r="E5626" s="112">
        <v>135.5</v>
      </c>
      <c r="F5626" s="112">
        <v>136.5</v>
      </c>
      <c r="G5626" s="112">
        <v>138</v>
      </c>
      <c r="H5626" s="112"/>
      <c r="I5626" s="109">
        <f t="shared" si="769"/>
        <v>2214.0221402214024</v>
      </c>
      <c r="J5626" s="109">
        <f t="shared" si="770"/>
        <v>3321.0332103321034</v>
      </c>
      <c r="K5626" s="109">
        <f t="shared" si="771"/>
        <v>0</v>
      </c>
      <c r="L5626" s="43">
        <f t="shared" si="772"/>
        <v>5535.0553505535063</v>
      </c>
      <c r="M5626" s="25"/>
      <c r="N5626" s="25"/>
    </row>
    <row r="5627" spans="1:14" ht="15.75" customHeight="1">
      <c r="A5627" s="114">
        <v>41193</v>
      </c>
      <c r="B5627" s="54" t="s">
        <v>29</v>
      </c>
      <c r="C5627" s="29">
        <f t="shared" si="773"/>
        <v>1185.7707509881423</v>
      </c>
      <c r="D5627" s="54" t="s">
        <v>188</v>
      </c>
      <c r="E5627" s="112">
        <v>253</v>
      </c>
      <c r="F5627" s="112">
        <v>254.5</v>
      </c>
      <c r="G5627" s="112">
        <v>256.5</v>
      </c>
      <c r="H5627" s="112"/>
      <c r="I5627" s="109">
        <f t="shared" si="769"/>
        <v>1778.6561264822135</v>
      </c>
      <c r="J5627" s="109">
        <f t="shared" si="770"/>
        <v>2371.5415019762845</v>
      </c>
      <c r="K5627" s="109">
        <f t="shared" si="771"/>
        <v>0</v>
      </c>
      <c r="L5627" s="43">
        <f t="shared" si="772"/>
        <v>4150.197628458498</v>
      </c>
      <c r="M5627" s="25"/>
      <c r="N5627" s="25"/>
    </row>
    <row r="5628" spans="1:14" ht="15.75" customHeight="1">
      <c r="A5628" s="114">
        <v>41193</v>
      </c>
      <c r="B5628" s="54" t="s">
        <v>583</v>
      </c>
      <c r="C5628" s="29">
        <f t="shared" si="773"/>
        <v>4166.666666666667</v>
      </c>
      <c r="D5628" s="102" t="s">
        <v>188</v>
      </c>
      <c r="E5628" s="43">
        <v>72</v>
      </c>
      <c r="F5628" s="43">
        <v>70.849999999999994</v>
      </c>
      <c r="G5628" s="43"/>
      <c r="H5628" s="110"/>
      <c r="I5628" s="109">
        <f t="shared" si="769"/>
        <v>-4791.6666666666906</v>
      </c>
      <c r="J5628" s="109">
        <f t="shared" si="770"/>
        <v>0</v>
      </c>
      <c r="K5628" s="109">
        <f t="shared" si="771"/>
        <v>0</v>
      </c>
      <c r="L5628" s="43">
        <f t="shared" si="772"/>
        <v>-4791.6666666666906</v>
      </c>
      <c r="M5628" s="25"/>
      <c r="N5628" s="25"/>
    </row>
    <row r="5629" spans="1:14" ht="15.75" customHeight="1">
      <c r="A5629" s="114">
        <v>41192</v>
      </c>
      <c r="B5629" s="54" t="s">
        <v>917</v>
      </c>
      <c r="C5629" s="29">
        <f t="shared" si="773"/>
        <v>1935.483870967742</v>
      </c>
      <c r="D5629" s="54" t="s">
        <v>188</v>
      </c>
      <c r="E5629" s="112">
        <v>155</v>
      </c>
      <c r="F5629" s="112">
        <v>156</v>
      </c>
      <c r="G5629" s="112">
        <v>157.5</v>
      </c>
      <c r="H5629" s="112">
        <v>159</v>
      </c>
      <c r="I5629" s="109">
        <f t="shared" si="769"/>
        <v>1935.483870967742</v>
      </c>
      <c r="J5629" s="109">
        <f t="shared" si="770"/>
        <v>2903.2258064516127</v>
      </c>
      <c r="K5629" s="109">
        <f t="shared" si="771"/>
        <v>2903.2258064516127</v>
      </c>
      <c r="L5629" s="43">
        <f t="shared" si="772"/>
        <v>7741.9354838709669</v>
      </c>
      <c r="M5629" s="25"/>
      <c r="N5629" s="25"/>
    </row>
    <row r="5630" spans="1:14" ht="15.75" customHeight="1">
      <c r="A5630" s="114">
        <v>41192</v>
      </c>
      <c r="B5630" s="54" t="s">
        <v>93</v>
      </c>
      <c r="C5630" s="29">
        <f t="shared" si="773"/>
        <v>779.22077922077926</v>
      </c>
      <c r="D5630" s="54" t="s">
        <v>188</v>
      </c>
      <c r="E5630" s="112">
        <v>385</v>
      </c>
      <c r="F5630" s="112">
        <v>387.5</v>
      </c>
      <c r="G5630" s="112">
        <v>390.8</v>
      </c>
      <c r="H5630" s="112"/>
      <c r="I5630" s="109">
        <f t="shared" si="769"/>
        <v>1948.0519480519481</v>
      </c>
      <c r="J5630" s="109">
        <f t="shared" si="770"/>
        <v>2571.4285714285807</v>
      </c>
      <c r="K5630" s="109">
        <f t="shared" si="771"/>
        <v>0</v>
      </c>
      <c r="L5630" s="43">
        <f t="shared" si="772"/>
        <v>4519.4805194805285</v>
      </c>
      <c r="M5630" s="25"/>
      <c r="N5630" s="25"/>
    </row>
    <row r="5631" spans="1:14" ht="15.75" customHeight="1">
      <c r="A5631" s="114">
        <v>41192</v>
      </c>
      <c r="B5631" s="54" t="s">
        <v>105</v>
      </c>
      <c r="C5631" s="29">
        <f t="shared" si="773"/>
        <v>2608.695652173913</v>
      </c>
      <c r="D5631" s="102" t="s">
        <v>188</v>
      </c>
      <c r="E5631" s="43">
        <v>115</v>
      </c>
      <c r="F5631" s="43">
        <v>115.9</v>
      </c>
      <c r="G5631" s="43"/>
      <c r="H5631" s="110"/>
      <c r="I5631" s="109">
        <f t="shared" si="769"/>
        <v>2347.8260869565365</v>
      </c>
      <c r="J5631" s="109">
        <f t="shared" si="770"/>
        <v>0</v>
      </c>
      <c r="K5631" s="109">
        <f t="shared" si="771"/>
        <v>0</v>
      </c>
      <c r="L5631" s="43">
        <f t="shared" si="772"/>
        <v>2347.8260869565365</v>
      </c>
      <c r="M5631" s="25"/>
      <c r="N5631" s="25"/>
    </row>
    <row r="5632" spans="1:14" ht="15.75" customHeight="1">
      <c r="A5632" s="114">
        <v>41192</v>
      </c>
      <c r="B5632" s="54" t="s">
        <v>786</v>
      </c>
      <c r="C5632" s="29">
        <f t="shared" si="773"/>
        <v>2290.0763358778627</v>
      </c>
      <c r="D5632" s="102" t="s">
        <v>188</v>
      </c>
      <c r="E5632" s="43">
        <v>131</v>
      </c>
      <c r="F5632" s="43">
        <v>132</v>
      </c>
      <c r="G5632" s="43"/>
      <c r="H5632" s="110"/>
      <c r="I5632" s="109">
        <f t="shared" si="769"/>
        <v>2290.0763358778627</v>
      </c>
      <c r="J5632" s="109">
        <f t="shared" si="770"/>
        <v>0</v>
      </c>
      <c r="K5632" s="109">
        <f t="shared" si="771"/>
        <v>0</v>
      </c>
      <c r="L5632" s="43">
        <f t="shared" si="772"/>
        <v>2290.0763358778627</v>
      </c>
      <c r="M5632" s="25"/>
      <c r="N5632" s="25"/>
    </row>
    <row r="5633" spans="1:14" ht="15.75" customHeight="1">
      <c r="A5633" s="114">
        <v>41192</v>
      </c>
      <c r="B5633" s="54" t="s">
        <v>940</v>
      </c>
      <c r="C5633" s="29">
        <f t="shared" si="773"/>
        <v>33.898305084745765</v>
      </c>
      <c r="D5633" s="102" t="s">
        <v>188</v>
      </c>
      <c r="E5633" s="43">
        <v>8850</v>
      </c>
      <c r="F5633" s="43">
        <v>8880</v>
      </c>
      <c r="G5633" s="43"/>
      <c r="H5633" s="110"/>
      <c r="I5633" s="109">
        <f t="shared" si="769"/>
        <v>1016.949152542373</v>
      </c>
      <c r="J5633" s="109">
        <f t="shared" si="770"/>
        <v>0</v>
      </c>
      <c r="K5633" s="109">
        <f t="shared" si="771"/>
        <v>0</v>
      </c>
      <c r="L5633" s="43">
        <f t="shared" si="772"/>
        <v>1016.949152542373</v>
      </c>
      <c r="M5633" s="25"/>
      <c r="N5633" s="25"/>
    </row>
    <row r="5634" spans="1:14" ht="15.75" customHeight="1">
      <c r="A5634" s="114">
        <v>41192</v>
      </c>
      <c r="B5634" s="54" t="s">
        <v>36</v>
      </c>
      <c r="C5634" s="29">
        <f t="shared" si="773"/>
        <v>1098.901098901099</v>
      </c>
      <c r="D5634" s="102" t="s">
        <v>188</v>
      </c>
      <c r="E5634" s="43">
        <v>273</v>
      </c>
      <c r="F5634" s="43">
        <v>273</v>
      </c>
      <c r="G5634" s="43"/>
      <c r="H5634" s="110"/>
      <c r="I5634" s="109">
        <f t="shared" si="769"/>
        <v>0</v>
      </c>
      <c r="J5634" s="109">
        <f t="shared" si="770"/>
        <v>0</v>
      </c>
      <c r="K5634" s="109">
        <f t="shared" si="771"/>
        <v>0</v>
      </c>
      <c r="L5634" s="43">
        <f t="shared" si="772"/>
        <v>0</v>
      </c>
      <c r="M5634" s="25"/>
      <c r="N5634" s="25"/>
    </row>
    <row r="5635" spans="1:14" ht="15.75" customHeight="1">
      <c r="A5635" s="114">
        <v>41191</v>
      </c>
      <c r="B5635" s="54" t="s">
        <v>700</v>
      </c>
      <c r="C5635" s="29">
        <f t="shared" si="773"/>
        <v>437.95620437956205</v>
      </c>
      <c r="D5635" s="54" t="s">
        <v>188</v>
      </c>
      <c r="E5635" s="112">
        <v>685</v>
      </c>
      <c r="F5635" s="112">
        <v>689</v>
      </c>
      <c r="G5635" s="112">
        <v>695</v>
      </c>
      <c r="H5635" s="112">
        <v>703</v>
      </c>
      <c r="I5635" s="109">
        <f t="shared" si="769"/>
        <v>1751.8248175182482</v>
      </c>
      <c r="J5635" s="109">
        <f t="shared" si="770"/>
        <v>2627.7372262773724</v>
      </c>
      <c r="K5635" s="109">
        <f t="shared" si="771"/>
        <v>3503.6496350364964</v>
      </c>
      <c r="L5635" s="43">
        <f t="shared" si="772"/>
        <v>7883.2116788321164</v>
      </c>
      <c r="M5635" s="25"/>
      <c r="N5635" s="25"/>
    </row>
    <row r="5636" spans="1:14" ht="15.75" customHeight="1">
      <c r="A5636" s="114">
        <v>41191</v>
      </c>
      <c r="B5636" s="54" t="s">
        <v>731</v>
      </c>
      <c r="C5636" s="29">
        <f t="shared" si="773"/>
        <v>214.43888491779842</v>
      </c>
      <c r="D5636" s="54" t="s">
        <v>188</v>
      </c>
      <c r="E5636" s="112">
        <v>1399</v>
      </c>
      <c r="F5636" s="112">
        <v>1409</v>
      </c>
      <c r="G5636" s="112">
        <v>1424</v>
      </c>
      <c r="H5636" s="112">
        <v>1444</v>
      </c>
      <c r="I5636" s="109">
        <f t="shared" si="769"/>
        <v>2144.3888491779844</v>
      </c>
      <c r="J5636" s="109">
        <f t="shared" si="770"/>
        <v>3216.5832737669762</v>
      </c>
      <c r="K5636" s="109">
        <f t="shared" si="771"/>
        <v>4288.7776983559688</v>
      </c>
      <c r="L5636" s="43">
        <f t="shared" si="772"/>
        <v>9649.7498213009294</v>
      </c>
      <c r="M5636" s="25"/>
      <c r="N5636" s="25"/>
    </row>
    <row r="5637" spans="1:14" ht="15.75" customHeight="1">
      <c r="A5637" s="114">
        <v>41191</v>
      </c>
      <c r="B5637" s="54" t="s">
        <v>46</v>
      </c>
      <c r="C5637" s="29">
        <f t="shared" si="773"/>
        <v>3488.3720930232557</v>
      </c>
      <c r="D5637" s="54" t="s">
        <v>188</v>
      </c>
      <c r="E5637" s="112">
        <v>86</v>
      </c>
      <c r="F5637" s="112">
        <v>86.6</v>
      </c>
      <c r="G5637" s="112">
        <v>87.5</v>
      </c>
      <c r="H5637" s="112">
        <v>88.65</v>
      </c>
      <c r="I5637" s="109">
        <f t="shared" si="769"/>
        <v>2093.0232558139337</v>
      </c>
      <c r="J5637" s="109">
        <f t="shared" si="770"/>
        <v>3139.5348837209499</v>
      </c>
      <c r="K5637" s="109">
        <f t="shared" si="771"/>
        <v>4011.6279069767638</v>
      </c>
      <c r="L5637" s="43">
        <f t="shared" si="772"/>
        <v>9244.1860465116479</v>
      </c>
      <c r="M5637" s="25"/>
      <c r="N5637" s="25"/>
    </row>
    <row r="5638" spans="1:14" ht="15.75" customHeight="1">
      <c r="A5638" s="114">
        <v>41191</v>
      </c>
      <c r="B5638" s="54" t="s">
        <v>851</v>
      </c>
      <c r="C5638" s="29">
        <f t="shared" si="773"/>
        <v>1293.1034482758621</v>
      </c>
      <c r="D5638" s="54" t="s">
        <v>188</v>
      </c>
      <c r="E5638" s="112">
        <v>232</v>
      </c>
      <c r="F5638" s="112">
        <v>233.5</v>
      </c>
      <c r="G5638" s="112">
        <v>235.5</v>
      </c>
      <c r="H5638" s="112">
        <v>237.5</v>
      </c>
      <c r="I5638" s="109">
        <f t="shared" si="769"/>
        <v>1939.655172413793</v>
      </c>
      <c r="J5638" s="109">
        <f t="shared" si="770"/>
        <v>2586.2068965517242</v>
      </c>
      <c r="K5638" s="109">
        <f t="shared" si="771"/>
        <v>2586.2068965517242</v>
      </c>
      <c r="L5638" s="43">
        <f t="shared" si="772"/>
        <v>7112.0689655172409</v>
      </c>
      <c r="M5638" s="25"/>
      <c r="N5638" s="25"/>
    </row>
    <row r="5639" spans="1:14" ht="15.75" customHeight="1">
      <c r="A5639" s="114">
        <v>41191</v>
      </c>
      <c r="B5639" s="54" t="s">
        <v>498</v>
      </c>
      <c r="C5639" s="29">
        <f t="shared" si="773"/>
        <v>2068.9655172413795</v>
      </c>
      <c r="D5639" s="54" t="s">
        <v>188</v>
      </c>
      <c r="E5639" s="112">
        <v>145</v>
      </c>
      <c r="F5639" s="112">
        <v>146</v>
      </c>
      <c r="G5639" s="112">
        <v>147.5</v>
      </c>
      <c r="H5639" s="112"/>
      <c r="I5639" s="109">
        <f t="shared" si="769"/>
        <v>2068.9655172413795</v>
      </c>
      <c r="J5639" s="109">
        <f t="shared" si="770"/>
        <v>3103.4482758620693</v>
      </c>
      <c r="K5639" s="109">
        <f t="shared" si="771"/>
        <v>0</v>
      </c>
      <c r="L5639" s="43">
        <f t="shared" si="772"/>
        <v>5172.4137931034493</v>
      </c>
      <c r="M5639" s="25"/>
      <c r="N5639" s="25"/>
    </row>
    <row r="5640" spans="1:14" ht="15.75" customHeight="1">
      <c r="A5640" s="114">
        <v>41191</v>
      </c>
      <c r="B5640" s="54" t="s">
        <v>78</v>
      </c>
      <c r="C5640" s="29">
        <f t="shared" si="773"/>
        <v>1595.7446808510638</v>
      </c>
      <c r="D5640" s="54" t="s">
        <v>188</v>
      </c>
      <c r="E5640" s="112">
        <v>188</v>
      </c>
      <c r="F5640" s="112">
        <v>189.25</v>
      </c>
      <c r="G5640" s="112">
        <v>190.75</v>
      </c>
      <c r="H5640" s="112"/>
      <c r="I5640" s="109">
        <f t="shared" si="769"/>
        <v>1994.6808510638298</v>
      </c>
      <c r="J5640" s="109">
        <f t="shared" si="770"/>
        <v>2393.6170212765956</v>
      </c>
      <c r="K5640" s="109">
        <f t="shared" si="771"/>
        <v>0</v>
      </c>
      <c r="L5640" s="43">
        <f t="shared" si="772"/>
        <v>4388.2978723404249</v>
      </c>
      <c r="M5640" s="25"/>
      <c r="N5640" s="25"/>
    </row>
    <row r="5641" spans="1:14" ht="15.75" customHeight="1">
      <c r="A5641" s="114">
        <v>41191</v>
      </c>
      <c r="B5641" s="54" t="s">
        <v>941</v>
      </c>
      <c r="C5641" s="29">
        <f t="shared" si="773"/>
        <v>1363.6363636363637</v>
      </c>
      <c r="D5641" s="102" t="s">
        <v>188</v>
      </c>
      <c r="E5641" s="43">
        <v>220</v>
      </c>
      <c r="F5641" s="43">
        <v>221.5</v>
      </c>
      <c r="G5641" s="43"/>
      <c r="H5641" s="110"/>
      <c r="I5641" s="109">
        <f t="shared" si="769"/>
        <v>2045.4545454545455</v>
      </c>
      <c r="J5641" s="109">
        <f t="shared" si="770"/>
        <v>0</v>
      </c>
      <c r="K5641" s="109">
        <f t="shared" si="771"/>
        <v>0</v>
      </c>
      <c r="L5641" s="43">
        <f t="shared" si="772"/>
        <v>2045.4545454545455</v>
      </c>
      <c r="M5641" s="25"/>
      <c r="N5641" s="25"/>
    </row>
    <row r="5642" spans="1:14" ht="15.75" customHeight="1">
      <c r="A5642" s="114">
        <v>41191</v>
      </c>
      <c r="B5642" s="54" t="s">
        <v>795</v>
      </c>
      <c r="C5642" s="29">
        <f t="shared" si="773"/>
        <v>1722.652885443583</v>
      </c>
      <c r="D5642" s="102" t="s">
        <v>188</v>
      </c>
      <c r="E5642" s="43">
        <v>174.15</v>
      </c>
      <c r="F5642" s="43">
        <v>175.25</v>
      </c>
      <c r="G5642" s="43"/>
      <c r="H5642" s="110"/>
      <c r="I5642" s="109">
        <f t="shared" si="769"/>
        <v>1894.9181739879316</v>
      </c>
      <c r="J5642" s="109">
        <f t="shared" si="770"/>
        <v>0</v>
      </c>
      <c r="K5642" s="109">
        <f t="shared" si="771"/>
        <v>0</v>
      </c>
      <c r="L5642" s="43">
        <f t="shared" si="772"/>
        <v>1894.9181739879316</v>
      </c>
      <c r="M5642" s="25"/>
      <c r="N5642" s="25"/>
    </row>
    <row r="5643" spans="1:14" ht="15.75" customHeight="1">
      <c r="A5643" s="114">
        <v>41191</v>
      </c>
      <c r="B5643" s="54" t="s">
        <v>50</v>
      </c>
      <c r="C5643" s="29">
        <f t="shared" si="773"/>
        <v>532.85968028419188</v>
      </c>
      <c r="D5643" s="102" t="s">
        <v>188</v>
      </c>
      <c r="E5643" s="43">
        <v>563</v>
      </c>
      <c r="F5643" s="43">
        <v>566</v>
      </c>
      <c r="G5643" s="43"/>
      <c r="H5643" s="110"/>
      <c r="I5643" s="109">
        <f t="shared" si="769"/>
        <v>1598.5790408525756</v>
      </c>
      <c r="J5643" s="109">
        <f t="shared" si="770"/>
        <v>0</v>
      </c>
      <c r="K5643" s="109">
        <f t="shared" si="771"/>
        <v>0</v>
      </c>
      <c r="L5643" s="43">
        <f t="shared" si="772"/>
        <v>1598.5790408525756</v>
      </c>
      <c r="M5643" s="25"/>
      <c r="N5643" s="25"/>
    </row>
    <row r="5644" spans="1:14" ht="15.75" customHeight="1">
      <c r="A5644" s="114">
        <v>41191</v>
      </c>
      <c r="B5644" s="54" t="s">
        <v>897</v>
      </c>
      <c r="C5644" s="29">
        <f t="shared" si="773"/>
        <v>1578.9473684210527</v>
      </c>
      <c r="D5644" s="102" t="s">
        <v>188</v>
      </c>
      <c r="E5644" s="43">
        <v>190</v>
      </c>
      <c r="F5644" s="43">
        <v>191</v>
      </c>
      <c r="G5644" s="43"/>
      <c r="H5644" s="110"/>
      <c r="I5644" s="109">
        <f t="shared" ref="I5644:I5707" si="774">(IF(D5644="SHORT",E5644-F5644,IF(D5644="LONG",F5644-E5644)))*C5644</f>
        <v>1578.9473684210527</v>
      </c>
      <c r="J5644" s="109">
        <f t="shared" ref="J5644:J5707" si="775">(IF(D5644="SHORT",IF(G5644="",0,F5644-G5644),IF(D5644="LONG",IF(G5644="",0,G5644-F5644))))*C5644</f>
        <v>0</v>
      </c>
      <c r="K5644" s="109">
        <f t="shared" ref="K5644:K5707" si="776">(IF(D5644="SHORT",IF(H5644="",0,G5644-H5644),IF(D5644="LONG",IF(H5644="",0,(H5644-G5644)))))*C5644</f>
        <v>0</v>
      </c>
      <c r="L5644" s="43">
        <f t="shared" ref="L5644:L5707" si="777">SUM(I5644,J5644,K5644)</f>
        <v>1578.9473684210527</v>
      </c>
      <c r="M5644" s="25"/>
      <c r="N5644" s="25"/>
    </row>
    <row r="5645" spans="1:14" ht="15.75" customHeight="1">
      <c r="A5645" s="114">
        <v>41190</v>
      </c>
      <c r="B5645" s="54" t="s">
        <v>921</v>
      </c>
      <c r="C5645" s="29">
        <f t="shared" si="773"/>
        <v>1408.4507042253522</v>
      </c>
      <c r="D5645" s="54" t="s">
        <v>188</v>
      </c>
      <c r="E5645" s="112">
        <v>213</v>
      </c>
      <c r="F5645" s="112">
        <v>214.5</v>
      </c>
      <c r="G5645" s="112">
        <v>216.5</v>
      </c>
      <c r="H5645" s="112">
        <v>219</v>
      </c>
      <c r="I5645" s="109">
        <f t="shared" si="774"/>
        <v>2112.6760563380285</v>
      </c>
      <c r="J5645" s="109">
        <f t="shared" si="775"/>
        <v>2816.9014084507044</v>
      </c>
      <c r="K5645" s="109">
        <f t="shared" si="776"/>
        <v>3521.1267605633802</v>
      </c>
      <c r="L5645" s="43">
        <f t="shared" si="777"/>
        <v>8450.704225352114</v>
      </c>
      <c r="M5645" s="25"/>
      <c r="N5645" s="25"/>
    </row>
    <row r="5646" spans="1:14" ht="15.75" customHeight="1">
      <c r="A5646" s="114">
        <v>41190</v>
      </c>
      <c r="B5646" s="54" t="s">
        <v>942</v>
      </c>
      <c r="C5646" s="29">
        <f t="shared" si="773"/>
        <v>646.55172413793105</v>
      </c>
      <c r="D5646" s="54" t="s">
        <v>188</v>
      </c>
      <c r="E5646" s="112">
        <v>464</v>
      </c>
      <c r="F5646" s="112">
        <v>466.5</v>
      </c>
      <c r="G5646" s="112">
        <v>470</v>
      </c>
      <c r="H5646" s="112">
        <v>474</v>
      </c>
      <c r="I5646" s="109">
        <f t="shared" si="774"/>
        <v>1616.3793103448277</v>
      </c>
      <c r="J5646" s="109">
        <f t="shared" si="775"/>
        <v>2262.9310344827586</v>
      </c>
      <c r="K5646" s="109">
        <f t="shared" si="776"/>
        <v>2586.2068965517242</v>
      </c>
      <c r="L5646" s="43">
        <f t="shared" si="777"/>
        <v>6465.5172413793098</v>
      </c>
      <c r="M5646" s="25"/>
      <c r="N5646" s="25"/>
    </row>
    <row r="5647" spans="1:14" ht="15.75" customHeight="1">
      <c r="A5647" s="114">
        <v>41190</v>
      </c>
      <c r="B5647" s="54" t="s">
        <v>762</v>
      </c>
      <c r="C5647" s="29">
        <f t="shared" si="773"/>
        <v>900.90090090090087</v>
      </c>
      <c r="D5647" s="54" t="s">
        <v>188</v>
      </c>
      <c r="E5647" s="112">
        <v>333</v>
      </c>
      <c r="F5647" s="112">
        <v>335</v>
      </c>
      <c r="G5647" s="112">
        <v>337.5</v>
      </c>
      <c r="H5647" s="112"/>
      <c r="I5647" s="109">
        <f t="shared" si="774"/>
        <v>1801.8018018018017</v>
      </c>
      <c r="J5647" s="109">
        <f t="shared" si="775"/>
        <v>2252.2522522522522</v>
      </c>
      <c r="K5647" s="109">
        <f t="shared" si="776"/>
        <v>0</v>
      </c>
      <c r="L5647" s="43">
        <f t="shared" si="777"/>
        <v>4054.0540540540542</v>
      </c>
      <c r="M5647" s="25"/>
      <c r="N5647" s="25"/>
    </row>
    <row r="5648" spans="1:14" ht="15.75" customHeight="1">
      <c r="A5648" s="114">
        <v>41190</v>
      </c>
      <c r="B5648" s="54" t="s">
        <v>36</v>
      </c>
      <c r="C5648" s="29">
        <f t="shared" ref="C5648:C5711" si="778">300000/E5648</f>
        <v>1117.31843575419</v>
      </c>
      <c r="D5648" s="102" t="s">
        <v>188</v>
      </c>
      <c r="E5648" s="43">
        <v>268.5</v>
      </c>
      <c r="F5648" s="43">
        <v>270</v>
      </c>
      <c r="G5648" s="43"/>
      <c r="H5648" s="110"/>
      <c r="I5648" s="109">
        <f t="shared" si="774"/>
        <v>1675.977653631285</v>
      </c>
      <c r="J5648" s="109">
        <f t="shared" si="775"/>
        <v>0</v>
      </c>
      <c r="K5648" s="109">
        <f t="shared" si="776"/>
        <v>0</v>
      </c>
      <c r="L5648" s="43">
        <f t="shared" si="777"/>
        <v>1675.977653631285</v>
      </c>
      <c r="M5648" s="25"/>
      <c r="N5648" s="25"/>
    </row>
    <row r="5649" spans="1:14" ht="15.75" customHeight="1">
      <c r="A5649" s="114">
        <v>41190</v>
      </c>
      <c r="B5649" s="54" t="s">
        <v>913</v>
      </c>
      <c r="C5649" s="29">
        <f t="shared" si="778"/>
        <v>1463.4146341463415</v>
      </c>
      <c r="D5649" s="102" t="s">
        <v>188</v>
      </c>
      <c r="E5649" s="43">
        <v>205</v>
      </c>
      <c r="F5649" s="43">
        <v>206.5</v>
      </c>
      <c r="G5649" s="43"/>
      <c r="H5649" s="110"/>
      <c r="I5649" s="109">
        <f t="shared" si="774"/>
        <v>2195.1219512195121</v>
      </c>
      <c r="J5649" s="109">
        <f t="shared" si="775"/>
        <v>0</v>
      </c>
      <c r="K5649" s="109">
        <f t="shared" si="776"/>
        <v>0</v>
      </c>
      <c r="L5649" s="43">
        <f t="shared" si="777"/>
        <v>2195.1219512195121</v>
      </c>
      <c r="M5649" s="25"/>
      <c r="N5649" s="25"/>
    </row>
    <row r="5650" spans="1:14" ht="15.75" customHeight="1">
      <c r="A5650" s="114">
        <v>41190</v>
      </c>
      <c r="B5650" s="54" t="s">
        <v>943</v>
      </c>
      <c r="C5650" s="29">
        <f t="shared" si="778"/>
        <v>4838.7096774193551</v>
      </c>
      <c r="D5650" s="102" t="s">
        <v>188</v>
      </c>
      <c r="E5650" s="43">
        <v>62</v>
      </c>
      <c r="F5650" s="43">
        <v>62.5</v>
      </c>
      <c r="G5650" s="43"/>
      <c r="H5650" s="110"/>
      <c r="I5650" s="109">
        <f t="shared" si="774"/>
        <v>2419.3548387096776</v>
      </c>
      <c r="J5650" s="109">
        <f t="shared" si="775"/>
        <v>0</v>
      </c>
      <c r="K5650" s="109">
        <f t="shared" si="776"/>
        <v>0</v>
      </c>
      <c r="L5650" s="43">
        <f t="shared" si="777"/>
        <v>2419.3548387096776</v>
      </c>
      <c r="M5650" s="25"/>
      <c r="N5650" s="25"/>
    </row>
    <row r="5651" spans="1:14" ht="15.75" customHeight="1">
      <c r="A5651" s="114">
        <v>41190</v>
      </c>
      <c r="B5651" s="54" t="s">
        <v>944</v>
      </c>
      <c r="C5651" s="29">
        <f t="shared" si="778"/>
        <v>2690.5829596412555</v>
      </c>
      <c r="D5651" s="102" t="s">
        <v>188</v>
      </c>
      <c r="E5651" s="43">
        <v>111.5</v>
      </c>
      <c r="F5651" s="43">
        <v>111</v>
      </c>
      <c r="G5651" s="43"/>
      <c r="H5651" s="110"/>
      <c r="I5651" s="109">
        <f t="shared" si="774"/>
        <v>-1345.2914798206277</v>
      </c>
      <c r="J5651" s="109">
        <f t="shared" si="775"/>
        <v>0</v>
      </c>
      <c r="K5651" s="109">
        <f t="shared" si="776"/>
        <v>0</v>
      </c>
      <c r="L5651" s="43">
        <f t="shared" si="777"/>
        <v>-1345.2914798206277</v>
      </c>
      <c r="M5651" s="25"/>
      <c r="N5651" s="25"/>
    </row>
    <row r="5652" spans="1:14" ht="15.75" customHeight="1">
      <c r="A5652" s="114">
        <v>41187</v>
      </c>
      <c r="B5652" s="54" t="s">
        <v>876</v>
      </c>
      <c r="C5652" s="29">
        <f t="shared" si="778"/>
        <v>1775.1479289940828</v>
      </c>
      <c r="D5652" s="54" t="s">
        <v>188</v>
      </c>
      <c r="E5652" s="112">
        <v>169</v>
      </c>
      <c r="F5652" s="112">
        <v>170.25</v>
      </c>
      <c r="G5652" s="112">
        <v>171.75</v>
      </c>
      <c r="H5652" s="112">
        <v>174</v>
      </c>
      <c r="I5652" s="109">
        <f t="shared" si="774"/>
        <v>2218.9349112426034</v>
      </c>
      <c r="J5652" s="109">
        <f t="shared" si="775"/>
        <v>2662.7218934911243</v>
      </c>
      <c r="K5652" s="109">
        <f t="shared" si="776"/>
        <v>3994.0828402366865</v>
      </c>
      <c r="L5652" s="43">
        <f t="shared" si="777"/>
        <v>8875.7396449704138</v>
      </c>
      <c r="M5652" s="25"/>
      <c r="N5652" s="25"/>
    </row>
    <row r="5653" spans="1:14" ht="15.75" customHeight="1">
      <c r="A5653" s="114">
        <v>41187</v>
      </c>
      <c r="B5653" s="54" t="s">
        <v>942</v>
      </c>
      <c r="C5653" s="29">
        <f t="shared" si="778"/>
        <v>684.15051311288482</v>
      </c>
      <c r="D5653" s="54" t="s">
        <v>188</v>
      </c>
      <c r="E5653" s="112">
        <v>438.5</v>
      </c>
      <c r="F5653" s="112">
        <v>441</v>
      </c>
      <c r="G5653" s="112">
        <v>445</v>
      </c>
      <c r="H5653" s="112">
        <v>450</v>
      </c>
      <c r="I5653" s="109">
        <f t="shared" si="774"/>
        <v>1710.376282782212</v>
      </c>
      <c r="J5653" s="109">
        <f t="shared" si="775"/>
        <v>2736.6020524515393</v>
      </c>
      <c r="K5653" s="109">
        <f t="shared" si="776"/>
        <v>3420.752565564424</v>
      </c>
      <c r="L5653" s="43">
        <f t="shared" si="777"/>
        <v>7867.7309007981748</v>
      </c>
      <c r="M5653" s="25"/>
      <c r="N5653" s="25"/>
    </row>
    <row r="5654" spans="1:14" ht="15.75" customHeight="1">
      <c r="A5654" s="114">
        <v>41187</v>
      </c>
      <c r="B5654" s="54" t="s">
        <v>116</v>
      </c>
      <c r="C5654" s="29">
        <f t="shared" si="778"/>
        <v>1470.5882352941176</v>
      </c>
      <c r="D5654" s="54" t="s">
        <v>188</v>
      </c>
      <c r="E5654" s="112">
        <v>204</v>
      </c>
      <c r="F5654" s="112">
        <v>205.5</v>
      </c>
      <c r="G5654" s="112">
        <v>207.5</v>
      </c>
      <c r="H5654" s="112">
        <v>210</v>
      </c>
      <c r="I5654" s="109">
        <f t="shared" si="774"/>
        <v>2205.8823529411766</v>
      </c>
      <c r="J5654" s="109">
        <f t="shared" si="775"/>
        <v>2941.1764705882351</v>
      </c>
      <c r="K5654" s="109">
        <f t="shared" si="776"/>
        <v>3676.4705882352937</v>
      </c>
      <c r="L5654" s="43">
        <f t="shared" si="777"/>
        <v>8823.5294117647063</v>
      </c>
      <c r="M5654" s="25"/>
      <c r="N5654" s="25"/>
    </row>
    <row r="5655" spans="1:14" ht="15.75" customHeight="1">
      <c r="A5655" s="114">
        <v>41187</v>
      </c>
      <c r="B5655" s="54" t="s">
        <v>945</v>
      </c>
      <c r="C5655" s="29">
        <f t="shared" si="778"/>
        <v>3571.4285714285716</v>
      </c>
      <c r="D5655" s="54" t="s">
        <v>188</v>
      </c>
      <c r="E5655" s="112">
        <v>84</v>
      </c>
      <c r="F5655" s="112">
        <v>84.6</v>
      </c>
      <c r="G5655" s="112">
        <v>85.45</v>
      </c>
      <c r="H5655" s="112"/>
      <c r="I5655" s="109">
        <f t="shared" si="774"/>
        <v>2142.8571428571227</v>
      </c>
      <c r="J5655" s="109">
        <f t="shared" si="775"/>
        <v>3035.7142857143162</v>
      </c>
      <c r="K5655" s="109">
        <f t="shared" si="776"/>
        <v>0</v>
      </c>
      <c r="L5655" s="43">
        <f t="shared" si="777"/>
        <v>5178.5714285714384</v>
      </c>
      <c r="M5655" s="25"/>
      <c r="N5655" s="25"/>
    </row>
    <row r="5656" spans="1:14" ht="15.75" customHeight="1">
      <c r="A5656" s="114">
        <v>41187</v>
      </c>
      <c r="B5656" s="54" t="s">
        <v>939</v>
      </c>
      <c r="C5656" s="29">
        <f t="shared" si="778"/>
        <v>3092.783505154639</v>
      </c>
      <c r="D5656" s="54" t="s">
        <v>188</v>
      </c>
      <c r="E5656" s="112">
        <v>97</v>
      </c>
      <c r="F5656" s="112">
        <v>97.75</v>
      </c>
      <c r="G5656" s="112">
        <v>98.75</v>
      </c>
      <c r="H5656" s="112"/>
      <c r="I5656" s="109">
        <f t="shared" si="774"/>
        <v>2319.5876288659792</v>
      </c>
      <c r="J5656" s="109">
        <f t="shared" si="775"/>
        <v>3092.783505154639</v>
      </c>
      <c r="K5656" s="109">
        <f t="shared" si="776"/>
        <v>0</v>
      </c>
      <c r="L5656" s="43">
        <f t="shared" si="777"/>
        <v>5412.3711340206182</v>
      </c>
      <c r="M5656" s="25"/>
      <c r="N5656" s="25"/>
    </row>
    <row r="5657" spans="1:14" ht="15.75" customHeight="1">
      <c r="A5657" s="114">
        <v>41187</v>
      </c>
      <c r="B5657" s="54" t="s">
        <v>946</v>
      </c>
      <c r="C5657" s="29">
        <f t="shared" si="778"/>
        <v>493.82716049382714</v>
      </c>
      <c r="D5657" s="54" t="s">
        <v>188</v>
      </c>
      <c r="E5657" s="112">
        <v>607.5</v>
      </c>
      <c r="F5657" s="112">
        <v>611</v>
      </c>
      <c r="G5657" s="112">
        <v>616</v>
      </c>
      <c r="H5657" s="112"/>
      <c r="I5657" s="109">
        <f t="shared" si="774"/>
        <v>1728.3950617283949</v>
      </c>
      <c r="J5657" s="109">
        <f t="shared" si="775"/>
        <v>2469.1358024691358</v>
      </c>
      <c r="K5657" s="109">
        <f t="shared" si="776"/>
        <v>0</v>
      </c>
      <c r="L5657" s="43">
        <f t="shared" si="777"/>
        <v>4197.5308641975307</v>
      </c>
      <c r="M5657" s="25"/>
      <c r="N5657" s="25"/>
    </row>
    <row r="5658" spans="1:14" ht="15.75" customHeight="1">
      <c r="A5658" s="114">
        <v>41187</v>
      </c>
      <c r="B5658" s="54" t="s">
        <v>822</v>
      </c>
      <c r="C5658" s="29">
        <f t="shared" si="778"/>
        <v>3488.3720930232557</v>
      </c>
      <c r="D5658" s="102" t="s">
        <v>188</v>
      </c>
      <c r="E5658" s="43">
        <v>86</v>
      </c>
      <c r="F5658" s="43">
        <v>86.6</v>
      </c>
      <c r="G5658" s="43"/>
      <c r="H5658" s="110"/>
      <c r="I5658" s="109">
        <f t="shared" si="774"/>
        <v>2093.0232558139337</v>
      </c>
      <c r="J5658" s="109">
        <f t="shared" si="775"/>
        <v>0</v>
      </c>
      <c r="K5658" s="109">
        <f t="shared" si="776"/>
        <v>0</v>
      </c>
      <c r="L5658" s="43">
        <f t="shared" si="777"/>
        <v>2093.0232558139337</v>
      </c>
      <c r="M5658" s="25"/>
      <c r="N5658" s="25"/>
    </row>
    <row r="5659" spans="1:14" ht="15.75" customHeight="1">
      <c r="A5659" s="114">
        <v>41187</v>
      </c>
      <c r="B5659" s="54" t="s">
        <v>50</v>
      </c>
      <c r="C5659" s="29">
        <f t="shared" si="778"/>
        <v>553.50553505535061</v>
      </c>
      <c r="D5659" s="102" t="s">
        <v>188</v>
      </c>
      <c r="E5659" s="43">
        <v>542</v>
      </c>
      <c r="F5659" s="43">
        <v>545</v>
      </c>
      <c r="G5659" s="43"/>
      <c r="H5659" s="110"/>
      <c r="I5659" s="109">
        <f t="shared" si="774"/>
        <v>1660.5166051660517</v>
      </c>
      <c r="J5659" s="109">
        <f t="shared" si="775"/>
        <v>0</v>
      </c>
      <c r="K5659" s="109">
        <f t="shared" si="776"/>
        <v>0</v>
      </c>
      <c r="L5659" s="43">
        <f t="shared" si="777"/>
        <v>1660.5166051660517</v>
      </c>
      <c r="M5659" s="25"/>
      <c r="N5659" s="25"/>
    </row>
    <row r="5660" spans="1:14" ht="15.75" customHeight="1">
      <c r="A5660" s="114">
        <v>41187</v>
      </c>
      <c r="B5660" s="54" t="s">
        <v>702</v>
      </c>
      <c r="C5660" s="29">
        <f t="shared" si="778"/>
        <v>773.19587628865975</v>
      </c>
      <c r="D5660" s="102" t="s">
        <v>188</v>
      </c>
      <c r="E5660" s="43">
        <v>388</v>
      </c>
      <c r="F5660" s="43">
        <v>390.5</v>
      </c>
      <c r="G5660" s="43"/>
      <c r="H5660" s="110"/>
      <c r="I5660" s="109">
        <f t="shared" si="774"/>
        <v>1932.9896907216494</v>
      </c>
      <c r="J5660" s="109">
        <f t="shared" si="775"/>
        <v>0</v>
      </c>
      <c r="K5660" s="109">
        <f t="shared" si="776"/>
        <v>0</v>
      </c>
      <c r="L5660" s="43">
        <f t="shared" si="777"/>
        <v>1932.9896907216494</v>
      </c>
      <c r="M5660" s="25"/>
      <c r="N5660" s="25"/>
    </row>
    <row r="5661" spans="1:14" ht="15.75" customHeight="1">
      <c r="A5661" s="114">
        <v>41187</v>
      </c>
      <c r="B5661" s="54" t="s">
        <v>947</v>
      </c>
      <c r="C5661" s="29">
        <f t="shared" si="778"/>
        <v>2097.9020979020979</v>
      </c>
      <c r="D5661" s="102" t="s">
        <v>188</v>
      </c>
      <c r="E5661" s="43">
        <v>143</v>
      </c>
      <c r="F5661" s="43">
        <v>143.9</v>
      </c>
      <c r="G5661" s="43"/>
      <c r="H5661" s="110"/>
      <c r="I5661" s="109">
        <f t="shared" si="774"/>
        <v>1888.1118881119</v>
      </c>
      <c r="J5661" s="109">
        <f t="shared" si="775"/>
        <v>0</v>
      </c>
      <c r="K5661" s="109">
        <f t="shared" si="776"/>
        <v>0</v>
      </c>
      <c r="L5661" s="43">
        <f t="shared" si="777"/>
        <v>1888.1118881119</v>
      </c>
      <c r="M5661" s="25"/>
      <c r="N5661" s="25"/>
    </row>
    <row r="5662" spans="1:14" ht="15.75" customHeight="1">
      <c r="A5662" s="114">
        <v>41186</v>
      </c>
      <c r="B5662" s="54" t="s">
        <v>930</v>
      </c>
      <c r="C5662" s="29">
        <f t="shared" si="778"/>
        <v>3409.090909090909</v>
      </c>
      <c r="D5662" s="54" t="s">
        <v>188</v>
      </c>
      <c r="E5662" s="112">
        <v>88</v>
      </c>
      <c r="F5662" s="112">
        <v>88.6</v>
      </c>
      <c r="G5662" s="112">
        <v>89.5</v>
      </c>
      <c r="H5662" s="112">
        <v>90.75</v>
      </c>
      <c r="I5662" s="109">
        <f t="shared" si="774"/>
        <v>2045.4545454545259</v>
      </c>
      <c r="J5662" s="109">
        <f t="shared" si="775"/>
        <v>3068.1818181818376</v>
      </c>
      <c r="K5662" s="109">
        <f t="shared" si="776"/>
        <v>4261.363636363636</v>
      </c>
      <c r="L5662" s="43">
        <f t="shared" si="777"/>
        <v>9375</v>
      </c>
      <c r="M5662" s="25"/>
      <c r="N5662" s="25"/>
    </row>
    <row r="5663" spans="1:14" ht="15.75" customHeight="1">
      <c r="A5663" s="114">
        <v>41186</v>
      </c>
      <c r="B5663" s="54" t="s">
        <v>99</v>
      </c>
      <c r="C5663" s="29">
        <f t="shared" si="778"/>
        <v>2205.8823529411766</v>
      </c>
      <c r="D5663" s="54" t="s">
        <v>188</v>
      </c>
      <c r="E5663" s="112">
        <v>136</v>
      </c>
      <c r="F5663" s="112">
        <v>137</v>
      </c>
      <c r="G5663" s="112">
        <v>138.25</v>
      </c>
      <c r="H5663" s="112">
        <v>140</v>
      </c>
      <c r="I5663" s="109">
        <f t="shared" si="774"/>
        <v>2205.8823529411766</v>
      </c>
      <c r="J5663" s="109">
        <f t="shared" si="775"/>
        <v>2757.3529411764707</v>
      </c>
      <c r="K5663" s="109">
        <f t="shared" si="776"/>
        <v>3860.294117647059</v>
      </c>
      <c r="L5663" s="43">
        <f t="shared" si="777"/>
        <v>8823.5294117647063</v>
      </c>
      <c r="M5663" s="25"/>
      <c r="N5663" s="25"/>
    </row>
    <row r="5664" spans="1:14" ht="15.75" customHeight="1">
      <c r="A5664" s="114">
        <v>41186</v>
      </c>
      <c r="B5664" s="54" t="s">
        <v>907</v>
      </c>
      <c r="C5664" s="29">
        <f t="shared" si="778"/>
        <v>1496.2593516209477</v>
      </c>
      <c r="D5664" s="54" t="s">
        <v>188</v>
      </c>
      <c r="E5664" s="112">
        <v>200.5</v>
      </c>
      <c r="F5664" s="112">
        <v>202</v>
      </c>
      <c r="G5664" s="112">
        <v>204</v>
      </c>
      <c r="H5664" s="112"/>
      <c r="I5664" s="109">
        <f t="shared" si="774"/>
        <v>2244.3890274314217</v>
      </c>
      <c r="J5664" s="109">
        <f t="shared" si="775"/>
        <v>2992.5187032418953</v>
      </c>
      <c r="K5664" s="109">
        <f t="shared" si="776"/>
        <v>0</v>
      </c>
      <c r="L5664" s="43">
        <f t="shared" si="777"/>
        <v>5236.907730673317</v>
      </c>
      <c r="M5664" s="25"/>
      <c r="N5664" s="25"/>
    </row>
    <row r="5665" spans="1:14" ht="15.75" customHeight="1">
      <c r="A5665" s="114">
        <v>41186</v>
      </c>
      <c r="B5665" s="54" t="s">
        <v>948</v>
      </c>
      <c r="C5665" s="29">
        <f t="shared" si="778"/>
        <v>1538.4615384615386</v>
      </c>
      <c r="D5665" s="54" t="s">
        <v>188</v>
      </c>
      <c r="E5665" s="112">
        <v>195</v>
      </c>
      <c r="F5665" s="112">
        <v>196</v>
      </c>
      <c r="G5665" s="112">
        <v>197.5</v>
      </c>
      <c r="H5665" s="112"/>
      <c r="I5665" s="109">
        <f t="shared" si="774"/>
        <v>1538.4615384615386</v>
      </c>
      <c r="J5665" s="109">
        <f t="shared" si="775"/>
        <v>2307.6923076923076</v>
      </c>
      <c r="K5665" s="109">
        <f t="shared" si="776"/>
        <v>0</v>
      </c>
      <c r="L5665" s="43">
        <f t="shared" si="777"/>
        <v>3846.1538461538462</v>
      </c>
      <c r="M5665" s="25"/>
      <c r="N5665" s="25"/>
    </row>
    <row r="5666" spans="1:14" ht="15.75" customHeight="1">
      <c r="A5666" s="114">
        <v>41186</v>
      </c>
      <c r="B5666" s="54" t="s">
        <v>949</v>
      </c>
      <c r="C5666" s="29">
        <f t="shared" si="778"/>
        <v>1079.1366906474821</v>
      </c>
      <c r="D5666" s="54" t="s">
        <v>188</v>
      </c>
      <c r="E5666" s="112">
        <v>278</v>
      </c>
      <c r="F5666" s="112">
        <v>279.5</v>
      </c>
      <c r="G5666" s="112">
        <v>281.5</v>
      </c>
      <c r="H5666" s="112"/>
      <c r="I5666" s="109">
        <f t="shared" si="774"/>
        <v>1618.705035971223</v>
      </c>
      <c r="J5666" s="109">
        <f t="shared" si="775"/>
        <v>2158.2733812949641</v>
      </c>
      <c r="K5666" s="109">
        <f t="shared" si="776"/>
        <v>0</v>
      </c>
      <c r="L5666" s="43">
        <f t="shared" si="777"/>
        <v>3776.9784172661871</v>
      </c>
      <c r="M5666" s="25"/>
      <c r="N5666" s="25"/>
    </row>
    <row r="5667" spans="1:14" ht="15.75" customHeight="1">
      <c r="A5667" s="114">
        <v>41186</v>
      </c>
      <c r="B5667" s="54" t="s">
        <v>744</v>
      </c>
      <c r="C5667" s="29">
        <f t="shared" si="778"/>
        <v>2970.2970297029701</v>
      </c>
      <c r="D5667" s="102" t="s">
        <v>188</v>
      </c>
      <c r="E5667" s="43">
        <v>101</v>
      </c>
      <c r="F5667" s="43">
        <v>101.9</v>
      </c>
      <c r="G5667" s="43"/>
      <c r="H5667" s="110"/>
      <c r="I5667" s="109">
        <f t="shared" si="774"/>
        <v>2673.26732673269</v>
      </c>
      <c r="J5667" s="109">
        <f t="shared" si="775"/>
        <v>0</v>
      </c>
      <c r="K5667" s="109">
        <f t="shared" si="776"/>
        <v>0</v>
      </c>
      <c r="L5667" s="43">
        <f t="shared" si="777"/>
        <v>2673.26732673269</v>
      </c>
      <c r="M5667" s="25"/>
      <c r="N5667" s="25"/>
    </row>
    <row r="5668" spans="1:14" ht="15.75" customHeight="1">
      <c r="A5668" s="114">
        <v>41186</v>
      </c>
      <c r="B5668" s="54" t="s">
        <v>546</v>
      </c>
      <c r="C5668" s="29">
        <f t="shared" si="778"/>
        <v>375.46933667083857</v>
      </c>
      <c r="D5668" s="102" t="s">
        <v>188</v>
      </c>
      <c r="E5668" s="43">
        <v>799</v>
      </c>
      <c r="F5668" s="43">
        <v>802.85</v>
      </c>
      <c r="G5668" s="43"/>
      <c r="H5668" s="110"/>
      <c r="I5668" s="109">
        <f t="shared" si="774"/>
        <v>1445.556946182737</v>
      </c>
      <c r="J5668" s="109">
        <f t="shared" si="775"/>
        <v>0</v>
      </c>
      <c r="K5668" s="109">
        <f t="shared" si="776"/>
        <v>0</v>
      </c>
      <c r="L5668" s="43">
        <f t="shared" si="777"/>
        <v>1445.556946182737</v>
      </c>
      <c r="M5668" s="25"/>
      <c r="N5668" s="25"/>
    </row>
    <row r="5669" spans="1:14" ht="15.75" customHeight="1">
      <c r="A5669" s="114">
        <v>41186</v>
      </c>
      <c r="B5669" s="54" t="s">
        <v>30</v>
      </c>
      <c r="C5669" s="29">
        <f t="shared" si="778"/>
        <v>2500</v>
      </c>
      <c r="D5669" s="102" t="s">
        <v>188</v>
      </c>
      <c r="E5669" s="43">
        <v>120</v>
      </c>
      <c r="F5669" s="43">
        <v>120.9</v>
      </c>
      <c r="G5669" s="43"/>
      <c r="H5669" s="110"/>
      <c r="I5669" s="109">
        <f t="shared" si="774"/>
        <v>2250.0000000000141</v>
      </c>
      <c r="J5669" s="109">
        <f t="shared" si="775"/>
        <v>0</v>
      </c>
      <c r="K5669" s="109">
        <f t="shared" si="776"/>
        <v>0</v>
      </c>
      <c r="L5669" s="43">
        <f t="shared" si="777"/>
        <v>2250.0000000000141</v>
      </c>
      <c r="M5669" s="25"/>
      <c r="N5669" s="25"/>
    </row>
    <row r="5670" spans="1:14" ht="15.75" customHeight="1">
      <c r="A5670" s="114">
        <v>41186</v>
      </c>
      <c r="B5670" s="54" t="s">
        <v>950</v>
      </c>
      <c r="C5670" s="29">
        <f t="shared" si="778"/>
        <v>621.11801242236027</v>
      </c>
      <c r="D5670" s="102" t="s">
        <v>188</v>
      </c>
      <c r="E5670" s="43">
        <v>483</v>
      </c>
      <c r="F5670" s="43">
        <v>485.5</v>
      </c>
      <c r="G5670" s="43"/>
      <c r="H5670" s="110"/>
      <c r="I5670" s="109">
        <f t="shared" si="774"/>
        <v>1552.7950310559006</v>
      </c>
      <c r="J5670" s="109">
        <f t="shared" si="775"/>
        <v>0</v>
      </c>
      <c r="K5670" s="109">
        <f t="shared" si="776"/>
        <v>0</v>
      </c>
      <c r="L5670" s="43">
        <f t="shared" si="777"/>
        <v>1552.7950310559006</v>
      </c>
      <c r="M5670" s="25"/>
      <c r="N5670" s="25"/>
    </row>
    <row r="5671" spans="1:14" ht="15.75" customHeight="1">
      <c r="A5671" s="114">
        <v>41186</v>
      </c>
      <c r="B5671" s="54" t="s">
        <v>773</v>
      </c>
      <c r="C5671" s="29">
        <f t="shared" si="778"/>
        <v>497.5124378109453</v>
      </c>
      <c r="D5671" s="102" t="s">
        <v>188</v>
      </c>
      <c r="E5671" s="43">
        <v>603</v>
      </c>
      <c r="F5671" s="43">
        <v>607</v>
      </c>
      <c r="G5671" s="43"/>
      <c r="H5671" s="110"/>
      <c r="I5671" s="109">
        <f t="shared" si="774"/>
        <v>1990.0497512437812</v>
      </c>
      <c r="J5671" s="109">
        <f t="shared" si="775"/>
        <v>0</v>
      </c>
      <c r="K5671" s="109">
        <f t="shared" si="776"/>
        <v>0</v>
      </c>
      <c r="L5671" s="43">
        <f t="shared" si="777"/>
        <v>1990.0497512437812</v>
      </c>
      <c r="M5671" s="25"/>
      <c r="N5671" s="25"/>
    </row>
    <row r="5672" spans="1:14" ht="15.75" customHeight="1">
      <c r="A5672" s="114">
        <v>41185</v>
      </c>
      <c r="B5672" s="54" t="s">
        <v>786</v>
      </c>
      <c r="C5672" s="29">
        <f t="shared" si="778"/>
        <v>2608.695652173913</v>
      </c>
      <c r="D5672" s="54" t="s">
        <v>188</v>
      </c>
      <c r="E5672" s="112">
        <v>115</v>
      </c>
      <c r="F5672" s="112">
        <v>116</v>
      </c>
      <c r="G5672" s="112">
        <v>117.5</v>
      </c>
      <c r="H5672" s="112">
        <v>119</v>
      </c>
      <c r="I5672" s="109">
        <f t="shared" si="774"/>
        <v>2608.695652173913</v>
      </c>
      <c r="J5672" s="109">
        <f t="shared" si="775"/>
        <v>3913.0434782608695</v>
      </c>
      <c r="K5672" s="109">
        <f t="shared" si="776"/>
        <v>3913.0434782608695</v>
      </c>
      <c r="L5672" s="43">
        <f t="shared" si="777"/>
        <v>10434.782608695652</v>
      </c>
      <c r="M5672" s="25"/>
      <c r="N5672" s="25"/>
    </row>
    <row r="5673" spans="1:14" ht="15.75" customHeight="1">
      <c r="A5673" s="114">
        <v>41185</v>
      </c>
      <c r="B5673" s="54" t="s">
        <v>560</v>
      </c>
      <c r="C5673" s="29">
        <f t="shared" si="778"/>
        <v>824.17582417582423</v>
      </c>
      <c r="D5673" s="54" t="s">
        <v>188</v>
      </c>
      <c r="E5673" s="112">
        <v>364</v>
      </c>
      <c r="F5673" s="112">
        <v>366.5</v>
      </c>
      <c r="G5673" s="112">
        <v>370</v>
      </c>
      <c r="H5673" s="112">
        <v>375</v>
      </c>
      <c r="I5673" s="109">
        <f t="shared" si="774"/>
        <v>2060.4395604395604</v>
      </c>
      <c r="J5673" s="109">
        <f t="shared" si="775"/>
        <v>2884.6153846153848</v>
      </c>
      <c r="K5673" s="109">
        <f t="shared" si="776"/>
        <v>4120.8791208791208</v>
      </c>
      <c r="L5673" s="43">
        <f t="shared" si="777"/>
        <v>9065.9340659340669</v>
      </c>
      <c r="M5673" s="25"/>
      <c r="N5673" s="25"/>
    </row>
    <row r="5674" spans="1:14" ht="15.75" customHeight="1">
      <c r="A5674" s="114">
        <v>41185</v>
      </c>
      <c r="B5674" s="54" t="s">
        <v>951</v>
      </c>
      <c r="C5674" s="29">
        <f t="shared" si="778"/>
        <v>655.73770491803282</v>
      </c>
      <c r="D5674" s="54" t="s">
        <v>188</v>
      </c>
      <c r="E5674" s="112">
        <v>457.5</v>
      </c>
      <c r="F5674" s="112">
        <v>460</v>
      </c>
      <c r="G5674" s="112">
        <v>463</v>
      </c>
      <c r="H5674" s="112">
        <v>468</v>
      </c>
      <c r="I5674" s="109">
        <f t="shared" si="774"/>
        <v>1639.344262295082</v>
      </c>
      <c r="J5674" s="109">
        <f t="shared" si="775"/>
        <v>1967.2131147540986</v>
      </c>
      <c r="K5674" s="109">
        <f t="shared" si="776"/>
        <v>3278.688524590164</v>
      </c>
      <c r="L5674" s="43">
        <f t="shared" si="777"/>
        <v>6885.2459016393441</v>
      </c>
      <c r="M5674" s="25"/>
      <c r="N5674" s="25"/>
    </row>
    <row r="5675" spans="1:14" ht="15.75" customHeight="1">
      <c r="A5675" s="114">
        <v>41185</v>
      </c>
      <c r="B5675" s="54" t="s">
        <v>542</v>
      </c>
      <c r="C5675" s="29">
        <f t="shared" si="778"/>
        <v>1438.8489208633093</v>
      </c>
      <c r="D5675" s="54" t="s">
        <v>188</v>
      </c>
      <c r="E5675" s="112">
        <v>208.5</v>
      </c>
      <c r="F5675" s="112">
        <v>210</v>
      </c>
      <c r="G5675" s="112">
        <v>212</v>
      </c>
      <c r="H5675" s="112">
        <v>214.45</v>
      </c>
      <c r="I5675" s="109">
        <f t="shared" si="774"/>
        <v>2158.2733812949641</v>
      </c>
      <c r="J5675" s="109">
        <f t="shared" si="775"/>
        <v>2877.6978417266187</v>
      </c>
      <c r="K5675" s="109">
        <f t="shared" si="776"/>
        <v>3525.1798561150913</v>
      </c>
      <c r="L5675" s="43">
        <f t="shared" si="777"/>
        <v>8561.1510791366745</v>
      </c>
      <c r="M5675" s="25"/>
      <c r="N5675" s="25"/>
    </row>
    <row r="5676" spans="1:14" ht="15.75" customHeight="1">
      <c r="A5676" s="114">
        <v>41185</v>
      </c>
      <c r="B5676" s="54" t="s">
        <v>950</v>
      </c>
      <c r="C5676" s="29">
        <f t="shared" si="778"/>
        <v>597.60956175298804</v>
      </c>
      <c r="D5676" s="54" t="s">
        <v>188</v>
      </c>
      <c r="E5676" s="112">
        <v>502</v>
      </c>
      <c r="F5676" s="112">
        <v>505</v>
      </c>
      <c r="G5676" s="112">
        <v>509.4</v>
      </c>
      <c r="H5676" s="112"/>
      <c r="I5676" s="109">
        <f t="shared" si="774"/>
        <v>1792.828685258964</v>
      </c>
      <c r="J5676" s="109">
        <f t="shared" si="775"/>
        <v>2629.4820717131338</v>
      </c>
      <c r="K5676" s="109">
        <f t="shared" si="776"/>
        <v>0</v>
      </c>
      <c r="L5676" s="43">
        <f t="shared" si="777"/>
        <v>4422.3107569720978</v>
      </c>
      <c r="M5676" s="25"/>
      <c r="N5676" s="25"/>
    </row>
    <row r="5677" spans="1:14" ht="15.75" customHeight="1">
      <c r="A5677" s="114">
        <v>41185</v>
      </c>
      <c r="B5677" s="54" t="s">
        <v>952</v>
      </c>
      <c r="C5677" s="29">
        <f t="shared" si="778"/>
        <v>970.87378640776694</v>
      </c>
      <c r="D5677" s="102" t="s">
        <v>188</v>
      </c>
      <c r="E5677" s="43">
        <v>309</v>
      </c>
      <c r="F5677" s="43">
        <v>311</v>
      </c>
      <c r="G5677" s="43"/>
      <c r="H5677" s="110"/>
      <c r="I5677" s="109">
        <f t="shared" si="774"/>
        <v>1941.7475728155339</v>
      </c>
      <c r="J5677" s="109">
        <f t="shared" si="775"/>
        <v>0</v>
      </c>
      <c r="K5677" s="109">
        <f t="shared" si="776"/>
        <v>0</v>
      </c>
      <c r="L5677" s="43">
        <f t="shared" si="777"/>
        <v>1941.7475728155339</v>
      </c>
      <c r="M5677" s="25"/>
      <c r="N5677" s="25"/>
    </row>
    <row r="5678" spans="1:14" ht="15.75" customHeight="1">
      <c r="A5678" s="114">
        <v>41185</v>
      </c>
      <c r="B5678" s="54" t="s">
        <v>921</v>
      </c>
      <c r="C5678" s="29">
        <f t="shared" si="778"/>
        <v>1428.5714285714287</v>
      </c>
      <c r="D5678" s="102" t="s">
        <v>188</v>
      </c>
      <c r="E5678" s="43">
        <v>210</v>
      </c>
      <c r="F5678" s="43">
        <v>211.5</v>
      </c>
      <c r="G5678" s="43"/>
      <c r="H5678" s="110"/>
      <c r="I5678" s="109">
        <f t="shared" si="774"/>
        <v>2142.8571428571431</v>
      </c>
      <c r="J5678" s="109">
        <f t="shared" si="775"/>
        <v>0</v>
      </c>
      <c r="K5678" s="109">
        <f t="shared" si="776"/>
        <v>0</v>
      </c>
      <c r="L5678" s="43">
        <f t="shared" si="777"/>
        <v>2142.8571428571431</v>
      </c>
      <c r="M5678" s="25"/>
      <c r="N5678" s="25"/>
    </row>
    <row r="5679" spans="1:14" ht="15.75" customHeight="1">
      <c r="A5679" s="114">
        <v>41185</v>
      </c>
      <c r="B5679" s="54" t="s">
        <v>93</v>
      </c>
      <c r="C5679" s="29">
        <f t="shared" si="778"/>
        <v>793.65079365079362</v>
      </c>
      <c r="D5679" s="102" t="s">
        <v>188</v>
      </c>
      <c r="E5679" s="43">
        <v>378</v>
      </c>
      <c r="F5679" s="43">
        <v>380</v>
      </c>
      <c r="G5679" s="43"/>
      <c r="H5679" s="110"/>
      <c r="I5679" s="109">
        <f t="shared" si="774"/>
        <v>1587.3015873015872</v>
      </c>
      <c r="J5679" s="109">
        <f t="shared" si="775"/>
        <v>0</v>
      </c>
      <c r="K5679" s="109">
        <f t="shared" si="776"/>
        <v>0</v>
      </c>
      <c r="L5679" s="43">
        <f t="shared" si="777"/>
        <v>1587.3015873015872</v>
      </c>
      <c r="M5679" s="25"/>
      <c r="N5679" s="25"/>
    </row>
    <row r="5680" spans="1:14" ht="15.75" customHeight="1">
      <c r="A5680" s="114">
        <v>41185</v>
      </c>
      <c r="B5680" s="54" t="s">
        <v>367</v>
      </c>
      <c r="C5680" s="29">
        <f t="shared" si="778"/>
        <v>2458.0090126997134</v>
      </c>
      <c r="D5680" s="102" t="s">
        <v>188</v>
      </c>
      <c r="E5680" s="43">
        <v>122.05</v>
      </c>
      <c r="F5680" s="43">
        <v>121</v>
      </c>
      <c r="G5680" s="43"/>
      <c r="H5680" s="110"/>
      <c r="I5680" s="109">
        <f t="shared" si="774"/>
        <v>-2580.9094633346922</v>
      </c>
      <c r="J5680" s="109">
        <f t="shared" si="775"/>
        <v>0</v>
      </c>
      <c r="K5680" s="109">
        <f t="shared" si="776"/>
        <v>0</v>
      </c>
      <c r="L5680" s="43">
        <f t="shared" si="777"/>
        <v>-2580.9094633346922</v>
      </c>
      <c r="M5680" s="25"/>
      <c r="N5680" s="25"/>
    </row>
    <row r="5681" spans="1:14" ht="15.75" customHeight="1">
      <c r="A5681" s="114">
        <v>41183</v>
      </c>
      <c r="B5681" s="54" t="s">
        <v>29</v>
      </c>
      <c r="C5681" s="29">
        <f t="shared" si="778"/>
        <v>1587.3015873015872</v>
      </c>
      <c r="D5681" s="54" t="s">
        <v>188</v>
      </c>
      <c r="E5681" s="112">
        <v>189</v>
      </c>
      <c r="F5681" s="112">
        <v>190.25</v>
      </c>
      <c r="G5681" s="112">
        <v>191.75</v>
      </c>
      <c r="H5681" s="112">
        <v>193.35</v>
      </c>
      <c r="I5681" s="109">
        <f t="shared" si="774"/>
        <v>1984.1269841269841</v>
      </c>
      <c r="J5681" s="109">
        <f t="shared" si="775"/>
        <v>2380.9523809523807</v>
      </c>
      <c r="K5681" s="109">
        <f t="shared" si="776"/>
        <v>2539.6825396825307</v>
      </c>
      <c r="L5681" s="43">
        <f t="shared" si="777"/>
        <v>6904.7619047618955</v>
      </c>
      <c r="M5681" s="25"/>
      <c r="N5681" s="25"/>
    </row>
    <row r="5682" spans="1:14" ht="15.75" customHeight="1">
      <c r="A5682" s="114">
        <v>41183</v>
      </c>
      <c r="B5682" s="54" t="s">
        <v>750</v>
      </c>
      <c r="C5682" s="29">
        <f t="shared" si="778"/>
        <v>1293.1034482758621</v>
      </c>
      <c r="D5682" s="54" t="s">
        <v>188</v>
      </c>
      <c r="E5682" s="112">
        <v>232</v>
      </c>
      <c r="F5682" s="112">
        <v>233.5</v>
      </c>
      <c r="G5682" s="112">
        <v>235.5</v>
      </c>
      <c r="H5682" s="112">
        <v>237.8</v>
      </c>
      <c r="I5682" s="109">
        <f t="shared" si="774"/>
        <v>1939.655172413793</v>
      </c>
      <c r="J5682" s="109">
        <f t="shared" si="775"/>
        <v>2586.2068965517242</v>
      </c>
      <c r="K5682" s="109">
        <f t="shared" si="776"/>
        <v>2974.1379310344973</v>
      </c>
      <c r="L5682" s="43">
        <f t="shared" si="777"/>
        <v>7500.0000000000146</v>
      </c>
      <c r="M5682" s="25"/>
      <c r="N5682" s="25"/>
    </row>
    <row r="5683" spans="1:14" ht="15.75" customHeight="1">
      <c r="A5683" s="114">
        <v>41183</v>
      </c>
      <c r="B5683" s="54" t="s">
        <v>953</v>
      </c>
      <c r="C5683" s="29">
        <f t="shared" si="778"/>
        <v>952.38095238095241</v>
      </c>
      <c r="D5683" s="102" t="s">
        <v>188</v>
      </c>
      <c r="E5683" s="43">
        <v>315</v>
      </c>
      <c r="F5683" s="43">
        <v>317</v>
      </c>
      <c r="G5683" s="43"/>
      <c r="H5683" s="110"/>
      <c r="I5683" s="109">
        <f t="shared" si="774"/>
        <v>1904.7619047619048</v>
      </c>
      <c r="J5683" s="109">
        <f t="shared" si="775"/>
        <v>0</v>
      </c>
      <c r="K5683" s="109">
        <f t="shared" si="776"/>
        <v>0</v>
      </c>
      <c r="L5683" s="43">
        <f t="shared" si="777"/>
        <v>1904.7619047619048</v>
      </c>
      <c r="M5683" s="25"/>
      <c r="N5683" s="25"/>
    </row>
    <row r="5684" spans="1:14" ht="15.75" customHeight="1">
      <c r="A5684" s="114">
        <v>41183</v>
      </c>
      <c r="B5684" s="54" t="s">
        <v>86</v>
      </c>
      <c r="C5684" s="29">
        <f t="shared" si="778"/>
        <v>2000</v>
      </c>
      <c r="D5684" s="102" t="s">
        <v>188</v>
      </c>
      <c r="E5684" s="43">
        <v>150</v>
      </c>
      <c r="F5684" s="43">
        <v>151</v>
      </c>
      <c r="G5684" s="43"/>
      <c r="H5684" s="110"/>
      <c r="I5684" s="109">
        <f t="shared" si="774"/>
        <v>2000</v>
      </c>
      <c r="J5684" s="109">
        <f t="shared" si="775"/>
        <v>0</v>
      </c>
      <c r="K5684" s="109">
        <f t="shared" si="776"/>
        <v>0</v>
      </c>
      <c r="L5684" s="43">
        <f t="shared" si="777"/>
        <v>2000</v>
      </c>
      <c r="M5684" s="25"/>
      <c r="N5684" s="25"/>
    </row>
    <row r="5685" spans="1:14" ht="15.75" customHeight="1">
      <c r="A5685" s="114">
        <v>41183</v>
      </c>
      <c r="B5685" s="54" t="s">
        <v>907</v>
      </c>
      <c r="C5685" s="29">
        <f t="shared" si="778"/>
        <v>1546.3917525773195</v>
      </c>
      <c r="D5685" s="102" t="s">
        <v>188</v>
      </c>
      <c r="E5685" s="43">
        <v>194</v>
      </c>
      <c r="F5685" s="43">
        <v>195.25</v>
      </c>
      <c r="G5685" s="43"/>
      <c r="H5685" s="110"/>
      <c r="I5685" s="109">
        <f t="shared" si="774"/>
        <v>1932.9896907216494</v>
      </c>
      <c r="J5685" s="109">
        <f t="shared" si="775"/>
        <v>0</v>
      </c>
      <c r="K5685" s="109">
        <f t="shared" si="776"/>
        <v>0</v>
      </c>
      <c r="L5685" s="43">
        <f t="shared" si="777"/>
        <v>1932.9896907216494</v>
      </c>
      <c r="M5685" s="25"/>
      <c r="N5685" s="25"/>
    </row>
    <row r="5686" spans="1:14" ht="15.75" customHeight="1">
      <c r="A5686" s="114">
        <v>41183</v>
      </c>
      <c r="B5686" s="54" t="s">
        <v>695</v>
      </c>
      <c r="C5686" s="29">
        <f t="shared" si="778"/>
        <v>2702.7027027027025</v>
      </c>
      <c r="D5686" s="102" t="s">
        <v>188</v>
      </c>
      <c r="E5686" s="43">
        <v>111</v>
      </c>
      <c r="F5686" s="43">
        <v>111.95</v>
      </c>
      <c r="G5686" s="43"/>
      <c r="H5686" s="110"/>
      <c r="I5686" s="109">
        <f t="shared" si="774"/>
        <v>2567.5675675675752</v>
      </c>
      <c r="J5686" s="109">
        <f t="shared" si="775"/>
        <v>0</v>
      </c>
      <c r="K5686" s="109">
        <f t="shared" si="776"/>
        <v>0</v>
      </c>
      <c r="L5686" s="43">
        <f t="shared" si="777"/>
        <v>2567.5675675675752</v>
      </c>
      <c r="M5686" s="25"/>
      <c r="N5686" s="25"/>
    </row>
    <row r="5687" spans="1:14" ht="15.75" customHeight="1">
      <c r="A5687" s="114">
        <v>41183</v>
      </c>
      <c r="B5687" s="54" t="s">
        <v>498</v>
      </c>
      <c r="C5687" s="29">
        <f>300000/E5687</f>
        <v>2173.913043478261</v>
      </c>
      <c r="D5687" s="102" t="s">
        <v>188</v>
      </c>
      <c r="E5687" s="43">
        <v>138</v>
      </c>
      <c r="F5687" s="43">
        <v>138.75</v>
      </c>
      <c r="G5687" s="43"/>
      <c r="H5687" s="110"/>
      <c r="I5687" s="109">
        <f t="shared" si="774"/>
        <v>1630.4347826086957</v>
      </c>
      <c r="J5687" s="109">
        <f t="shared" si="775"/>
        <v>0</v>
      </c>
      <c r="K5687" s="109">
        <f t="shared" si="776"/>
        <v>0</v>
      </c>
      <c r="L5687" s="43">
        <f t="shared" si="777"/>
        <v>1630.4347826086957</v>
      </c>
      <c r="M5687" s="25"/>
      <c r="N5687" s="25"/>
    </row>
    <row r="5688" spans="1:14" ht="15.75" customHeight="1">
      <c r="A5688" s="114">
        <v>41183</v>
      </c>
      <c r="B5688" s="54" t="s">
        <v>954</v>
      </c>
      <c r="C5688" s="29">
        <f t="shared" si="778"/>
        <v>1354.4018058690745</v>
      </c>
      <c r="D5688" s="102" t="s">
        <v>188</v>
      </c>
      <c r="E5688" s="43">
        <v>221.5</v>
      </c>
      <c r="F5688" s="43">
        <v>221.5</v>
      </c>
      <c r="G5688" s="43"/>
      <c r="H5688" s="110"/>
      <c r="I5688" s="109">
        <f t="shared" si="774"/>
        <v>0</v>
      </c>
      <c r="J5688" s="109">
        <f t="shared" si="775"/>
        <v>0</v>
      </c>
      <c r="K5688" s="109">
        <f t="shared" si="776"/>
        <v>0</v>
      </c>
      <c r="L5688" s="43">
        <f t="shared" si="777"/>
        <v>0</v>
      </c>
      <c r="M5688" s="25"/>
      <c r="N5688" s="25"/>
    </row>
    <row r="5689" spans="1:14" ht="15.75" customHeight="1">
      <c r="A5689" s="114">
        <v>41180</v>
      </c>
      <c r="B5689" s="54" t="s">
        <v>955</v>
      </c>
      <c r="C5689" s="29">
        <f t="shared" si="778"/>
        <v>1886.7924528301887</v>
      </c>
      <c r="D5689" s="54" t="s">
        <v>188</v>
      </c>
      <c r="E5689" s="112">
        <v>159</v>
      </c>
      <c r="F5689" s="112">
        <v>160</v>
      </c>
      <c r="G5689" s="112">
        <v>161.5</v>
      </c>
      <c r="H5689" s="112">
        <v>163</v>
      </c>
      <c r="I5689" s="109">
        <f t="shared" si="774"/>
        <v>1886.7924528301887</v>
      </c>
      <c r="J5689" s="109">
        <f t="shared" si="775"/>
        <v>2830.1886792452833</v>
      </c>
      <c r="K5689" s="109">
        <f t="shared" si="776"/>
        <v>2830.1886792452833</v>
      </c>
      <c r="L5689" s="43">
        <f t="shared" si="777"/>
        <v>7547.1698113207558</v>
      </c>
      <c r="M5689" s="25"/>
      <c r="N5689" s="25"/>
    </row>
    <row r="5690" spans="1:14" ht="15.75" customHeight="1">
      <c r="A5690" s="114">
        <v>41180</v>
      </c>
      <c r="B5690" s="54" t="s">
        <v>956</v>
      </c>
      <c r="C5690" s="29">
        <f t="shared" si="778"/>
        <v>1086.9565217391305</v>
      </c>
      <c r="D5690" s="54" t="s">
        <v>188</v>
      </c>
      <c r="E5690" s="112">
        <v>276</v>
      </c>
      <c r="F5690" s="112">
        <v>277.5</v>
      </c>
      <c r="G5690" s="112">
        <v>279.5</v>
      </c>
      <c r="H5690" s="112">
        <v>282</v>
      </c>
      <c r="I5690" s="109">
        <f t="shared" si="774"/>
        <v>1630.4347826086957</v>
      </c>
      <c r="J5690" s="109">
        <f t="shared" si="775"/>
        <v>2173.913043478261</v>
      </c>
      <c r="K5690" s="109">
        <f t="shared" si="776"/>
        <v>2717.391304347826</v>
      </c>
      <c r="L5690" s="43">
        <f t="shared" si="777"/>
        <v>6521.739130434783</v>
      </c>
      <c r="M5690" s="25"/>
      <c r="N5690" s="25"/>
    </row>
    <row r="5691" spans="1:14" ht="15.75" customHeight="1">
      <c r="A5691" s="114">
        <v>41180</v>
      </c>
      <c r="B5691" s="54" t="s">
        <v>876</v>
      </c>
      <c r="C5691" s="29">
        <f t="shared" si="778"/>
        <v>1910.8280254777071</v>
      </c>
      <c r="D5691" s="54" t="s">
        <v>188</v>
      </c>
      <c r="E5691" s="112">
        <v>157</v>
      </c>
      <c r="F5691" s="112">
        <v>158.25</v>
      </c>
      <c r="G5691" s="112">
        <v>159.75</v>
      </c>
      <c r="H5691" s="112">
        <v>162</v>
      </c>
      <c r="I5691" s="109">
        <f t="shared" si="774"/>
        <v>2388.5350318471337</v>
      </c>
      <c r="J5691" s="109">
        <f t="shared" si="775"/>
        <v>2866.2420382165606</v>
      </c>
      <c r="K5691" s="109">
        <f t="shared" si="776"/>
        <v>4299.3630573248411</v>
      </c>
      <c r="L5691" s="43">
        <f t="shared" si="777"/>
        <v>9554.1401273885349</v>
      </c>
      <c r="M5691" s="25"/>
      <c r="N5691" s="25"/>
    </row>
    <row r="5692" spans="1:14" ht="15.75" customHeight="1">
      <c r="A5692" s="114">
        <v>41180</v>
      </c>
      <c r="B5692" s="54" t="s">
        <v>932</v>
      </c>
      <c r="C5692" s="29">
        <f t="shared" si="778"/>
        <v>2400</v>
      </c>
      <c r="D5692" s="54" t="s">
        <v>188</v>
      </c>
      <c r="E5692" s="112">
        <v>125</v>
      </c>
      <c r="F5692" s="112">
        <v>126</v>
      </c>
      <c r="G5692" s="112">
        <v>127.5</v>
      </c>
      <c r="H5692" s="112"/>
      <c r="I5692" s="109">
        <f t="shared" si="774"/>
        <v>2400</v>
      </c>
      <c r="J5692" s="109">
        <f t="shared" si="775"/>
        <v>3600</v>
      </c>
      <c r="K5692" s="109">
        <f t="shared" si="776"/>
        <v>0</v>
      </c>
      <c r="L5692" s="43">
        <f t="shared" si="777"/>
        <v>6000</v>
      </c>
      <c r="M5692" s="25"/>
      <c r="N5692" s="25"/>
    </row>
    <row r="5693" spans="1:14" ht="15.75" customHeight="1">
      <c r="A5693" s="114">
        <v>41180</v>
      </c>
      <c r="B5693" s="54" t="s">
        <v>517</v>
      </c>
      <c r="C5693" s="29">
        <f t="shared" si="778"/>
        <v>1754.3859649122808</v>
      </c>
      <c r="D5693" s="54" t="s">
        <v>188</v>
      </c>
      <c r="E5693" s="112">
        <v>171</v>
      </c>
      <c r="F5693" s="112">
        <v>172.25</v>
      </c>
      <c r="G5693" s="112">
        <v>173.75</v>
      </c>
      <c r="H5693" s="112"/>
      <c r="I5693" s="109">
        <f t="shared" si="774"/>
        <v>2192.9824561403511</v>
      </c>
      <c r="J5693" s="109">
        <f t="shared" si="775"/>
        <v>2631.5789473684213</v>
      </c>
      <c r="K5693" s="109">
        <f t="shared" si="776"/>
        <v>0</v>
      </c>
      <c r="L5693" s="43">
        <f t="shared" si="777"/>
        <v>4824.5614035087729</v>
      </c>
      <c r="M5693" s="25"/>
      <c r="N5693" s="25"/>
    </row>
    <row r="5694" spans="1:14" ht="15.75" customHeight="1">
      <c r="A5694" s="114">
        <v>41180</v>
      </c>
      <c r="B5694" s="54" t="s">
        <v>702</v>
      </c>
      <c r="C5694" s="29">
        <f t="shared" si="778"/>
        <v>817.43869209809259</v>
      </c>
      <c r="D5694" s="102" t="s">
        <v>188</v>
      </c>
      <c r="E5694" s="43">
        <v>367</v>
      </c>
      <c r="F5694" s="43">
        <v>369</v>
      </c>
      <c r="G5694" s="43"/>
      <c r="H5694" s="110"/>
      <c r="I5694" s="109">
        <f t="shared" si="774"/>
        <v>1634.8773841961852</v>
      </c>
      <c r="J5694" s="109">
        <f t="shared" si="775"/>
        <v>0</v>
      </c>
      <c r="K5694" s="109">
        <f t="shared" si="776"/>
        <v>0</v>
      </c>
      <c r="L5694" s="43">
        <f t="shared" si="777"/>
        <v>1634.8773841961852</v>
      </c>
      <c r="M5694" s="25"/>
      <c r="N5694" s="25"/>
    </row>
    <row r="5695" spans="1:14" ht="15.75" customHeight="1">
      <c r="A5695" s="114">
        <v>41180</v>
      </c>
      <c r="B5695" s="54" t="s">
        <v>750</v>
      </c>
      <c r="C5695" s="29">
        <f t="shared" si="778"/>
        <v>1304.3478260869565</v>
      </c>
      <c r="D5695" s="102" t="s">
        <v>188</v>
      </c>
      <c r="E5695" s="43">
        <v>230</v>
      </c>
      <c r="F5695" s="43">
        <v>231.5</v>
      </c>
      <c r="G5695" s="43"/>
      <c r="H5695" s="110"/>
      <c r="I5695" s="109">
        <f t="shared" si="774"/>
        <v>1956.5217391304348</v>
      </c>
      <c r="J5695" s="109">
        <f t="shared" si="775"/>
        <v>0</v>
      </c>
      <c r="K5695" s="109">
        <f t="shared" si="776"/>
        <v>0</v>
      </c>
      <c r="L5695" s="43">
        <f t="shared" si="777"/>
        <v>1956.5217391304348</v>
      </c>
      <c r="M5695" s="25"/>
      <c r="N5695" s="25"/>
    </row>
    <row r="5696" spans="1:14" ht="15.75" customHeight="1">
      <c r="A5696" s="114">
        <v>41180</v>
      </c>
      <c r="B5696" s="54" t="s">
        <v>949</v>
      </c>
      <c r="C5696" s="29">
        <f t="shared" si="778"/>
        <v>1132.0754716981132</v>
      </c>
      <c r="D5696" s="102" t="s">
        <v>188</v>
      </c>
      <c r="E5696" s="43">
        <v>265</v>
      </c>
      <c r="F5696" s="43">
        <v>266.5</v>
      </c>
      <c r="G5696" s="43"/>
      <c r="H5696" s="110"/>
      <c r="I5696" s="109">
        <f t="shared" si="774"/>
        <v>1698.1132075471698</v>
      </c>
      <c r="J5696" s="109">
        <f t="shared" si="775"/>
        <v>0</v>
      </c>
      <c r="K5696" s="109">
        <f t="shared" si="776"/>
        <v>0</v>
      </c>
      <c r="L5696" s="43">
        <f t="shared" si="777"/>
        <v>1698.1132075471698</v>
      </c>
      <c r="M5696" s="25"/>
      <c r="N5696" s="25"/>
    </row>
    <row r="5697" spans="1:14" ht="15.75" customHeight="1">
      <c r="A5697" s="114">
        <v>41180</v>
      </c>
      <c r="B5697" s="54" t="s">
        <v>498</v>
      </c>
      <c r="C5697" s="29">
        <f t="shared" si="778"/>
        <v>2222.2222222222222</v>
      </c>
      <c r="D5697" s="102" t="s">
        <v>188</v>
      </c>
      <c r="E5697" s="43">
        <v>135</v>
      </c>
      <c r="F5697" s="43">
        <v>136</v>
      </c>
      <c r="G5697" s="43"/>
      <c r="H5697" s="110"/>
      <c r="I5697" s="109">
        <f t="shared" si="774"/>
        <v>2222.2222222222222</v>
      </c>
      <c r="J5697" s="109">
        <f t="shared" si="775"/>
        <v>0</v>
      </c>
      <c r="K5697" s="109">
        <f t="shared" si="776"/>
        <v>0</v>
      </c>
      <c r="L5697" s="43">
        <f t="shared" si="777"/>
        <v>2222.2222222222222</v>
      </c>
      <c r="M5697" s="25"/>
      <c r="N5697" s="25"/>
    </row>
    <row r="5698" spans="1:14" ht="15.75" customHeight="1">
      <c r="A5698" s="114">
        <v>41180</v>
      </c>
      <c r="B5698" s="54" t="s">
        <v>957</v>
      </c>
      <c r="C5698" s="29">
        <f t="shared" si="778"/>
        <v>1724.1379310344828</v>
      </c>
      <c r="D5698" s="102" t="s">
        <v>188</v>
      </c>
      <c r="E5698" s="43">
        <v>174</v>
      </c>
      <c r="F5698" s="43">
        <v>175</v>
      </c>
      <c r="G5698" s="43"/>
      <c r="H5698" s="110"/>
      <c r="I5698" s="109">
        <f t="shared" si="774"/>
        <v>1724.1379310344828</v>
      </c>
      <c r="J5698" s="109">
        <f t="shared" si="775"/>
        <v>0</v>
      </c>
      <c r="K5698" s="109">
        <f t="shared" si="776"/>
        <v>0</v>
      </c>
      <c r="L5698" s="43">
        <f t="shared" si="777"/>
        <v>1724.1379310344828</v>
      </c>
      <c r="M5698" s="25"/>
      <c r="N5698" s="25"/>
    </row>
    <row r="5699" spans="1:14" ht="15.75" customHeight="1">
      <c r="A5699" s="114">
        <v>41179</v>
      </c>
      <c r="B5699" s="54" t="s">
        <v>958</v>
      </c>
      <c r="C5699" s="29">
        <f t="shared" si="778"/>
        <v>2000</v>
      </c>
      <c r="D5699" s="54" t="s">
        <v>188</v>
      </c>
      <c r="E5699" s="112">
        <v>150</v>
      </c>
      <c r="F5699" s="112">
        <v>151</v>
      </c>
      <c r="G5699" s="112">
        <v>152.5</v>
      </c>
      <c r="H5699" s="112">
        <v>154</v>
      </c>
      <c r="I5699" s="109">
        <f t="shared" si="774"/>
        <v>2000</v>
      </c>
      <c r="J5699" s="109">
        <f t="shared" si="775"/>
        <v>3000</v>
      </c>
      <c r="K5699" s="109">
        <f t="shared" si="776"/>
        <v>3000</v>
      </c>
      <c r="L5699" s="43">
        <f t="shared" si="777"/>
        <v>8000</v>
      </c>
      <c r="M5699" s="25"/>
      <c r="N5699" s="25"/>
    </row>
    <row r="5700" spans="1:14" ht="15.75" customHeight="1">
      <c r="A5700" s="114">
        <v>41179</v>
      </c>
      <c r="B5700" s="54" t="s">
        <v>78</v>
      </c>
      <c r="C5700" s="29">
        <f t="shared" si="778"/>
        <v>1764.7058823529412</v>
      </c>
      <c r="D5700" s="54" t="s">
        <v>188</v>
      </c>
      <c r="E5700" s="112">
        <v>170</v>
      </c>
      <c r="F5700" s="112">
        <v>171.25</v>
      </c>
      <c r="G5700" s="112">
        <v>172.75</v>
      </c>
      <c r="H5700" s="112">
        <v>175</v>
      </c>
      <c r="I5700" s="109">
        <f t="shared" si="774"/>
        <v>2205.8823529411766</v>
      </c>
      <c r="J5700" s="109">
        <f t="shared" si="775"/>
        <v>2647.0588235294117</v>
      </c>
      <c r="K5700" s="109">
        <f t="shared" si="776"/>
        <v>3970.5882352941176</v>
      </c>
      <c r="L5700" s="43">
        <f t="shared" si="777"/>
        <v>8823.5294117647063</v>
      </c>
      <c r="M5700" s="25"/>
      <c r="N5700" s="25"/>
    </row>
    <row r="5701" spans="1:14" ht="15.75" customHeight="1">
      <c r="A5701" s="114">
        <v>41179</v>
      </c>
      <c r="B5701" s="54" t="s">
        <v>583</v>
      </c>
      <c r="C5701" s="29">
        <f t="shared" si="778"/>
        <v>4316.5467625899282</v>
      </c>
      <c r="D5701" s="54" t="s">
        <v>188</v>
      </c>
      <c r="E5701" s="112">
        <v>69.5</v>
      </c>
      <c r="F5701" s="112">
        <v>70.099999999999994</v>
      </c>
      <c r="G5701" s="112">
        <v>70.8</v>
      </c>
      <c r="H5701" s="112"/>
      <c r="I5701" s="109">
        <f t="shared" si="774"/>
        <v>2589.9280575539324</v>
      </c>
      <c r="J5701" s="109">
        <f t="shared" si="775"/>
        <v>3021.582733812962</v>
      </c>
      <c r="K5701" s="109">
        <f t="shared" si="776"/>
        <v>0</v>
      </c>
      <c r="L5701" s="43">
        <f t="shared" si="777"/>
        <v>5611.5107913668944</v>
      </c>
      <c r="M5701" s="25"/>
      <c r="N5701" s="25"/>
    </row>
    <row r="5702" spans="1:14" ht="15.75" customHeight="1">
      <c r="A5702" s="114">
        <v>41179</v>
      </c>
      <c r="B5702" s="54" t="s">
        <v>959</v>
      </c>
      <c r="C5702" s="29">
        <f t="shared" si="778"/>
        <v>1643.8356164383561</v>
      </c>
      <c r="D5702" s="54" t="s">
        <v>188</v>
      </c>
      <c r="E5702" s="112">
        <v>182.5</v>
      </c>
      <c r="F5702" s="112">
        <v>184</v>
      </c>
      <c r="G5702" s="112">
        <v>185.5</v>
      </c>
      <c r="H5702" s="112"/>
      <c r="I5702" s="109">
        <f t="shared" si="774"/>
        <v>2465.7534246575342</v>
      </c>
      <c r="J5702" s="109">
        <f t="shared" si="775"/>
        <v>2465.7534246575342</v>
      </c>
      <c r="K5702" s="109">
        <f t="shared" si="776"/>
        <v>0</v>
      </c>
      <c r="L5702" s="43">
        <f t="shared" si="777"/>
        <v>4931.5068493150684</v>
      </c>
      <c r="M5702" s="25"/>
      <c r="N5702" s="25"/>
    </row>
    <row r="5703" spans="1:14" ht="15.75" customHeight="1">
      <c r="A5703" s="114">
        <v>41179</v>
      </c>
      <c r="B5703" s="54" t="s">
        <v>960</v>
      </c>
      <c r="C5703" s="29">
        <f t="shared" si="778"/>
        <v>923.07692307692309</v>
      </c>
      <c r="D5703" s="102" t="s">
        <v>188</v>
      </c>
      <c r="E5703" s="43">
        <v>325</v>
      </c>
      <c r="F5703" s="43">
        <v>327</v>
      </c>
      <c r="G5703" s="43"/>
      <c r="H5703" s="110"/>
      <c r="I5703" s="109">
        <f t="shared" si="774"/>
        <v>1846.1538461538462</v>
      </c>
      <c r="J5703" s="109">
        <f t="shared" si="775"/>
        <v>0</v>
      </c>
      <c r="K5703" s="109">
        <f t="shared" si="776"/>
        <v>0</v>
      </c>
      <c r="L5703" s="43">
        <f t="shared" si="777"/>
        <v>1846.1538461538462</v>
      </c>
      <c r="M5703" s="25"/>
      <c r="N5703" s="25"/>
    </row>
    <row r="5704" spans="1:14" ht="15.75" customHeight="1">
      <c r="A5704" s="114">
        <v>41179</v>
      </c>
      <c r="B5704" s="54" t="s">
        <v>798</v>
      </c>
      <c r="C5704" s="29">
        <f t="shared" si="778"/>
        <v>1538.4615384615386</v>
      </c>
      <c r="D5704" s="102" t="s">
        <v>188</v>
      </c>
      <c r="E5704" s="43">
        <v>195</v>
      </c>
      <c r="F5704" s="43">
        <v>196.25</v>
      </c>
      <c r="G5704" s="43"/>
      <c r="H5704" s="110"/>
      <c r="I5704" s="109">
        <f t="shared" si="774"/>
        <v>1923.0769230769233</v>
      </c>
      <c r="J5704" s="109">
        <f t="shared" si="775"/>
        <v>0</v>
      </c>
      <c r="K5704" s="109">
        <f t="shared" si="776"/>
        <v>0</v>
      </c>
      <c r="L5704" s="43">
        <f t="shared" si="777"/>
        <v>1923.0769230769233</v>
      </c>
      <c r="M5704" s="25"/>
      <c r="N5704" s="25"/>
    </row>
    <row r="5705" spans="1:14" ht="15.75" customHeight="1">
      <c r="A5705" s="114">
        <v>41179</v>
      </c>
      <c r="B5705" s="54" t="s">
        <v>956</v>
      </c>
      <c r="C5705" s="29">
        <f t="shared" si="778"/>
        <v>1265.8227848101267</v>
      </c>
      <c r="D5705" s="102" t="s">
        <v>188</v>
      </c>
      <c r="E5705" s="43">
        <v>237</v>
      </c>
      <c r="F5705" s="43">
        <v>238.5</v>
      </c>
      <c r="G5705" s="43"/>
      <c r="H5705" s="110"/>
      <c r="I5705" s="109">
        <f t="shared" si="774"/>
        <v>1898.7341772151899</v>
      </c>
      <c r="J5705" s="109">
        <f t="shared" si="775"/>
        <v>0</v>
      </c>
      <c r="K5705" s="109">
        <f t="shared" si="776"/>
        <v>0</v>
      </c>
      <c r="L5705" s="43">
        <f t="shared" si="777"/>
        <v>1898.7341772151899</v>
      </c>
      <c r="M5705" s="25"/>
      <c r="N5705" s="25"/>
    </row>
    <row r="5706" spans="1:14" ht="15.75" customHeight="1">
      <c r="A5706" s="114">
        <v>41178</v>
      </c>
      <c r="B5706" s="54" t="s">
        <v>546</v>
      </c>
      <c r="C5706" s="29">
        <f t="shared" si="778"/>
        <v>417.82729805013929</v>
      </c>
      <c r="D5706" s="54" t="s">
        <v>188</v>
      </c>
      <c r="E5706" s="112">
        <v>718</v>
      </c>
      <c r="F5706" s="112">
        <v>722</v>
      </c>
      <c r="G5706" s="112">
        <v>727</v>
      </c>
      <c r="H5706" s="112">
        <v>735</v>
      </c>
      <c r="I5706" s="109">
        <f t="shared" si="774"/>
        <v>1671.3091922005572</v>
      </c>
      <c r="J5706" s="109">
        <f t="shared" si="775"/>
        <v>2089.1364902506966</v>
      </c>
      <c r="K5706" s="109">
        <f t="shared" si="776"/>
        <v>3342.6183844011143</v>
      </c>
      <c r="L5706" s="43">
        <f t="shared" si="777"/>
        <v>7103.0640668523683</v>
      </c>
      <c r="M5706" s="25"/>
      <c r="N5706" s="25"/>
    </row>
    <row r="5707" spans="1:14" ht="15.75" customHeight="1">
      <c r="A5707" s="114">
        <v>41178</v>
      </c>
      <c r="B5707" s="54" t="s">
        <v>961</v>
      </c>
      <c r="C5707" s="29">
        <f t="shared" si="778"/>
        <v>5714.2857142857147</v>
      </c>
      <c r="D5707" s="54" t="s">
        <v>188</v>
      </c>
      <c r="E5707" s="112">
        <v>52.5</v>
      </c>
      <c r="F5707" s="112">
        <v>52.9</v>
      </c>
      <c r="G5707" s="112">
        <v>53.5</v>
      </c>
      <c r="H5707" s="112">
        <v>54.25</v>
      </c>
      <c r="I5707" s="109">
        <f t="shared" si="774"/>
        <v>2285.7142857142776</v>
      </c>
      <c r="J5707" s="109">
        <f t="shared" si="775"/>
        <v>3428.5714285714371</v>
      </c>
      <c r="K5707" s="109">
        <f t="shared" si="776"/>
        <v>4285.7142857142862</v>
      </c>
      <c r="L5707" s="43">
        <f t="shared" si="777"/>
        <v>10000</v>
      </c>
      <c r="M5707" s="25"/>
      <c r="N5707" s="25"/>
    </row>
    <row r="5708" spans="1:14" ht="15.75" customHeight="1">
      <c r="A5708" s="114">
        <v>41178</v>
      </c>
      <c r="B5708" s="54" t="s">
        <v>26</v>
      </c>
      <c r="C5708" s="29">
        <f t="shared" si="778"/>
        <v>2316.6023166023165</v>
      </c>
      <c r="D5708" s="54" t="s">
        <v>188</v>
      </c>
      <c r="E5708" s="112">
        <v>129.5</v>
      </c>
      <c r="F5708" s="112">
        <v>130.5</v>
      </c>
      <c r="G5708" s="112">
        <v>132</v>
      </c>
      <c r="H5708" s="112">
        <v>134</v>
      </c>
      <c r="I5708" s="109">
        <f t="shared" ref="I5708:I5771" si="779">(IF(D5708="SHORT",E5708-F5708,IF(D5708="LONG",F5708-E5708)))*C5708</f>
        <v>2316.6023166023165</v>
      </c>
      <c r="J5708" s="109">
        <f t="shared" ref="J5708:J5771" si="780">(IF(D5708="SHORT",IF(G5708="",0,F5708-G5708),IF(D5708="LONG",IF(G5708="",0,G5708-F5708))))*C5708</f>
        <v>3474.9034749034745</v>
      </c>
      <c r="K5708" s="109">
        <f t="shared" ref="K5708:K5771" si="781">(IF(D5708="SHORT",IF(H5708="",0,G5708-H5708),IF(D5708="LONG",IF(H5708="",0,(H5708-G5708)))))*C5708</f>
        <v>4633.204633204633</v>
      </c>
      <c r="L5708" s="43">
        <f t="shared" ref="L5708:L5771" si="782">SUM(I5708,J5708,K5708)</f>
        <v>10424.710424710425</v>
      </c>
      <c r="M5708" s="25"/>
      <c r="N5708" s="25"/>
    </row>
    <row r="5709" spans="1:14" ht="15.75" customHeight="1">
      <c r="A5709" s="114">
        <v>41178</v>
      </c>
      <c r="B5709" s="54" t="s">
        <v>669</v>
      </c>
      <c r="C5709" s="29">
        <f t="shared" si="778"/>
        <v>2112.676056338028</v>
      </c>
      <c r="D5709" s="54" t="s">
        <v>188</v>
      </c>
      <c r="E5709" s="112">
        <v>142</v>
      </c>
      <c r="F5709" s="112">
        <v>143</v>
      </c>
      <c r="G5709" s="112">
        <v>144.5</v>
      </c>
      <c r="H5709" s="112"/>
      <c r="I5709" s="109">
        <f t="shared" si="779"/>
        <v>2112.676056338028</v>
      </c>
      <c r="J5709" s="109">
        <f t="shared" si="780"/>
        <v>3169.0140845070418</v>
      </c>
      <c r="K5709" s="109">
        <f t="shared" si="781"/>
        <v>0</v>
      </c>
      <c r="L5709" s="43">
        <f t="shared" si="782"/>
        <v>5281.6901408450703</v>
      </c>
      <c r="M5709" s="25"/>
      <c r="N5709" s="25"/>
    </row>
    <row r="5710" spans="1:14" ht="15.75" customHeight="1">
      <c r="A5710" s="114">
        <v>41178</v>
      </c>
      <c r="B5710" s="54" t="s">
        <v>673</v>
      </c>
      <c r="C5710" s="29">
        <f t="shared" si="778"/>
        <v>473.93364928909955</v>
      </c>
      <c r="D5710" s="54" t="s">
        <v>188</v>
      </c>
      <c r="E5710" s="112">
        <v>633</v>
      </c>
      <c r="F5710" s="112">
        <v>636</v>
      </c>
      <c r="G5710" s="112">
        <v>640</v>
      </c>
      <c r="H5710" s="112"/>
      <c r="I5710" s="109">
        <f t="shared" si="779"/>
        <v>1421.8009478672986</v>
      </c>
      <c r="J5710" s="109">
        <f t="shared" si="780"/>
        <v>1895.7345971563982</v>
      </c>
      <c r="K5710" s="109">
        <f t="shared" si="781"/>
        <v>0</v>
      </c>
      <c r="L5710" s="43">
        <f t="shared" si="782"/>
        <v>3317.5355450236966</v>
      </c>
      <c r="M5710" s="25"/>
      <c r="N5710" s="25"/>
    </row>
    <row r="5711" spans="1:14" ht="15.75" customHeight="1">
      <c r="A5711" s="114">
        <v>41178</v>
      </c>
      <c r="B5711" s="54" t="s">
        <v>887</v>
      </c>
      <c r="C5711" s="29">
        <f t="shared" si="778"/>
        <v>1136.3636363636363</v>
      </c>
      <c r="D5711" s="54" t="s">
        <v>188</v>
      </c>
      <c r="E5711" s="112">
        <v>264</v>
      </c>
      <c r="F5711" s="112">
        <v>265.5</v>
      </c>
      <c r="G5711" s="112">
        <v>267.5</v>
      </c>
      <c r="H5711" s="112"/>
      <c r="I5711" s="109">
        <f t="shared" si="779"/>
        <v>1704.5454545454545</v>
      </c>
      <c r="J5711" s="109">
        <f t="shared" si="780"/>
        <v>2272.7272727272725</v>
      </c>
      <c r="K5711" s="109">
        <f t="shared" si="781"/>
        <v>0</v>
      </c>
      <c r="L5711" s="43">
        <f t="shared" si="782"/>
        <v>3977.272727272727</v>
      </c>
      <c r="M5711" s="25"/>
      <c r="N5711" s="25"/>
    </row>
    <row r="5712" spans="1:14" ht="15.75" customHeight="1">
      <c r="A5712" s="114">
        <v>41178</v>
      </c>
      <c r="B5712" s="54" t="s">
        <v>962</v>
      </c>
      <c r="C5712" s="29">
        <f t="shared" ref="C5712:C5775" si="783">300000/E5712</f>
        <v>1657.4585635359117</v>
      </c>
      <c r="D5712" s="102" t="s">
        <v>188</v>
      </c>
      <c r="E5712" s="43">
        <v>181</v>
      </c>
      <c r="F5712" s="43">
        <v>182.25</v>
      </c>
      <c r="G5712" s="43"/>
      <c r="H5712" s="110"/>
      <c r="I5712" s="109">
        <f t="shared" si="779"/>
        <v>2071.8232044198894</v>
      </c>
      <c r="J5712" s="109">
        <f t="shared" si="780"/>
        <v>0</v>
      </c>
      <c r="K5712" s="109">
        <f t="shared" si="781"/>
        <v>0</v>
      </c>
      <c r="L5712" s="43">
        <f t="shared" si="782"/>
        <v>2071.8232044198894</v>
      </c>
      <c r="M5712" s="25"/>
      <c r="N5712" s="25"/>
    </row>
    <row r="5713" spans="1:14" ht="15.75" customHeight="1">
      <c r="A5713" s="114">
        <v>41178</v>
      </c>
      <c r="B5713" s="54" t="s">
        <v>963</v>
      </c>
      <c r="C5713" s="29">
        <f t="shared" si="783"/>
        <v>728.15533980582529</v>
      </c>
      <c r="D5713" s="102" t="s">
        <v>188</v>
      </c>
      <c r="E5713" s="43">
        <v>412</v>
      </c>
      <c r="F5713" s="43">
        <v>414.5</v>
      </c>
      <c r="G5713" s="43"/>
      <c r="H5713" s="110"/>
      <c r="I5713" s="109">
        <f t="shared" si="779"/>
        <v>1820.3883495145633</v>
      </c>
      <c r="J5713" s="109">
        <f t="shared" si="780"/>
        <v>0</v>
      </c>
      <c r="K5713" s="109">
        <f t="shared" si="781"/>
        <v>0</v>
      </c>
      <c r="L5713" s="43">
        <f t="shared" si="782"/>
        <v>1820.3883495145633</v>
      </c>
      <c r="M5713" s="25"/>
      <c r="N5713" s="25"/>
    </row>
    <row r="5714" spans="1:14" ht="15.75" customHeight="1">
      <c r="A5714" s="114">
        <v>41178</v>
      </c>
      <c r="B5714" s="54" t="s">
        <v>964</v>
      </c>
      <c r="C5714" s="29">
        <f t="shared" si="783"/>
        <v>2054.794520547945</v>
      </c>
      <c r="D5714" s="102" t="s">
        <v>188</v>
      </c>
      <c r="E5714" s="43">
        <v>146</v>
      </c>
      <c r="F5714" s="43">
        <v>144</v>
      </c>
      <c r="G5714" s="43"/>
      <c r="H5714" s="110"/>
      <c r="I5714" s="109">
        <f t="shared" si="779"/>
        <v>-4109.58904109589</v>
      </c>
      <c r="J5714" s="109">
        <f t="shared" si="780"/>
        <v>0</v>
      </c>
      <c r="K5714" s="109">
        <f t="shared" si="781"/>
        <v>0</v>
      </c>
      <c r="L5714" s="43">
        <f t="shared" si="782"/>
        <v>-4109.58904109589</v>
      </c>
      <c r="M5714" s="25"/>
      <c r="N5714" s="25"/>
    </row>
    <row r="5715" spans="1:14" ht="15.75" customHeight="1">
      <c r="A5715" s="114">
        <v>41177</v>
      </c>
      <c r="B5715" s="54" t="s">
        <v>102</v>
      </c>
      <c r="C5715" s="29">
        <f t="shared" si="783"/>
        <v>1530.6122448979593</v>
      </c>
      <c r="D5715" s="54" t="s">
        <v>188</v>
      </c>
      <c r="E5715" s="112">
        <v>196</v>
      </c>
      <c r="F5715" s="112">
        <v>197.25</v>
      </c>
      <c r="G5715" s="112">
        <v>198.75</v>
      </c>
      <c r="H5715" s="112">
        <v>201</v>
      </c>
      <c r="I5715" s="109">
        <f t="shared" si="779"/>
        <v>1913.2653061224491</v>
      </c>
      <c r="J5715" s="109">
        <f t="shared" si="780"/>
        <v>2295.9183673469388</v>
      </c>
      <c r="K5715" s="109">
        <f t="shared" si="781"/>
        <v>3443.8775510204082</v>
      </c>
      <c r="L5715" s="43">
        <f t="shared" si="782"/>
        <v>7653.0612244897966</v>
      </c>
      <c r="M5715" s="25"/>
      <c r="N5715" s="25"/>
    </row>
    <row r="5716" spans="1:14" ht="15.75" customHeight="1">
      <c r="A5716" s="114">
        <v>41177</v>
      </c>
      <c r="B5716" s="54" t="s">
        <v>25</v>
      </c>
      <c r="C5716" s="29">
        <f t="shared" si="783"/>
        <v>1171.875</v>
      </c>
      <c r="D5716" s="54" t="s">
        <v>188</v>
      </c>
      <c r="E5716" s="112">
        <v>256</v>
      </c>
      <c r="F5716" s="112">
        <v>257.5</v>
      </c>
      <c r="G5716" s="112">
        <v>259.5</v>
      </c>
      <c r="H5716" s="112">
        <v>262</v>
      </c>
      <c r="I5716" s="109">
        <f t="shared" si="779"/>
        <v>1757.8125</v>
      </c>
      <c r="J5716" s="109">
        <f t="shared" si="780"/>
        <v>2343.75</v>
      </c>
      <c r="K5716" s="109">
        <f t="shared" si="781"/>
        <v>2929.6875</v>
      </c>
      <c r="L5716" s="43">
        <f t="shared" si="782"/>
        <v>7031.25</v>
      </c>
      <c r="M5716" s="25"/>
      <c r="N5716" s="25"/>
    </row>
    <row r="5717" spans="1:14" ht="15.75" customHeight="1">
      <c r="A5717" s="114">
        <v>41177</v>
      </c>
      <c r="B5717" s="54" t="s">
        <v>589</v>
      </c>
      <c r="C5717" s="29">
        <f t="shared" si="783"/>
        <v>4109.58904109589</v>
      </c>
      <c r="D5717" s="54" t="s">
        <v>188</v>
      </c>
      <c r="E5717" s="112">
        <v>73</v>
      </c>
      <c r="F5717" s="112">
        <v>73.599999999999994</v>
      </c>
      <c r="G5717" s="112">
        <v>74.5</v>
      </c>
      <c r="H5717" s="112">
        <v>75.75</v>
      </c>
      <c r="I5717" s="109">
        <f t="shared" si="779"/>
        <v>2465.7534246575105</v>
      </c>
      <c r="J5717" s="109">
        <f t="shared" si="780"/>
        <v>3698.6301369863245</v>
      </c>
      <c r="K5717" s="109">
        <f t="shared" si="781"/>
        <v>5136.9863013698623</v>
      </c>
      <c r="L5717" s="43">
        <f t="shared" si="782"/>
        <v>11301.369863013697</v>
      </c>
      <c r="M5717" s="25"/>
      <c r="N5717" s="25"/>
    </row>
    <row r="5718" spans="1:14" ht="15.75" customHeight="1">
      <c r="A5718" s="114">
        <v>41177</v>
      </c>
      <c r="B5718" s="54" t="s">
        <v>37</v>
      </c>
      <c r="C5718" s="29">
        <f t="shared" si="783"/>
        <v>2830.1886792452829</v>
      </c>
      <c r="D5718" s="54" t="s">
        <v>188</v>
      </c>
      <c r="E5718" s="112">
        <v>106</v>
      </c>
      <c r="F5718" s="112">
        <v>107</v>
      </c>
      <c r="G5718" s="112">
        <v>108.5</v>
      </c>
      <c r="H5718" s="112"/>
      <c r="I5718" s="109">
        <f t="shared" si="779"/>
        <v>2830.1886792452829</v>
      </c>
      <c r="J5718" s="109">
        <f t="shared" si="780"/>
        <v>4245.2830188679245</v>
      </c>
      <c r="K5718" s="109">
        <f t="shared" si="781"/>
        <v>0</v>
      </c>
      <c r="L5718" s="43">
        <f t="shared" si="782"/>
        <v>7075.4716981132078</v>
      </c>
      <c r="M5718" s="25"/>
      <c r="N5718" s="25"/>
    </row>
    <row r="5719" spans="1:14" ht="15.75" customHeight="1">
      <c r="A5719" s="114">
        <v>41177</v>
      </c>
      <c r="B5719" s="54" t="s">
        <v>861</v>
      </c>
      <c r="C5719" s="29">
        <f t="shared" si="783"/>
        <v>1363.6363636363637</v>
      </c>
      <c r="D5719" s="54" t="s">
        <v>188</v>
      </c>
      <c r="E5719" s="112">
        <v>220</v>
      </c>
      <c r="F5719" s="112">
        <v>221.5</v>
      </c>
      <c r="G5719" s="112">
        <v>223.5</v>
      </c>
      <c r="H5719" s="112"/>
      <c r="I5719" s="109">
        <f t="shared" si="779"/>
        <v>2045.4545454545455</v>
      </c>
      <c r="J5719" s="109">
        <f t="shared" si="780"/>
        <v>2727.2727272727275</v>
      </c>
      <c r="K5719" s="109">
        <f t="shared" si="781"/>
        <v>0</v>
      </c>
      <c r="L5719" s="43">
        <f t="shared" si="782"/>
        <v>4772.727272727273</v>
      </c>
      <c r="M5719" s="25"/>
      <c r="N5719" s="25"/>
    </row>
    <row r="5720" spans="1:14" ht="15.75" customHeight="1">
      <c r="A5720" s="114">
        <v>41177</v>
      </c>
      <c r="B5720" s="54" t="s">
        <v>965</v>
      </c>
      <c r="C5720" s="29">
        <f t="shared" si="783"/>
        <v>1145.0381679389313</v>
      </c>
      <c r="D5720" s="102" t="s">
        <v>188</v>
      </c>
      <c r="E5720" s="43">
        <v>262</v>
      </c>
      <c r="F5720" s="43">
        <v>263.5</v>
      </c>
      <c r="G5720" s="43"/>
      <c r="H5720" s="110"/>
      <c r="I5720" s="109">
        <f t="shared" si="779"/>
        <v>1717.5572519083971</v>
      </c>
      <c r="J5720" s="109">
        <f t="shared" si="780"/>
        <v>0</v>
      </c>
      <c r="K5720" s="109">
        <f t="shared" si="781"/>
        <v>0</v>
      </c>
      <c r="L5720" s="43">
        <f t="shared" si="782"/>
        <v>1717.5572519083971</v>
      </c>
      <c r="M5720" s="25"/>
      <c r="N5720" s="25"/>
    </row>
    <row r="5721" spans="1:14" ht="15.75" customHeight="1">
      <c r="A5721" s="114">
        <v>41177</v>
      </c>
      <c r="B5721" s="54" t="s">
        <v>966</v>
      </c>
      <c r="C5721" s="29">
        <f t="shared" si="783"/>
        <v>1829.2682926829268</v>
      </c>
      <c r="D5721" s="102" t="s">
        <v>188</v>
      </c>
      <c r="E5721" s="43">
        <v>164</v>
      </c>
      <c r="F5721" s="43">
        <v>165.25</v>
      </c>
      <c r="G5721" s="43"/>
      <c r="H5721" s="110"/>
      <c r="I5721" s="109">
        <f t="shared" si="779"/>
        <v>2286.5853658536585</v>
      </c>
      <c r="J5721" s="109">
        <f t="shared" si="780"/>
        <v>0</v>
      </c>
      <c r="K5721" s="109">
        <f t="shared" si="781"/>
        <v>0</v>
      </c>
      <c r="L5721" s="43">
        <f t="shared" si="782"/>
        <v>2286.5853658536585</v>
      </c>
      <c r="M5721" s="25"/>
      <c r="N5721" s="25"/>
    </row>
    <row r="5722" spans="1:14" ht="15.75" customHeight="1">
      <c r="A5722" s="114">
        <v>41177</v>
      </c>
      <c r="B5722" s="54" t="s">
        <v>568</v>
      </c>
      <c r="C5722" s="29">
        <f t="shared" si="783"/>
        <v>722.89156626506019</v>
      </c>
      <c r="D5722" s="102" t="s">
        <v>188</v>
      </c>
      <c r="E5722" s="43">
        <v>415</v>
      </c>
      <c r="F5722" s="43">
        <v>410.45</v>
      </c>
      <c r="G5722" s="43"/>
      <c r="H5722" s="110"/>
      <c r="I5722" s="109">
        <f t="shared" si="779"/>
        <v>-3289.1566265060319</v>
      </c>
      <c r="J5722" s="109">
        <f t="shared" si="780"/>
        <v>0</v>
      </c>
      <c r="K5722" s="109">
        <f t="shared" si="781"/>
        <v>0</v>
      </c>
      <c r="L5722" s="43">
        <f t="shared" si="782"/>
        <v>-3289.1566265060319</v>
      </c>
      <c r="M5722" s="25"/>
      <c r="N5722" s="25"/>
    </row>
    <row r="5723" spans="1:14" ht="15.75" customHeight="1">
      <c r="A5723" s="114">
        <v>41176</v>
      </c>
      <c r="B5723" s="54" t="s">
        <v>94</v>
      </c>
      <c r="C5723" s="29">
        <f t="shared" si="783"/>
        <v>727.27272727272725</v>
      </c>
      <c r="D5723" s="54" t="s">
        <v>188</v>
      </c>
      <c r="E5723" s="112">
        <v>412.5</v>
      </c>
      <c r="F5723" s="112">
        <v>415</v>
      </c>
      <c r="G5723" s="112">
        <v>419</v>
      </c>
      <c r="H5723" s="112">
        <v>424</v>
      </c>
      <c r="I5723" s="109">
        <f t="shared" si="779"/>
        <v>1818.181818181818</v>
      </c>
      <c r="J5723" s="109">
        <f t="shared" si="780"/>
        <v>2909.090909090909</v>
      </c>
      <c r="K5723" s="109">
        <f t="shared" si="781"/>
        <v>3636.363636363636</v>
      </c>
      <c r="L5723" s="43">
        <f t="shared" si="782"/>
        <v>8363.636363636364</v>
      </c>
      <c r="M5723" s="25"/>
      <c r="N5723" s="25"/>
    </row>
    <row r="5724" spans="1:14" ht="15.75" customHeight="1">
      <c r="A5724" s="114">
        <v>41176</v>
      </c>
      <c r="B5724" s="54" t="s">
        <v>967</v>
      </c>
      <c r="C5724" s="29">
        <f t="shared" si="783"/>
        <v>375</v>
      </c>
      <c r="D5724" s="54" t="s">
        <v>188</v>
      </c>
      <c r="E5724" s="112">
        <v>800</v>
      </c>
      <c r="F5724" s="112">
        <v>805</v>
      </c>
      <c r="G5724" s="112">
        <v>811</v>
      </c>
      <c r="H5724" s="112">
        <v>818</v>
      </c>
      <c r="I5724" s="109">
        <f t="shared" si="779"/>
        <v>1875</v>
      </c>
      <c r="J5724" s="109">
        <f t="shared" si="780"/>
        <v>2250</v>
      </c>
      <c r="K5724" s="109">
        <f t="shared" si="781"/>
        <v>2625</v>
      </c>
      <c r="L5724" s="43">
        <f t="shared" si="782"/>
        <v>6750</v>
      </c>
      <c r="M5724" s="25"/>
      <c r="N5724" s="25"/>
    </row>
    <row r="5725" spans="1:14" ht="15.75" customHeight="1">
      <c r="A5725" s="114">
        <v>41176</v>
      </c>
      <c r="B5725" s="54" t="s">
        <v>29</v>
      </c>
      <c r="C5725" s="29">
        <f t="shared" si="783"/>
        <v>1923.0769230769231</v>
      </c>
      <c r="D5725" s="54" t="s">
        <v>188</v>
      </c>
      <c r="E5725" s="112">
        <v>156</v>
      </c>
      <c r="F5725" s="112">
        <v>157</v>
      </c>
      <c r="G5725" s="112">
        <v>158.5</v>
      </c>
      <c r="H5725" s="112">
        <v>160</v>
      </c>
      <c r="I5725" s="109">
        <f t="shared" si="779"/>
        <v>1923.0769230769231</v>
      </c>
      <c r="J5725" s="109">
        <f t="shared" si="780"/>
        <v>2884.6153846153848</v>
      </c>
      <c r="K5725" s="109">
        <f t="shared" si="781"/>
        <v>2884.6153846153848</v>
      </c>
      <c r="L5725" s="43">
        <f t="shared" si="782"/>
        <v>7692.3076923076924</v>
      </c>
      <c r="M5725" s="25"/>
      <c r="N5725" s="25"/>
    </row>
    <row r="5726" spans="1:14" ht="15.75" customHeight="1">
      <c r="A5726" s="114">
        <v>41176</v>
      </c>
      <c r="B5726" s="54" t="s">
        <v>25</v>
      </c>
      <c r="C5726" s="29">
        <f t="shared" si="783"/>
        <v>1234.5679012345679</v>
      </c>
      <c r="D5726" s="54" t="s">
        <v>188</v>
      </c>
      <c r="E5726" s="112">
        <v>243</v>
      </c>
      <c r="F5726" s="112">
        <v>244.5</v>
      </c>
      <c r="G5726" s="112">
        <v>246.5</v>
      </c>
      <c r="H5726" s="112">
        <v>249</v>
      </c>
      <c r="I5726" s="109">
        <f t="shared" si="779"/>
        <v>1851.8518518518517</v>
      </c>
      <c r="J5726" s="109">
        <f t="shared" si="780"/>
        <v>2469.1358024691358</v>
      </c>
      <c r="K5726" s="109">
        <f t="shared" si="781"/>
        <v>3086.4197530864199</v>
      </c>
      <c r="L5726" s="43">
        <f t="shared" si="782"/>
        <v>7407.4074074074069</v>
      </c>
      <c r="M5726" s="25"/>
      <c r="N5726" s="25"/>
    </row>
    <row r="5727" spans="1:14" s="5" customFormat="1" ht="16.5" customHeight="1">
      <c r="A5727" s="114">
        <v>41176</v>
      </c>
      <c r="B5727" s="54" t="s">
        <v>731</v>
      </c>
      <c r="C5727" s="29">
        <f t="shared" si="783"/>
        <v>225.73363431151242</v>
      </c>
      <c r="D5727" s="54" t="s">
        <v>188</v>
      </c>
      <c r="E5727" s="112">
        <v>1329</v>
      </c>
      <c r="F5727" s="112">
        <v>1339</v>
      </c>
      <c r="G5727" s="112">
        <v>1354</v>
      </c>
      <c r="H5727" s="112"/>
      <c r="I5727" s="109">
        <f t="shared" si="779"/>
        <v>2257.3363431151242</v>
      </c>
      <c r="J5727" s="109">
        <f t="shared" si="780"/>
        <v>3386.0045146726861</v>
      </c>
      <c r="K5727" s="109">
        <f t="shared" si="781"/>
        <v>0</v>
      </c>
      <c r="L5727" s="43">
        <f t="shared" si="782"/>
        <v>5643.3408577878108</v>
      </c>
      <c r="M5727" s="25"/>
      <c r="N5727" s="115"/>
    </row>
    <row r="5728" spans="1:14" s="4" customFormat="1" ht="16.5" customHeight="1">
      <c r="A5728" s="114">
        <v>41176</v>
      </c>
      <c r="B5728" s="54" t="s">
        <v>968</v>
      </c>
      <c r="C5728" s="29">
        <f t="shared" si="783"/>
        <v>2702.7027027027025</v>
      </c>
      <c r="D5728" s="54" t="s">
        <v>188</v>
      </c>
      <c r="E5728" s="112">
        <v>111</v>
      </c>
      <c r="F5728" s="112">
        <v>112</v>
      </c>
      <c r="G5728" s="112">
        <v>113</v>
      </c>
      <c r="H5728" s="112"/>
      <c r="I5728" s="109">
        <f t="shared" si="779"/>
        <v>2702.7027027027025</v>
      </c>
      <c r="J5728" s="109">
        <f t="shared" si="780"/>
        <v>2702.7027027027025</v>
      </c>
      <c r="K5728" s="109">
        <f t="shared" si="781"/>
        <v>0</v>
      </c>
      <c r="L5728" s="43">
        <f t="shared" si="782"/>
        <v>5405.405405405405</v>
      </c>
      <c r="M5728" s="25"/>
      <c r="N5728" s="116"/>
    </row>
    <row r="5729" spans="1:14" s="6" customFormat="1" ht="16.5" customHeight="1">
      <c r="A5729" s="114">
        <v>41176</v>
      </c>
      <c r="B5729" s="54" t="s">
        <v>17</v>
      </c>
      <c r="C5729" s="29">
        <f t="shared" si="783"/>
        <v>1626.0162601626016</v>
      </c>
      <c r="D5729" s="102" t="s">
        <v>188</v>
      </c>
      <c r="E5729" s="43">
        <v>184.5</v>
      </c>
      <c r="F5729" s="43">
        <v>186</v>
      </c>
      <c r="G5729" s="43"/>
      <c r="H5729" s="110"/>
      <c r="I5729" s="109">
        <f t="shared" si="779"/>
        <v>2439.0243902439024</v>
      </c>
      <c r="J5729" s="109">
        <f t="shared" si="780"/>
        <v>0</v>
      </c>
      <c r="K5729" s="109">
        <f t="shared" si="781"/>
        <v>0</v>
      </c>
      <c r="L5729" s="43">
        <f t="shared" si="782"/>
        <v>2439.0243902439024</v>
      </c>
      <c r="M5729" s="25"/>
      <c r="N5729" s="117"/>
    </row>
    <row r="5730" spans="1:14" ht="15.75" customHeight="1">
      <c r="A5730" s="114">
        <v>41176</v>
      </c>
      <c r="B5730" s="54" t="s">
        <v>36</v>
      </c>
      <c r="C5730" s="29">
        <f t="shared" si="783"/>
        <v>1153.8461538461538</v>
      </c>
      <c r="D5730" s="102" t="s">
        <v>188</v>
      </c>
      <c r="E5730" s="43">
        <v>260</v>
      </c>
      <c r="F5730" s="43">
        <v>260</v>
      </c>
      <c r="G5730" s="43"/>
      <c r="H5730" s="110"/>
      <c r="I5730" s="109">
        <f t="shared" si="779"/>
        <v>0</v>
      </c>
      <c r="J5730" s="109">
        <f t="shared" si="780"/>
        <v>0</v>
      </c>
      <c r="K5730" s="109">
        <f t="shared" si="781"/>
        <v>0</v>
      </c>
      <c r="L5730" s="43">
        <f t="shared" si="782"/>
        <v>0</v>
      </c>
      <c r="M5730" s="25"/>
      <c r="N5730" s="25"/>
    </row>
    <row r="5731" spans="1:14" ht="15.75" customHeight="1">
      <c r="A5731" s="114">
        <v>41176</v>
      </c>
      <c r="B5731" s="54" t="s">
        <v>753</v>
      </c>
      <c r="C5731" s="29">
        <f t="shared" si="783"/>
        <v>1570.6806282722514</v>
      </c>
      <c r="D5731" s="102" t="s">
        <v>188</v>
      </c>
      <c r="E5731" s="43">
        <v>191</v>
      </c>
      <c r="F5731" s="43">
        <v>187.45</v>
      </c>
      <c r="G5731" s="43"/>
      <c r="H5731" s="110"/>
      <c r="I5731" s="109">
        <f t="shared" si="779"/>
        <v>-5575.9162303665107</v>
      </c>
      <c r="J5731" s="109">
        <f t="shared" si="780"/>
        <v>0</v>
      </c>
      <c r="K5731" s="109">
        <f t="shared" si="781"/>
        <v>0</v>
      </c>
      <c r="L5731" s="43">
        <f t="shared" si="782"/>
        <v>-5575.9162303665107</v>
      </c>
      <c r="M5731" s="25"/>
      <c r="N5731" s="25"/>
    </row>
    <row r="5732" spans="1:14" ht="15.75" customHeight="1">
      <c r="A5732" s="114">
        <v>41173</v>
      </c>
      <c r="B5732" s="54" t="s">
        <v>94</v>
      </c>
      <c r="C5732" s="29">
        <f t="shared" si="783"/>
        <v>748.12967581047383</v>
      </c>
      <c r="D5732" s="54" t="s">
        <v>188</v>
      </c>
      <c r="E5732" s="112">
        <v>401</v>
      </c>
      <c r="F5732" s="112">
        <v>403.5</v>
      </c>
      <c r="G5732" s="112">
        <v>407</v>
      </c>
      <c r="H5732" s="112">
        <v>411</v>
      </c>
      <c r="I5732" s="109">
        <f t="shared" si="779"/>
        <v>1870.3241895261845</v>
      </c>
      <c r="J5732" s="109">
        <f t="shared" si="780"/>
        <v>2618.4538653366585</v>
      </c>
      <c r="K5732" s="109">
        <f t="shared" si="781"/>
        <v>2992.5187032418953</v>
      </c>
      <c r="L5732" s="43">
        <f t="shared" si="782"/>
        <v>7481.2967581047387</v>
      </c>
      <c r="M5732" s="25"/>
      <c r="N5732" s="25"/>
    </row>
    <row r="5733" spans="1:14" ht="15.75" customHeight="1">
      <c r="A5733" s="114">
        <v>41173</v>
      </c>
      <c r="B5733" s="54" t="s">
        <v>17</v>
      </c>
      <c r="C5733" s="29">
        <f t="shared" si="783"/>
        <v>1724.1379310344828</v>
      </c>
      <c r="D5733" s="54" t="s">
        <v>188</v>
      </c>
      <c r="E5733" s="112">
        <v>174</v>
      </c>
      <c r="F5733" s="112">
        <v>175.25</v>
      </c>
      <c r="G5733" s="112">
        <v>176.75</v>
      </c>
      <c r="H5733" s="112">
        <v>178.65</v>
      </c>
      <c r="I5733" s="109">
        <f t="shared" si="779"/>
        <v>2155.1724137931033</v>
      </c>
      <c r="J5733" s="109">
        <f t="shared" si="780"/>
        <v>2586.2068965517242</v>
      </c>
      <c r="K5733" s="109">
        <f t="shared" si="781"/>
        <v>3275.8620689655272</v>
      </c>
      <c r="L5733" s="43">
        <f t="shared" si="782"/>
        <v>8017.2413793103551</v>
      </c>
      <c r="M5733" s="25"/>
      <c r="N5733" s="25"/>
    </row>
    <row r="5734" spans="1:14" ht="15.75" customHeight="1">
      <c r="A5734" s="114">
        <v>41173</v>
      </c>
      <c r="B5734" s="54" t="s">
        <v>376</v>
      </c>
      <c r="C5734" s="29">
        <f t="shared" si="783"/>
        <v>1538.4615384615386</v>
      </c>
      <c r="D5734" s="54" t="s">
        <v>188</v>
      </c>
      <c r="E5734" s="112">
        <v>195</v>
      </c>
      <c r="F5734" s="112">
        <v>196.25</v>
      </c>
      <c r="G5734" s="112">
        <v>197.75</v>
      </c>
      <c r="H5734" s="112">
        <v>200</v>
      </c>
      <c r="I5734" s="109">
        <f t="shared" si="779"/>
        <v>1923.0769230769233</v>
      </c>
      <c r="J5734" s="109">
        <f t="shared" si="780"/>
        <v>2307.6923076923076</v>
      </c>
      <c r="K5734" s="109">
        <f t="shared" si="781"/>
        <v>3461.5384615384619</v>
      </c>
      <c r="L5734" s="43">
        <f t="shared" si="782"/>
        <v>7692.3076923076924</v>
      </c>
      <c r="M5734" s="25"/>
      <c r="N5734" s="25"/>
    </row>
    <row r="5735" spans="1:14" ht="15.75" customHeight="1">
      <c r="A5735" s="114">
        <v>41173</v>
      </c>
      <c r="B5735" s="54" t="s">
        <v>969</v>
      </c>
      <c r="C5735" s="29">
        <f t="shared" si="783"/>
        <v>681.81818181818187</v>
      </c>
      <c r="D5735" s="54" t="s">
        <v>188</v>
      </c>
      <c r="E5735" s="112">
        <v>440</v>
      </c>
      <c r="F5735" s="112">
        <v>442.5</v>
      </c>
      <c r="G5735" s="112">
        <v>446</v>
      </c>
      <c r="H5735" s="112">
        <v>450</v>
      </c>
      <c r="I5735" s="109">
        <f t="shared" si="779"/>
        <v>1704.5454545454547</v>
      </c>
      <c r="J5735" s="109">
        <f t="shared" si="780"/>
        <v>2386.3636363636365</v>
      </c>
      <c r="K5735" s="109">
        <f t="shared" si="781"/>
        <v>2727.2727272727275</v>
      </c>
      <c r="L5735" s="43">
        <f t="shared" si="782"/>
        <v>6818.181818181818</v>
      </c>
      <c r="M5735" s="25"/>
      <c r="N5735" s="25"/>
    </row>
    <row r="5736" spans="1:14" ht="15.75" customHeight="1">
      <c r="A5736" s="114">
        <v>41173</v>
      </c>
      <c r="B5736" s="54" t="s">
        <v>76</v>
      </c>
      <c r="C5736" s="29">
        <f t="shared" si="783"/>
        <v>418.41004184100416</v>
      </c>
      <c r="D5736" s="54" t="s">
        <v>188</v>
      </c>
      <c r="E5736" s="112">
        <v>717</v>
      </c>
      <c r="F5736" s="112">
        <v>721</v>
      </c>
      <c r="G5736" s="112">
        <v>727</v>
      </c>
      <c r="H5736" s="112"/>
      <c r="I5736" s="109">
        <f t="shared" si="779"/>
        <v>1673.6401673640166</v>
      </c>
      <c r="J5736" s="109">
        <f t="shared" si="780"/>
        <v>2510.460251046025</v>
      </c>
      <c r="K5736" s="109">
        <f t="shared" si="781"/>
        <v>0</v>
      </c>
      <c r="L5736" s="43">
        <f t="shared" si="782"/>
        <v>4184.100418410042</v>
      </c>
      <c r="M5736" s="25"/>
      <c r="N5736" s="25"/>
    </row>
    <row r="5737" spans="1:14" ht="15.75" customHeight="1">
      <c r="A5737" s="114">
        <v>41173</v>
      </c>
      <c r="B5737" s="54" t="s">
        <v>892</v>
      </c>
      <c r="C5737" s="29">
        <f t="shared" si="783"/>
        <v>1271.1864406779662</v>
      </c>
      <c r="D5737" s="54" t="s">
        <v>188</v>
      </c>
      <c r="E5737" s="112">
        <v>236</v>
      </c>
      <c r="F5737" s="112">
        <v>237.5</v>
      </c>
      <c r="G5737" s="112">
        <v>239.5</v>
      </c>
      <c r="H5737" s="112"/>
      <c r="I5737" s="109">
        <f t="shared" si="779"/>
        <v>1906.7796610169494</v>
      </c>
      <c r="J5737" s="109">
        <f t="shared" si="780"/>
        <v>2542.3728813559323</v>
      </c>
      <c r="K5737" s="109">
        <f t="shared" si="781"/>
        <v>0</v>
      </c>
      <c r="L5737" s="43">
        <f t="shared" si="782"/>
        <v>4449.1525423728817</v>
      </c>
      <c r="M5737" s="25"/>
      <c r="N5737" s="25"/>
    </row>
    <row r="5738" spans="1:14" ht="15.75" customHeight="1">
      <c r="A5738" s="114">
        <v>41173</v>
      </c>
      <c r="B5738" s="54" t="s">
        <v>932</v>
      </c>
      <c r="C5738" s="29">
        <f t="shared" si="783"/>
        <v>2459.0163934426228</v>
      </c>
      <c r="D5738" s="102" t="s">
        <v>188</v>
      </c>
      <c r="E5738" s="43">
        <v>122</v>
      </c>
      <c r="F5738" s="43">
        <v>123</v>
      </c>
      <c r="G5738" s="43"/>
      <c r="H5738" s="110"/>
      <c r="I5738" s="109">
        <f t="shared" si="779"/>
        <v>2459.0163934426228</v>
      </c>
      <c r="J5738" s="109">
        <f t="shared" si="780"/>
        <v>0</v>
      </c>
      <c r="K5738" s="109">
        <f t="shared" si="781"/>
        <v>0</v>
      </c>
      <c r="L5738" s="43">
        <f t="shared" si="782"/>
        <v>2459.0163934426228</v>
      </c>
      <c r="M5738" s="25"/>
      <c r="N5738" s="25"/>
    </row>
    <row r="5739" spans="1:14" ht="15.75" customHeight="1">
      <c r="A5739" s="114">
        <v>41173</v>
      </c>
      <c r="B5739" s="54" t="s">
        <v>970</v>
      </c>
      <c r="C5739" s="29">
        <f t="shared" si="783"/>
        <v>1775.1479289940828</v>
      </c>
      <c r="D5739" s="102" t="s">
        <v>188</v>
      </c>
      <c r="E5739" s="43">
        <v>169</v>
      </c>
      <c r="F5739" s="43">
        <v>169.9</v>
      </c>
      <c r="G5739" s="43"/>
      <c r="H5739" s="110"/>
      <c r="I5739" s="109">
        <f t="shared" si="779"/>
        <v>1597.6331360946847</v>
      </c>
      <c r="J5739" s="109">
        <f t="shared" si="780"/>
        <v>0</v>
      </c>
      <c r="K5739" s="109">
        <f t="shared" si="781"/>
        <v>0</v>
      </c>
      <c r="L5739" s="43">
        <f t="shared" si="782"/>
        <v>1597.6331360946847</v>
      </c>
      <c r="M5739" s="25"/>
      <c r="N5739" s="25"/>
    </row>
    <row r="5740" spans="1:14" ht="15.75" customHeight="1">
      <c r="A5740" s="114">
        <v>41172</v>
      </c>
      <c r="B5740" s="54" t="s">
        <v>25</v>
      </c>
      <c r="C5740" s="29">
        <f t="shared" si="783"/>
        <v>1279.3176972281449</v>
      </c>
      <c r="D5740" s="54" t="s">
        <v>188</v>
      </c>
      <c r="E5740" s="112">
        <v>234.5</v>
      </c>
      <c r="F5740" s="112">
        <v>236</v>
      </c>
      <c r="G5740" s="112">
        <v>238</v>
      </c>
      <c r="H5740" s="112">
        <v>240.5</v>
      </c>
      <c r="I5740" s="109">
        <f t="shared" si="779"/>
        <v>1918.9765458422173</v>
      </c>
      <c r="J5740" s="109">
        <f t="shared" si="780"/>
        <v>2558.6353944562898</v>
      </c>
      <c r="K5740" s="109">
        <f t="shared" si="781"/>
        <v>3198.2942430703624</v>
      </c>
      <c r="L5740" s="43">
        <f t="shared" si="782"/>
        <v>7675.9061833688693</v>
      </c>
      <c r="M5740" s="25"/>
      <c r="N5740" s="25"/>
    </row>
    <row r="5741" spans="1:14" ht="15.75" customHeight="1">
      <c r="A5741" s="114">
        <v>41172</v>
      </c>
      <c r="B5741" s="54" t="s">
        <v>725</v>
      </c>
      <c r="C5741" s="29">
        <f t="shared" si="783"/>
        <v>2380.9523809523807</v>
      </c>
      <c r="D5741" s="54" t="s">
        <v>188</v>
      </c>
      <c r="E5741" s="112">
        <v>126</v>
      </c>
      <c r="F5741" s="112">
        <v>127</v>
      </c>
      <c r="G5741" s="112">
        <v>128.5</v>
      </c>
      <c r="H5741" s="112">
        <v>130</v>
      </c>
      <c r="I5741" s="109">
        <f t="shared" si="779"/>
        <v>2380.9523809523807</v>
      </c>
      <c r="J5741" s="109">
        <f t="shared" si="780"/>
        <v>3571.4285714285711</v>
      </c>
      <c r="K5741" s="109">
        <f t="shared" si="781"/>
        <v>3571.4285714285711</v>
      </c>
      <c r="L5741" s="43">
        <f t="shared" si="782"/>
        <v>9523.8095238095229</v>
      </c>
      <c r="M5741" s="25"/>
      <c r="N5741" s="25"/>
    </row>
    <row r="5742" spans="1:14" ht="15.75" customHeight="1">
      <c r="A5742" s="114">
        <v>41172</v>
      </c>
      <c r="B5742" s="54" t="s">
        <v>367</v>
      </c>
      <c r="C5742" s="29">
        <f t="shared" si="783"/>
        <v>2586.2068965517242</v>
      </c>
      <c r="D5742" s="54" t="s">
        <v>188</v>
      </c>
      <c r="E5742" s="112">
        <v>116</v>
      </c>
      <c r="F5742" s="112">
        <v>117</v>
      </c>
      <c r="G5742" s="112">
        <v>118.5</v>
      </c>
      <c r="H5742" s="112"/>
      <c r="I5742" s="109">
        <f t="shared" si="779"/>
        <v>2586.2068965517242</v>
      </c>
      <c r="J5742" s="109">
        <f t="shared" si="780"/>
        <v>3879.3103448275861</v>
      </c>
      <c r="K5742" s="109">
        <f t="shared" si="781"/>
        <v>0</v>
      </c>
      <c r="L5742" s="43">
        <f t="shared" si="782"/>
        <v>6465.5172413793098</v>
      </c>
      <c r="M5742" s="25"/>
      <c r="N5742" s="25"/>
    </row>
    <row r="5743" spans="1:14" ht="15.75" customHeight="1">
      <c r="A5743" s="114">
        <v>41172</v>
      </c>
      <c r="B5743" s="54" t="s">
        <v>958</v>
      </c>
      <c r="C5743" s="29">
        <f t="shared" si="783"/>
        <v>2830.1886792452829</v>
      </c>
      <c r="D5743" s="54" t="s">
        <v>188</v>
      </c>
      <c r="E5743" s="112">
        <v>106</v>
      </c>
      <c r="F5743" s="112">
        <v>106.75</v>
      </c>
      <c r="G5743" s="112">
        <v>108</v>
      </c>
      <c r="H5743" s="112"/>
      <c r="I5743" s="109">
        <f t="shared" si="779"/>
        <v>2122.6415094339623</v>
      </c>
      <c r="J5743" s="109">
        <f t="shared" si="780"/>
        <v>3537.7358490566035</v>
      </c>
      <c r="K5743" s="109">
        <f t="shared" si="781"/>
        <v>0</v>
      </c>
      <c r="L5743" s="43">
        <f t="shared" si="782"/>
        <v>5660.3773584905657</v>
      </c>
      <c r="M5743" s="25"/>
      <c r="N5743" s="25"/>
    </row>
    <row r="5744" spans="1:14" ht="15.75" customHeight="1">
      <c r="A5744" s="114">
        <v>41172</v>
      </c>
      <c r="B5744" s="54" t="s">
        <v>29</v>
      </c>
      <c r="C5744" s="29">
        <f t="shared" si="783"/>
        <v>2083.3333333333335</v>
      </c>
      <c r="D5744" s="102" t="s">
        <v>188</v>
      </c>
      <c r="E5744" s="43">
        <v>144</v>
      </c>
      <c r="F5744" s="43">
        <v>144.80000000000001</v>
      </c>
      <c r="G5744" s="43"/>
      <c r="H5744" s="110"/>
      <c r="I5744" s="109">
        <f t="shared" si="779"/>
        <v>1666.6666666666904</v>
      </c>
      <c r="J5744" s="109">
        <f t="shared" si="780"/>
        <v>0</v>
      </c>
      <c r="K5744" s="109">
        <f t="shared" si="781"/>
        <v>0</v>
      </c>
      <c r="L5744" s="43">
        <f t="shared" si="782"/>
        <v>1666.6666666666904</v>
      </c>
      <c r="M5744" s="25"/>
      <c r="N5744" s="25"/>
    </row>
    <row r="5745" spans="1:14" ht="15.75" customHeight="1">
      <c r="A5745" s="114">
        <v>41172</v>
      </c>
      <c r="B5745" s="54" t="s">
        <v>773</v>
      </c>
      <c r="C5745" s="29">
        <f t="shared" si="783"/>
        <v>517.24137931034488</v>
      </c>
      <c r="D5745" s="102" t="s">
        <v>188</v>
      </c>
      <c r="E5745" s="43">
        <v>580</v>
      </c>
      <c r="F5745" s="43">
        <v>583</v>
      </c>
      <c r="G5745" s="43"/>
      <c r="H5745" s="110"/>
      <c r="I5745" s="109">
        <f t="shared" si="779"/>
        <v>1551.7241379310346</v>
      </c>
      <c r="J5745" s="109">
        <f t="shared" si="780"/>
        <v>0</v>
      </c>
      <c r="K5745" s="109">
        <f t="shared" si="781"/>
        <v>0</v>
      </c>
      <c r="L5745" s="43">
        <f t="shared" si="782"/>
        <v>1551.7241379310346</v>
      </c>
      <c r="M5745" s="25"/>
      <c r="N5745" s="25"/>
    </row>
    <row r="5746" spans="1:14" ht="15.75" customHeight="1">
      <c r="A5746" s="114">
        <v>41172</v>
      </c>
      <c r="B5746" s="54" t="s">
        <v>880</v>
      </c>
      <c r="C5746" s="29">
        <f t="shared" si="783"/>
        <v>2912.6213592233012</v>
      </c>
      <c r="D5746" s="102" t="s">
        <v>188</v>
      </c>
      <c r="E5746" s="43">
        <v>103</v>
      </c>
      <c r="F5746" s="43">
        <v>104</v>
      </c>
      <c r="G5746" s="43"/>
      <c r="H5746" s="110"/>
      <c r="I5746" s="109">
        <f t="shared" si="779"/>
        <v>2912.6213592233012</v>
      </c>
      <c r="J5746" s="109">
        <f t="shared" si="780"/>
        <v>0</v>
      </c>
      <c r="K5746" s="109">
        <f t="shared" si="781"/>
        <v>0</v>
      </c>
      <c r="L5746" s="43">
        <f t="shared" si="782"/>
        <v>2912.6213592233012</v>
      </c>
      <c r="M5746" s="25"/>
      <c r="N5746" s="25"/>
    </row>
    <row r="5747" spans="1:14" ht="15.75" customHeight="1">
      <c r="A5747" s="114">
        <v>41172</v>
      </c>
      <c r="B5747" s="54" t="s">
        <v>76</v>
      </c>
      <c r="C5747" s="29">
        <f t="shared" si="783"/>
        <v>431.65467625899282</v>
      </c>
      <c r="D5747" s="102" t="s">
        <v>188</v>
      </c>
      <c r="E5747" s="43">
        <v>695</v>
      </c>
      <c r="F5747" s="43">
        <v>692</v>
      </c>
      <c r="G5747" s="43"/>
      <c r="H5747" s="110"/>
      <c r="I5747" s="109">
        <f t="shared" si="779"/>
        <v>-1294.9640287769785</v>
      </c>
      <c r="J5747" s="109">
        <f t="shared" si="780"/>
        <v>0</v>
      </c>
      <c r="K5747" s="109">
        <f t="shared" si="781"/>
        <v>0</v>
      </c>
      <c r="L5747" s="43">
        <f t="shared" si="782"/>
        <v>-1294.9640287769785</v>
      </c>
      <c r="M5747" s="25"/>
      <c r="N5747" s="25"/>
    </row>
    <row r="5748" spans="1:14" ht="15.75" customHeight="1">
      <c r="A5748" s="114">
        <v>41170</v>
      </c>
      <c r="B5748" s="54" t="s">
        <v>546</v>
      </c>
      <c r="C5748" s="29">
        <f t="shared" si="783"/>
        <v>429.18454935622316</v>
      </c>
      <c r="D5748" s="54" t="s">
        <v>188</v>
      </c>
      <c r="E5748" s="112">
        <v>699</v>
      </c>
      <c r="F5748" s="112">
        <v>702</v>
      </c>
      <c r="G5748" s="112">
        <v>706</v>
      </c>
      <c r="H5748" s="112">
        <v>712</v>
      </c>
      <c r="I5748" s="109">
        <f t="shared" si="779"/>
        <v>1287.5536480686694</v>
      </c>
      <c r="J5748" s="109">
        <f t="shared" si="780"/>
        <v>1716.7381974248926</v>
      </c>
      <c r="K5748" s="109">
        <f t="shared" si="781"/>
        <v>2575.1072961373388</v>
      </c>
      <c r="L5748" s="43">
        <f t="shared" si="782"/>
        <v>5579.3991416309009</v>
      </c>
      <c r="M5748" s="25"/>
      <c r="N5748" s="25"/>
    </row>
    <row r="5749" spans="1:14" ht="15.75" customHeight="1">
      <c r="A5749" s="114">
        <v>41170</v>
      </c>
      <c r="B5749" s="54" t="s">
        <v>872</v>
      </c>
      <c r="C5749" s="29">
        <f t="shared" si="783"/>
        <v>1382.4884792626729</v>
      </c>
      <c r="D5749" s="54" t="s">
        <v>188</v>
      </c>
      <c r="E5749" s="112">
        <v>217</v>
      </c>
      <c r="F5749" s="112">
        <v>218.5</v>
      </c>
      <c r="G5749" s="112">
        <v>220.5</v>
      </c>
      <c r="H5749" s="112">
        <v>223</v>
      </c>
      <c r="I5749" s="109">
        <f t="shared" si="779"/>
        <v>2073.7327188940094</v>
      </c>
      <c r="J5749" s="109">
        <f t="shared" si="780"/>
        <v>2764.9769585253457</v>
      </c>
      <c r="K5749" s="109">
        <f t="shared" si="781"/>
        <v>3456.221198156682</v>
      </c>
      <c r="L5749" s="43">
        <f t="shared" si="782"/>
        <v>8294.9308755760376</v>
      </c>
      <c r="M5749" s="25"/>
      <c r="N5749" s="25"/>
    </row>
    <row r="5750" spans="1:14" ht="15.75" customHeight="1">
      <c r="A5750" s="114">
        <v>41170</v>
      </c>
      <c r="B5750" s="54" t="s">
        <v>971</v>
      </c>
      <c r="C5750" s="29">
        <f t="shared" si="783"/>
        <v>2439.0243902439024</v>
      </c>
      <c r="D5750" s="102" t="s">
        <v>188</v>
      </c>
      <c r="E5750" s="43">
        <v>123</v>
      </c>
      <c r="F5750" s="43">
        <v>124</v>
      </c>
      <c r="G5750" s="43"/>
      <c r="H5750" s="110"/>
      <c r="I5750" s="109">
        <f t="shared" si="779"/>
        <v>2439.0243902439024</v>
      </c>
      <c r="J5750" s="109">
        <f t="shared" si="780"/>
        <v>0</v>
      </c>
      <c r="K5750" s="109">
        <f t="shared" si="781"/>
        <v>0</v>
      </c>
      <c r="L5750" s="43">
        <f t="shared" si="782"/>
        <v>2439.0243902439024</v>
      </c>
      <c r="M5750" s="25"/>
      <c r="N5750" s="25"/>
    </row>
    <row r="5751" spans="1:14" ht="15.75" customHeight="1">
      <c r="A5751" s="114">
        <v>41170</v>
      </c>
      <c r="B5751" s="54" t="s">
        <v>76</v>
      </c>
      <c r="C5751" s="29">
        <f t="shared" si="783"/>
        <v>434.15340086830679</v>
      </c>
      <c r="D5751" s="102" t="s">
        <v>188</v>
      </c>
      <c r="E5751" s="43">
        <v>691</v>
      </c>
      <c r="F5751" s="43">
        <v>694</v>
      </c>
      <c r="G5751" s="43"/>
      <c r="H5751" s="110"/>
      <c r="I5751" s="109">
        <f t="shared" si="779"/>
        <v>1302.4602026049204</v>
      </c>
      <c r="J5751" s="109">
        <f t="shared" si="780"/>
        <v>0</v>
      </c>
      <c r="K5751" s="109">
        <f t="shared" si="781"/>
        <v>0</v>
      </c>
      <c r="L5751" s="43">
        <f t="shared" si="782"/>
        <v>1302.4602026049204</v>
      </c>
      <c r="M5751" s="25"/>
      <c r="N5751" s="25"/>
    </row>
    <row r="5752" spans="1:14" ht="15.75" customHeight="1">
      <c r="A5752" s="114">
        <v>41170</v>
      </c>
      <c r="B5752" s="54" t="s">
        <v>896</v>
      </c>
      <c r="C5752" s="29">
        <f t="shared" si="783"/>
        <v>2112.676056338028</v>
      </c>
      <c r="D5752" s="102" t="s">
        <v>188</v>
      </c>
      <c r="E5752" s="43">
        <v>142</v>
      </c>
      <c r="F5752" s="43">
        <v>143</v>
      </c>
      <c r="G5752" s="43"/>
      <c r="H5752" s="110"/>
      <c r="I5752" s="109">
        <f t="shared" si="779"/>
        <v>2112.676056338028</v>
      </c>
      <c r="J5752" s="109">
        <f t="shared" si="780"/>
        <v>0</v>
      </c>
      <c r="K5752" s="109">
        <f t="shared" si="781"/>
        <v>0</v>
      </c>
      <c r="L5752" s="43">
        <f t="shared" si="782"/>
        <v>2112.676056338028</v>
      </c>
      <c r="M5752" s="25"/>
      <c r="N5752" s="25"/>
    </row>
    <row r="5753" spans="1:14" ht="15.75" customHeight="1">
      <c r="A5753" s="114">
        <v>41169</v>
      </c>
      <c r="B5753" s="54" t="s">
        <v>972</v>
      </c>
      <c r="C5753" s="29">
        <f t="shared" si="783"/>
        <v>2238.8059701492539</v>
      </c>
      <c r="D5753" s="54" t="s">
        <v>188</v>
      </c>
      <c r="E5753" s="112">
        <v>134</v>
      </c>
      <c r="F5753" s="112">
        <v>135</v>
      </c>
      <c r="G5753" s="112">
        <v>136.5</v>
      </c>
      <c r="H5753" s="112">
        <v>138</v>
      </c>
      <c r="I5753" s="109">
        <f t="shared" si="779"/>
        <v>2238.8059701492539</v>
      </c>
      <c r="J5753" s="109">
        <f t="shared" si="780"/>
        <v>3358.2089552238808</v>
      </c>
      <c r="K5753" s="109">
        <f t="shared" si="781"/>
        <v>3358.2089552238808</v>
      </c>
      <c r="L5753" s="43">
        <f t="shared" si="782"/>
        <v>8955.2238805970155</v>
      </c>
      <c r="M5753" s="25"/>
      <c r="N5753" s="25"/>
    </row>
    <row r="5754" spans="1:14" ht="15.75" customHeight="1">
      <c r="A5754" s="114">
        <v>41169</v>
      </c>
      <c r="B5754" s="54" t="s">
        <v>973</v>
      </c>
      <c r="C5754" s="29">
        <f t="shared" si="783"/>
        <v>1276.5957446808511</v>
      </c>
      <c r="D5754" s="54" t="s">
        <v>188</v>
      </c>
      <c r="E5754" s="112">
        <v>235</v>
      </c>
      <c r="F5754" s="112">
        <v>236.5</v>
      </c>
      <c r="G5754" s="112">
        <v>238.5</v>
      </c>
      <c r="H5754" s="112">
        <v>241</v>
      </c>
      <c r="I5754" s="109">
        <f t="shared" si="779"/>
        <v>1914.8936170212767</v>
      </c>
      <c r="J5754" s="109">
        <f t="shared" si="780"/>
        <v>2553.1914893617022</v>
      </c>
      <c r="K5754" s="109">
        <f t="shared" si="781"/>
        <v>3191.489361702128</v>
      </c>
      <c r="L5754" s="43">
        <f t="shared" si="782"/>
        <v>7659.5744680851067</v>
      </c>
      <c r="M5754" s="25"/>
      <c r="N5754" s="25"/>
    </row>
    <row r="5755" spans="1:14" ht="15.75" customHeight="1">
      <c r="A5755" s="114">
        <v>41169</v>
      </c>
      <c r="B5755" s="54" t="s">
        <v>974</v>
      </c>
      <c r="C5755" s="29">
        <f t="shared" si="783"/>
        <v>3797.4683544303798</v>
      </c>
      <c r="D5755" s="54" t="s">
        <v>188</v>
      </c>
      <c r="E5755" s="112">
        <v>79</v>
      </c>
      <c r="F5755" s="112">
        <v>79.599999999999994</v>
      </c>
      <c r="G5755" s="112">
        <v>80.5</v>
      </c>
      <c r="H5755" s="112"/>
      <c r="I5755" s="109">
        <f t="shared" si="779"/>
        <v>2278.4810126582065</v>
      </c>
      <c r="J5755" s="109">
        <f t="shared" si="780"/>
        <v>3417.7215189873632</v>
      </c>
      <c r="K5755" s="109">
        <f t="shared" si="781"/>
        <v>0</v>
      </c>
      <c r="L5755" s="43">
        <f t="shared" si="782"/>
        <v>5696.2025316455693</v>
      </c>
      <c r="M5755" s="25"/>
      <c r="N5755" s="25"/>
    </row>
    <row r="5756" spans="1:14" ht="15.75" customHeight="1">
      <c r="A5756" s="114">
        <v>41169</v>
      </c>
      <c r="B5756" s="54" t="s">
        <v>25</v>
      </c>
      <c r="C5756" s="29">
        <f t="shared" si="783"/>
        <v>1271.1864406779662</v>
      </c>
      <c r="D5756" s="102" t="s">
        <v>188</v>
      </c>
      <c r="E5756" s="43">
        <v>236</v>
      </c>
      <c r="F5756" s="43">
        <v>237.3</v>
      </c>
      <c r="G5756" s="43"/>
      <c r="H5756" s="110"/>
      <c r="I5756" s="109">
        <f t="shared" si="779"/>
        <v>1652.5423728813705</v>
      </c>
      <c r="J5756" s="109">
        <f t="shared" si="780"/>
        <v>0</v>
      </c>
      <c r="K5756" s="109">
        <f t="shared" si="781"/>
        <v>0</v>
      </c>
      <c r="L5756" s="43">
        <f t="shared" si="782"/>
        <v>1652.5423728813705</v>
      </c>
      <c r="M5756" s="25"/>
      <c r="N5756" s="25"/>
    </row>
    <row r="5757" spans="1:14" ht="15.75" customHeight="1">
      <c r="A5757" s="114">
        <v>41166</v>
      </c>
      <c r="B5757" s="54" t="s">
        <v>840</v>
      </c>
      <c r="C5757" s="29">
        <f t="shared" si="783"/>
        <v>441.82621502209133</v>
      </c>
      <c r="D5757" s="54" t="s">
        <v>188</v>
      </c>
      <c r="E5757" s="112">
        <v>679</v>
      </c>
      <c r="F5757" s="112">
        <v>682</v>
      </c>
      <c r="G5757" s="112">
        <v>686</v>
      </c>
      <c r="H5757" s="112">
        <v>692</v>
      </c>
      <c r="I5757" s="109">
        <f t="shared" si="779"/>
        <v>1325.4786450662741</v>
      </c>
      <c r="J5757" s="109">
        <f t="shared" si="780"/>
        <v>1767.3048600883653</v>
      </c>
      <c r="K5757" s="109">
        <f t="shared" si="781"/>
        <v>2650.9572901325482</v>
      </c>
      <c r="L5757" s="43">
        <f t="shared" si="782"/>
        <v>5743.7407952871872</v>
      </c>
      <c r="M5757" s="25"/>
      <c r="N5757" s="25"/>
    </row>
    <row r="5758" spans="1:14" ht="15.75" customHeight="1">
      <c r="A5758" s="114">
        <v>41166</v>
      </c>
      <c r="B5758" s="54" t="s">
        <v>896</v>
      </c>
      <c r="C5758" s="29">
        <f t="shared" si="783"/>
        <v>2400</v>
      </c>
      <c r="D5758" s="54" t="s">
        <v>188</v>
      </c>
      <c r="E5758" s="112">
        <v>125</v>
      </c>
      <c r="F5758" s="112">
        <v>126</v>
      </c>
      <c r="G5758" s="112">
        <v>127.5</v>
      </c>
      <c r="H5758" s="112">
        <v>129</v>
      </c>
      <c r="I5758" s="109">
        <f t="shared" si="779"/>
        <v>2400</v>
      </c>
      <c r="J5758" s="109">
        <f t="shared" si="780"/>
        <v>3600</v>
      </c>
      <c r="K5758" s="109">
        <f t="shared" si="781"/>
        <v>3600</v>
      </c>
      <c r="L5758" s="43">
        <f t="shared" si="782"/>
        <v>9600</v>
      </c>
      <c r="M5758" s="25"/>
      <c r="N5758" s="25"/>
    </row>
    <row r="5759" spans="1:14" ht="15.75" customHeight="1">
      <c r="A5759" s="114">
        <v>41166</v>
      </c>
      <c r="B5759" s="54" t="s">
        <v>975</v>
      </c>
      <c r="C5759" s="29">
        <f t="shared" si="783"/>
        <v>2222.2222222222222</v>
      </c>
      <c r="D5759" s="54" t="s">
        <v>188</v>
      </c>
      <c r="E5759" s="112">
        <v>135</v>
      </c>
      <c r="F5759" s="112">
        <v>136</v>
      </c>
      <c r="G5759" s="112">
        <v>137.19999999999999</v>
      </c>
      <c r="H5759" s="112"/>
      <c r="I5759" s="109">
        <f t="shared" si="779"/>
        <v>2222.2222222222222</v>
      </c>
      <c r="J5759" s="109">
        <f t="shared" si="780"/>
        <v>2666.6666666666415</v>
      </c>
      <c r="K5759" s="109">
        <f t="shared" si="781"/>
        <v>0</v>
      </c>
      <c r="L5759" s="43">
        <f t="shared" si="782"/>
        <v>4888.8888888888632</v>
      </c>
      <c r="M5759" s="25"/>
      <c r="N5759" s="25"/>
    </row>
    <row r="5760" spans="1:14" ht="15.75" customHeight="1">
      <c r="A5760" s="114">
        <v>41166</v>
      </c>
      <c r="B5760" s="54" t="s">
        <v>660</v>
      </c>
      <c r="C5760" s="29">
        <f t="shared" si="783"/>
        <v>714.28571428571433</v>
      </c>
      <c r="D5760" s="54" t="s">
        <v>188</v>
      </c>
      <c r="E5760" s="112">
        <v>420</v>
      </c>
      <c r="F5760" s="112">
        <v>422.5</v>
      </c>
      <c r="G5760" s="112">
        <v>425.5</v>
      </c>
      <c r="H5760" s="112"/>
      <c r="I5760" s="109">
        <f t="shared" si="779"/>
        <v>1785.7142857142858</v>
      </c>
      <c r="J5760" s="109">
        <f t="shared" si="780"/>
        <v>2142.8571428571431</v>
      </c>
      <c r="K5760" s="109">
        <f t="shared" si="781"/>
        <v>0</v>
      </c>
      <c r="L5760" s="43">
        <f t="shared" si="782"/>
        <v>3928.5714285714289</v>
      </c>
      <c r="M5760" s="25"/>
      <c r="N5760" s="25"/>
    </row>
    <row r="5761" spans="1:14" ht="15.75" customHeight="1">
      <c r="A5761" s="114">
        <v>41166</v>
      </c>
      <c r="B5761" s="54" t="s">
        <v>25</v>
      </c>
      <c r="C5761" s="29">
        <f t="shared" si="783"/>
        <v>1284.796573875803</v>
      </c>
      <c r="D5761" s="102" t="s">
        <v>188</v>
      </c>
      <c r="E5761" s="43">
        <v>233.5</v>
      </c>
      <c r="F5761" s="43">
        <v>235</v>
      </c>
      <c r="G5761" s="43"/>
      <c r="H5761" s="110"/>
      <c r="I5761" s="109">
        <f t="shared" si="779"/>
        <v>1927.1948608137045</v>
      </c>
      <c r="J5761" s="109">
        <f t="shared" si="780"/>
        <v>0</v>
      </c>
      <c r="K5761" s="109">
        <f t="shared" si="781"/>
        <v>0</v>
      </c>
      <c r="L5761" s="43">
        <f t="shared" si="782"/>
        <v>1927.1948608137045</v>
      </c>
      <c r="M5761" s="25"/>
      <c r="N5761" s="25"/>
    </row>
    <row r="5762" spans="1:14" ht="15.75" customHeight="1">
      <c r="A5762" s="114">
        <v>41166</v>
      </c>
      <c r="B5762" s="54" t="s">
        <v>51</v>
      </c>
      <c r="C5762" s="29">
        <f t="shared" si="783"/>
        <v>1515.1515151515152</v>
      </c>
      <c r="D5762" s="102" t="s">
        <v>188</v>
      </c>
      <c r="E5762" s="43">
        <v>198</v>
      </c>
      <c r="F5762" s="43">
        <v>199</v>
      </c>
      <c r="G5762" s="43"/>
      <c r="H5762" s="110"/>
      <c r="I5762" s="109">
        <f t="shared" si="779"/>
        <v>1515.1515151515152</v>
      </c>
      <c r="J5762" s="109">
        <f t="shared" si="780"/>
        <v>0</v>
      </c>
      <c r="K5762" s="109">
        <f t="shared" si="781"/>
        <v>0</v>
      </c>
      <c r="L5762" s="43">
        <f t="shared" si="782"/>
        <v>1515.1515151515152</v>
      </c>
      <c r="M5762" s="25"/>
      <c r="N5762" s="25"/>
    </row>
    <row r="5763" spans="1:14" ht="15.75" customHeight="1">
      <c r="A5763" s="114">
        <v>41166</v>
      </c>
      <c r="B5763" s="54" t="s">
        <v>862</v>
      </c>
      <c r="C5763" s="29">
        <f t="shared" si="783"/>
        <v>421.94092827004221</v>
      </c>
      <c r="D5763" s="102" t="s">
        <v>188</v>
      </c>
      <c r="E5763" s="43">
        <v>711</v>
      </c>
      <c r="F5763" s="43">
        <v>709</v>
      </c>
      <c r="G5763" s="43"/>
      <c r="H5763" s="110"/>
      <c r="I5763" s="109">
        <f t="shared" si="779"/>
        <v>-843.88185654008441</v>
      </c>
      <c r="J5763" s="109">
        <f t="shared" si="780"/>
        <v>0</v>
      </c>
      <c r="K5763" s="109">
        <f t="shared" si="781"/>
        <v>0</v>
      </c>
      <c r="L5763" s="43">
        <f t="shared" si="782"/>
        <v>-843.88185654008441</v>
      </c>
      <c r="M5763" s="25"/>
      <c r="N5763" s="25"/>
    </row>
    <row r="5764" spans="1:14" ht="15.75" customHeight="1">
      <c r="A5764" s="114">
        <v>41165</v>
      </c>
      <c r="B5764" s="54" t="s">
        <v>893</v>
      </c>
      <c r="C5764" s="29">
        <f t="shared" si="783"/>
        <v>2399.0403838464613</v>
      </c>
      <c r="D5764" s="54" t="s">
        <v>188</v>
      </c>
      <c r="E5764" s="112">
        <v>125.05</v>
      </c>
      <c r="F5764" s="112">
        <v>126</v>
      </c>
      <c r="G5764" s="112">
        <v>127.5</v>
      </c>
      <c r="H5764" s="112">
        <v>129</v>
      </c>
      <c r="I5764" s="109">
        <f t="shared" si="779"/>
        <v>2279.0883646541452</v>
      </c>
      <c r="J5764" s="109">
        <f t="shared" si="780"/>
        <v>3598.5605757696922</v>
      </c>
      <c r="K5764" s="109">
        <f t="shared" si="781"/>
        <v>3598.5605757696922</v>
      </c>
      <c r="L5764" s="43">
        <f t="shared" si="782"/>
        <v>9476.2095161935285</v>
      </c>
      <c r="M5764" s="25"/>
      <c r="N5764" s="25"/>
    </row>
    <row r="5765" spans="1:14" ht="15.75" customHeight="1">
      <c r="A5765" s="114">
        <v>41165</v>
      </c>
      <c r="B5765" s="54" t="s">
        <v>78</v>
      </c>
      <c r="C5765" s="29">
        <f t="shared" si="783"/>
        <v>1875</v>
      </c>
      <c r="D5765" s="54" t="s">
        <v>188</v>
      </c>
      <c r="E5765" s="112">
        <v>160</v>
      </c>
      <c r="F5765" s="112">
        <v>161.25</v>
      </c>
      <c r="G5765" s="112">
        <v>162.75</v>
      </c>
      <c r="H5765" s="112">
        <v>165</v>
      </c>
      <c r="I5765" s="109">
        <f t="shared" si="779"/>
        <v>2343.75</v>
      </c>
      <c r="J5765" s="109">
        <f t="shared" si="780"/>
        <v>2812.5</v>
      </c>
      <c r="K5765" s="109">
        <f t="shared" si="781"/>
        <v>4218.75</v>
      </c>
      <c r="L5765" s="43">
        <f t="shared" si="782"/>
        <v>9375</v>
      </c>
      <c r="M5765" s="25"/>
      <c r="N5765" s="25"/>
    </row>
    <row r="5766" spans="1:14" ht="15.75" customHeight="1">
      <c r="A5766" s="114">
        <v>41165</v>
      </c>
      <c r="B5766" s="54" t="s">
        <v>790</v>
      </c>
      <c r="C5766" s="29">
        <f t="shared" si="783"/>
        <v>938.96713615023475</v>
      </c>
      <c r="D5766" s="54" t="s">
        <v>188</v>
      </c>
      <c r="E5766" s="112">
        <v>319.5</v>
      </c>
      <c r="F5766" s="112">
        <v>321.5</v>
      </c>
      <c r="G5766" s="112">
        <v>324.5</v>
      </c>
      <c r="H5766" s="112"/>
      <c r="I5766" s="109">
        <f t="shared" si="779"/>
        <v>1877.9342723004695</v>
      </c>
      <c r="J5766" s="109">
        <f t="shared" si="780"/>
        <v>2816.9014084507044</v>
      </c>
      <c r="K5766" s="109">
        <f t="shared" si="781"/>
        <v>0</v>
      </c>
      <c r="L5766" s="43">
        <f t="shared" si="782"/>
        <v>4694.8356807511736</v>
      </c>
      <c r="M5766" s="25"/>
      <c r="N5766" s="25"/>
    </row>
    <row r="5767" spans="1:14" ht="15.75" customHeight="1">
      <c r="A5767" s="114">
        <v>41165</v>
      </c>
      <c r="B5767" s="54" t="s">
        <v>660</v>
      </c>
      <c r="C5767" s="29">
        <f t="shared" si="783"/>
        <v>728.15533980582529</v>
      </c>
      <c r="D5767" s="54" t="s">
        <v>188</v>
      </c>
      <c r="E5767" s="112">
        <v>412</v>
      </c>
      <c r="F5767" s="112">
        <v>414.5</v>
      </c>
      <c r="G5767" s="112">
        <v>418</v>
      </c>
      <c r="H5767" s="112"/>
      <c r="I5767" s="109">
        <f t="shared" si="779"/>
        <v>1820.3883495145633</v>
      </c>
      <c r="J5767" s="109">
        <f t="shared" si="780"/>
        <v>2548.5436893203887</v>
      </c>
      <c r="K5767" s="109">
        <f t="shared" si="781"/>
        <v>0</v>
      </c>
      <c r="L5767" s="43">
        <f t="shared" si="782"/>
        <v>4368.9320388349515</v>
      </c>
      <c r="M5767" s="25"/>
      <c r="N5767" s="25"/>
    </row>
    <row r="5768" spans="1:14" ht="15.75" customHeight="1">
      <c r="A5768" s="114">
        <v>41165</v>
      </c>
      <c r="B5768" s="54" t="s">
        <v>942</v>
      </c>
      <c r="C5768" s="29">
        <f t="shared" si="783"/>
        <v>720.28811524609841</v>
      </c>
      <c r="D5768" s="54" t="s">
        <v>188</v>
      </c>
      <c r="E5768" s="112">
        <v>416.5</v>
      </c>
      <c r="F5768" s="112">
        <v>419</v>
      </c>
      <c r="G5768" s="112">
        <v>423</v>
      </c>
      <c r="H5768" s="112"/>
      <c r="I5768" s="109">
        <f t="shared" si="779"/>
        <v>1800.7202881152461</v>
      </c>
      <c r="J5768" s="109">
        <f t="shared" si="780"/>
        <v>2881.1524609843937</v>
      </c>
      <c r="K5768" s="109">
        <f t="shared" si="781"/>
        <v>0</v>
      </c>
      <c r="L5768" s="43">
        <f t="shared" si="782"/>
        <v>4681.8727490996398</v>
      </c>
      <c r="M5768" s="25"/>
      <c r="N5768" s="25"/>
    </row>
    <row r="5769" spans="1:14" ht="15.75" customHeight="1">
      <c r="A5769" s="114">
        <v>41165</v>
      </c>
      <c r="B5769" s="54" t="s">
        <v>51</v>
      </c>
      <c r="C5769" s="29">
        <f t="shared" si="783"/>
        <v>1550.3875968992247</v>
      </c>
      <c r="D5769" s="102" t="s">
        <v>188</v>
      </c>
      <c r="E5769" s="43">
        <v>193.5</v>
      </c>
      <c r="F5769" s="43">
        <v>194.75</v>
      </c>
      <c r="G5769" s="43"/>
      <c r="H5769" s="110"/>
      <c r="I5769" s="109">
        <f t="shared" si="779"/>
        <v>1937.984496124031</v>
      </c>
      <c r="J5769" s="109">
        <f t="shared" si="780"/>
        <v>0</v>
      </c>
      <c r="K5769" s="109">
        <f t="shared" si="781"/>
        <v>0</v>
      </c>
      <c r="L5769" s="43">
        <f t="shared" si="782"/>
        <v>1937.984496124031</v>
      </c>
      <c r="M5769" s="25"/>
      <c r="N5769" s="25"/>
    </row>
    <row r="5770" spans="1:14" ht="15.75" customHeight="1">
      <c r="A5770" s="114">
        <v>41165</v>
      </c>
      <c r="B5770" s="54" t="s">
        <v>976</v>
      </c>
      <c r="C5770" s="29">
        <f t="shared" si="783"/>
        <v>943.39622641509436</v>
      </c>
      <c r="D5770" s="102" t="s">
        <v>188</v>
      </c>
      <c r="E5770" s="43">
        <v>318</v>
      </c>
      <c r="F5770" s="43">
        <v>319.8</v>
      </c>
      <c r="G5770" s="43"/>
      <c r="H5770" s="110"/>
      <c r="I5770" s="109">
        <f t="shared" si="779"/>
        <v>1698.1132075471805</v>
      </c>
      <c r="J5770" s="109">
        <f t="shared" si="780"/>
        <v>0</v>
      </c>
      <c r="K5770" s="109">
        <f t="shared" si="781"/>
        <v>0</v>
      </c>
      <c r="L5770" s="43">
        <f t="shared" si="782"/>
        <v>1698.1132075471805</v>
      </c>
      <c r="M5770" s="25"/>
      <c r="N5770" s="25"/>
    </row>
    <row r="5771" spans="1:14" ht="15.75" customHeight="1">
      <c r="A5771" s="114">
        <v>41165</v>
      </c>
      <c r="B5771" s="54" t="s">
        <v>790</v>
      </c>
      <c r="C5771" s="29">
        <f t="shared" si="783"/>
        <v>958.46645367412145</v>
      </c>
      <c r="D5771" s="102" t="s">
        <v>203</v>
      </c>
      <c r="E5771" s="43">
        <v>313</v>
      </c>
      <c r="F5771" s="43">
        <v>311</v>
      </c>
      <c r="G5771" s="43"/>
      <c r="H5771" s="110"/>
      <c r="I5771" s="109">
        <f t="shared" si="779"/>
        <v>1916.9329073482429</v>
      </c>
      <c r="J5771" s="109">
        <f t="shared" si="780"/>
        <v>0</v>
      </c>
      <c r="K5771" s="109">
        <f t="shared" si="781"/>
        <v>0</v>
      </c>
      <c r="L5771" s="43">
        <f t="shared" si="782"/>
        <v>1916.9329073482429</v>
      </c>
      <c r="M5771" s="25"/>
      <c r="N5771" s="25"/>
    </row>
    <row r="5772" spans="1:14" ht="15.75" customHeight="1">
      <c r="A5772" s="114">
        <v>41165</v>
      </c>
      <c r="B5772" s="54" t="s">
        <v>977</v>
      </c>
      <c r="C5772" s="29">
        <f t="shared" si="783"/>
        <v>1327.1400132714</v>
      </c>
      <c r="D5772" s="102" t="s">
        <v>188</v>
      </c>
      <c r="E5772" s="43">
        <v>226.05</v>
      </c>
      <c r="F5772" s="43">
        <v>216.45</v>
      </c>
      <c r="G5772" s="43"/>
      <c r="H5772" s="110"/>
      <c r="I5772" s="109">
        <f t="shared" ref="I5772:I5835" si="784">(IF(D5772="SHORT",E5772-F5772,IF(D5772="LONG",F5772-E5772)))*C5772</f>
        <v>-12740.54412740547</v>
      </c>
      <c r="J5772" s="109">
        <f t="shared" ref="J5772:J5835" si="785">(IF(D5772="SHORT",IF(G5772="",0,F5772-G5772),IF(D5772="LONG",IF(G5772="",0,G5772-F5772))))*C5772</f>
        <v>0</v>
      </c>
      <c r="K5772" s="109">
        <f t="shared" ref="K5772:K5835" si="786">(IF(D5772="SHORT",IF(H5772="",0,G5772-H5772),IF(D5772="LONG",IF(H5772="",0,(H5772-G5772)))))*C5772</f>
        <v>0</v>
      </c>
      <c r="L5772" s="43">
        <f t="shared" ref="L5772:L5835" si="787">SUM(I5772,J5772,K5772)</f>
        <v>-12740.54412740547</v>
      </c>
      <c r="M5772" s="25"/>
      <c r="N5772" s="25"/>
    </row>
    <row r="5773" spans="1:14" ht="15.75" customHeight="1">
      <c r="A5773" s="114">
        <v>41164</v>
      </c>
      <c r="B5773" s="54" t="s">
        <v>788</v>
      </c>
      <c r="C5773" s="29">
        <f t="shared" si="783"/>
        <v>2727.2727272727275</v>
      </c>
      <c r="D5773" s="54" t="s">
        <v>188</v>
      </c>
      <c r="E5773" s="112">
        <v>110</v>
      </c>
      <c r="F5773" s="112">
        <v>111</v>
      </c>
      <c r="G5773" s="112">
        <v>112.5</v>
      </c>
      <c r="H5773" s="112">
        <v>114</v>
      </c>
      <c r="I5773" s="109">
        <f t="shared" si="784"/>
        <v>2727.2727272727275</v>
      </c>
      <c r="J5773" s="109">
        <f t="shared" si="785"/>
        <v>4090.909090909091</v>
      </c>
      <c r="K5773" s="109">
        <f t="shared" si="786"/>
        <v>4090.909090909091</v>
      </c>
      <c r="L5773" s="43">
        <f t="shared" si="787"/>
        <v>10909.090909090908</v>
      </c>
      <c r="M5773" s="25"/>
      <c r="N5773" s="25"/>
    </row>
    <row r="5774" spans="1:14" ht="15.75" customHeight="1">
      <c r="A5774" s="114">
        <v>41164</v>
      </c>
      <c r="B5774" s="54" t="s">
        <v>878</v>
      </c>
      <c r="C5774" s="29">
        <f t="shared" si="783"/>
        <v>829.87551867219918</v>
      </c>
      <c r="D5774" s="54" t="s">
        <v>188</v>
      </c>
      <c r="E5774" s="112">
        <v>361.5</v>
      </c>
      <c r="F5774" s="112">
        <v>363.5</v>
      </c>
      <c r="G5774" s="112">
        <v>366</v>
      </c>
      <c r="H5774" s="112">
        <v>370</v>
      </c>
      <c r="I5774" s="109">
        <f t="shared" si="784"/>
        <v>1659.7510373443984</v>
      </c>
      <c r="J5774" s="109">
        <f t="shared" si="785"/>
        <v>2074.6887966804979</v>
      </c>
      <c r="K5774" s="109">
        <f t="shared" si="786"/>
        <v>3319.5020746887967</v>
      </c>
      <c r="L5774" s="43">
        <f t="shared" si="787"/>
        <v>7053.941908713693</v>
      </c>
      <c r="M5774" s="25"/>
      <c r="N5774" s="25"/>
    </row>
    <row r="5775" spans="1:14" ht="15.75" customHeight="1">
      <c r="A5775" s="114">
        <v>41164</v>
      </c>
      <c r="B5775" s="54" t="s">
        <v>790</v>
      </c>
      <c r="C5775" s="29">
        <f t="shared" si="783"/>
        <v>993.37748344370857</v>
      </c>
      <c r="D5775" s="54" t="s">
        <v>188</v>
      </c>
      <c r="E5775" s="112">
        <v>302</v>
      </c>
      <c r="F5775" s="112">
        <v>304</v>
      </c>
      <c r="G5775" s="112">
        <v>307</v>
      </c>
      <c r="H5775" s="112">
        <v>311</v>
      </c>
      <c r="I5775" s="109">
        <f t="shared" si="784"/>
        <v>1986.7549668874171</v>
      </c>
      <c r="J5775" s="109">
        <f t="shared" si="785"/>
        <v>2980.1324503311257</v>
      </c>
      <c r="K5775" s="109">
        <f t="shared" si="786"/>
        <v>3973.5099337748343</v>
      </c>
      <c r="L5775" s="43">
        <f t="shared" si="787"/>
        <v>8940.3973509933767</v>
      </c>
      <c r="M5775" s="25"/>
      <c r="N5775" s="25"/>
    </row>
    <row r="5776" spans="1:14" ht="15.75" customHeight="1">
      <c r="A5776" s="114">
        <v>41164</v>
      </c>
      <c r="B5776" s="54" t="s">
        <v>72</v>
      </c>
      <c r="C5776" s="29">
        <f t="shared" ref="C5776:C5839" si="788">300000/E5776</f>
        <v>2586.2068965517242</v>
      </c>
      <c r="D5776" s="54" t="s">
        <v>188</v>
      </c>
      <c r="E5776" s="112">
        <v>116</v>
      </c>
      <c r="F5776" s="112">
        <v>117</v>
      </c>
      <c r="G5776" s="112">
        <v>118.5</v>
      </c>
      <c r="H5776" s="112"/>
      <c r="I5776" s="109">
        <f t="shared" si="784"/>
        <v>2586.2068965517242</v>
      </c>
      <c r="J5776" s="109">
        <f t="shared" si="785"/>
        <v>3879.3103448275861</v>
      </c>
      <c r="K5776" s="109">
        <f t="shared" si="786"/>
        <v>0</v>
      </c>
      <c r="L5776" s="43">
        <f t="shared" si="787"/>
        <v>6465.5172413793098</v>
      </c>
      <c r="M5776" s="25"/>
      <c r="N5776" s="25"/>
    </row>
    <row r="5777" spans="1:14" ht="15.75" customHeight="1">
      <c r="A5777" s="114">
        <v>41164</v>
      </c>
      <c r="B5777" s="54" t="s">
        <v>978</v>
      </c>
      <c r="C5777" s="29">
        <f t="shared" si="788"/>
        <v>3030.3030303030305</v>
      </c>
      <c r="D5777" s="54" t="s">
        <v>188</v>
      </c>
      <c r="E5777" s="112">
        <v>99</v>
      </c>
      <c r="F5777" s="112">
        <v>99.7</v>
      </c>
      <c r="G5777" s="112">
        <v>100.5</v>
      </c>
      <c r="H5777" s="112"/>
      <c r="I5777" s="109">
        <f t="shared" si="784"/>
        <v>2121.2121212121301</v>
      </c>
      <c r="J5777" s="109">
        <f t="shared" si="785"/>
        <v>2424.2424242424158</v>
      </c>
      <c r="K5777" s="109">
        <f t="shared" si="786"/>
        <v>0</v>
      </c>
      <c r="L5777" s="43">
        <f t="shared" si="787"/>
        <v>4545.454545454546</v>
      </c>
      <c r="M5777" s="25"/>
      <c r="N5777" s="25"/>
    </row>
    <row r="5778" spans="1:14" ht="15.75" customHeight="1">
      <c r="A5778" s="114">
        <v>41164</v>
      </c>
      <c r="B5778" s="54" t="s">
        <v>979</v>
      </c>
      <c r="C5778" s="29">
        <f t="shared" si="788"/>
        <v>265.72187776793623</v>
      </c>
      <c r="D5778" s="102" t="s">
        <v>188</v>
      </c>
      <c r="E5778" s="43">
        <v>1129</v>
      </c>
      <c r="F5778" s="43">
        <v>1134.9000000000001</v>
      </c>
      <c r="G5778" s="43"/>
      <c r="H5778" s="110"/>
      <c r="I5778" s="109">
        <f t="shared" si="784"/>
        <v>1567.759078830848</v>
      </c>
      <c r="J5778" s="109">
        <f t="shared" si="785"/>
        <v>0</v>
      </c>
      <c r="K5778" s="109">
        <f t="shared" si="786"/>
        <v>0</v>
      </c>
      <c r="L5778" s="43">
        <f t="shared" si="787"/>
        <v>1567.759078830848</v>
      </c>
      <c r="M5778" s="25"/>
      <c r="N5778" s="25"/>
    </row>
    <row r="5779" spans="1:14" ht="15.75" customHeight="1">
      <c r="A5779" s="114">
        <v>41164</v>
      </c>
      <c r="B5779" s="54" t="s">
        <v>827</v>
      </c>
      <c r="C5779" s="29">
        <f t="shared" si="788"/>
        <v>365.85365853658539</v>
      </c>
      <c r="D5779" s="102" t="s">
        <v>188</v>
      </c>
      <c r="E5779" s="43">
        <v>820</v>
      </c>
      <c r="F5779" s="43">
        <v>824</v>
      </c>
      <c r="G5779" s="43"/>
      <c r="H5779" s="110"/>
      <c r="I5779" s="109">
        <f t="shared" si="784"/>
        <v>1463.4146341463415</v>
      </c>
      <c r="J5779" s="109">
        <f t="shared" si="785"/>
        <v>0</v>
      </c>
      <c r="K5779" s="109">
        <f t="shared" si="786"/>
        <v>0</v>
      </c>
      <c r="L5779" s="43">
        <f t="shared" si="787"/>
        <v>1463.4146341463415</v>
      </c>
      <c r="M5779" s="25"/>
      <c r="N5779" s="25"/>
    </row>
    <row r="5780" spans="1:14" ht="15.75" customHeight="1">
      <c r="A5780" s="114">
        <v>41164</v>
      </c>
      <c r="B5780" s="54" t="s">
        <v>906</v>
      </c>
      <c r="C5780" s="29">
        <f t="shared" si="788"/>
        <v>1775.1479289940828</v>
      </c>
      <c r="D5780" s="102" t="s">
        <v>188</v>
      </c>
      <c r="E5780" s="43">
        <v>169</v>
      </c>
      <c r="F5780" s="43">
        <v>170.25</v>
      </c>
      <c r="G5780" s="43"/>
      <c r="H5780" s="110"/>
      <c r="I5780" s="109">
        <f t="shared" si="784"/>
        <v>2218.9349112426034</v>
      </c>
      <c r="J5780" s="109">
        <f t="shared" si="785"/>
        <v>0</v>
      </c>
      <c r="K5780" s="109">
        <f t="shared" si="786"/>
        <v>0</v>
      </c>
      <c r="L5780" s="43">
        <f t="shared" si="787"/>
        <v>2218.9349112426034</v>
      </c>
      <c r="M5780" s="25"/>
      <c r="N5780" s="25"/>
    </row>
    <row r="5781" spans="1:14" ht="15.75" customHeight="1">
      <c r="A5781" s="114">
        <v>41164</v>
      </c>
      <c r="B5781" s="54" t="s">
        <v>980</v>
      </c>
      <c r="C5781" s="29">
        <f t="shared" si="788"/>
        <v>429.79942693409743</v>
      </c>
      <c r="D5781" s="102" t="s">
        <v>188</v>
      </c>
      <c r="E5781" s="43">
        <v>698</v>
      </c>
      <c r="F5781" s="43">
        <v>702</v>
      </c>
      <c r="G5781" s="43"/>
      <c r="H5781" s="110"/>
      <c r="I5781" s="109">
        <f t="shared" si="784"/>
        <v>1719.1977077363897</v>
      </c>
      <c r="J5781" s="109">
        <f t="shared" si="785"/>
        <v>0</v>
      </c>
      <c r="K5781" s="109">
        <f t="shared" si="786"/>
        <v>0</v>
      </c>
      <c r="L5781" s="43">
        <f t="shared" si="787"/>
        <v>1719.1977077363897</v>
      </c>
      <c r="M5781" s="25"/>
      <c r="N5781" s="25"/>
    </row>
    <row r="5782" spans="1:14" ht="15.75" customHeight="1">
      <c r="A5782" s="114">
        <v>41163</v>
      </c>
      <c r="B5782" s="54" t="s">
        <v>981</v>
      </c>
      <c r="C5782" s="29">
        <f t="shared" si="788"/>
        <v>435.41364296081275</v>
      </c>
      <c r="D5782" s="54" t="s">
        <v>188</v>
      </c>
      <c r="E5782" s="112">
        <v>689</v>
      </c>
      <c r="F5782" s="112">
        <v>692</v>
      </c>
      <c r="G5782" s="112">
        <v>696</v>
      </c>
      <c r="H5782" s="112">
        <v>701</v>
      </c>
      <c r="I5782" s="109">
        <f t="shared" si="784"/>
        <v>1306.2409288824383</v>
      </c>
      <c r="J5782" s="109">
        <f t="shared" si="785"/>
        <v>1741.654571843251</v>
      </c>
      <c r="K5782" s="109">
        <f t="shared" si="786"/>
        <v>2177.0682148040637</v>
      </c>
      <c r="L5782" s="43">
        <f t="shared" si="787"/>
        <v>5224.9637155297532</v>
      </c>
      <c r="M5782" s="25"/>
      <c r="N5782" s="25"/>
    </row>
    <row r="5783" spans="1:14" ht="15.75" customHeight="1">
      <c r="A5783" s="114">
        <v>41163</v>
      </c>
      <c r="B5783" s="54" t="s">
        <v>932</v>
      </c>
      <c r="C5783" s="29">
        <f t="shared" si="788"/>
        <v>2575.1072961373388</v>
      </c>
      <c r="D5783" s="54" t="s">
        <v>188</v>
      </c>
      <c r="E5783" s="112">
        <v>116.5</v>
      </c>
      <c r="F5783" s="112">
        <v>117.5</v>
      </c>
      <c r="G5783" s="112">
        <v>119</v>
      </c>
      <c r="H5783" s="112">
        <v>121</v>
      </c>
      <c r="I5783" s="109">
        <f t="shared" si="784"/>
        <v>2575.1072961373388</v>
      </c>
      <c r="J5783" s="109">
        <f t="shared" si="785"/>
        <v>3862.660944206008</v>
      </c>
      <c r="K5783" s="109">
        <f t="shared" si="786"/>
        <v>5150.2145922746777</v>
      </c>
      <c r="L5783" s="43">
        <f t="shared" si="787"/>
        <v>11587.982832618025</v>
      </c>
      <c r="M5783" s="25"/>
      <c r="N5783" s="25"/>
    </row>
    <row r="5784" spans="1:14" ht="15.75" customHeight="1">
      <c r="A5784" s="114">
        <v>41163</v>
      </c>
      <c r="B5784" s="54" t="s">
        <v>862</v>
      </c>
      <c r="C5784" s="29">
        <f t="shared" si="788"/>
        <v>477.70700636942678</v>
      </c>
      <c r="D5784" s="54" t="s">
        <v>188</v>
      </c>
      <c r="E5784" s="112">
        <v>628</v>
      </c>
      <c r="F5784" s="112">
        <v>631</v>
      </c>
      <c r="G5784" s="112">
        <v>635</v>
      </c>
      <c r="H5784" s="112">
        <v>640</v>
      </c>
      <c r="I5784" s="109">
        <f t="shared" si="784"/>
        <v>1433.1210191082803</v>
      </c>
      <c r="J5784" s="109">
        <f t="shared" si="785"/>
        <v>1910.8280254777071</v>
      </c>
      <c r="K5784" s="109">
        <f t="shared" si="786"/>
        <v>2388.5350318471337</v>
      </c>
      <c r="L5784" s="43">
        <f t="shared" si="787"/>
        <v>5732.4840764331211</v>
      </c>
      <c r="M5784" s="25"/>
      <c r="N5784" s="25"/>
    </row>
    <row r="5785" spans="1:14" ht="15.75" customHeight="1">
      <c r="A5785" s="114">
        <v>41163</v>
      </c>
      <c r="B5785" s="54" t="s">
        <v>75</v>
      </c>
      <c r="C5785" s="29">
        <f t="shared" si="788"/>
        <v>789.47368421052636</v>
      </c>
      <c r="D5785" s="54" t="s">
        <v>188</v>
      </c>
      <c r="E5785" s="112">
        <v>380</v>
      </c>
      <c r="F5785" s="112">
        <v>382</v>
      </c>
      <c r="G5785" s="112">
        <v>384.85</v>
      </c>
      <c r="H5785" s="112"/>
      <c r="I5785" s="109">
        <f t="shared" si="784"/>
        <v>1578.9473684210527</v>
      </c>
      <c r="J5785" s="109">
        <f t="shared" si="785"/>
        <v>2250.0000000000182</v>
      </c>
      <c r="K5785" s="109">
        <f t="shared" si="786"/>
        <v>0</v>
      </c>
      <c r="L5785" s="43">
        <f t="shared" si="787"/>
        <v>3828.9473684210707</v>
      </c>
      <c r="M5785" s="25"/>
      <c r="N5785" s="25"/>
    </row>
    <row r="5786" spans="1:14" ht="15.75" customHeight="1">
      <c r="A5786" s="114">
        <v>41163</v>
      </c>
      <c r="B5786" s="54" t="s">
        <v>946</v>
      </c>
      <c r="C5786" s="29">
        <f t="shared" si="788"/>
        <v>557.62081784386612</v>
      </c>
      <c r="D5786" s="54" t="s">
        <v>188</v>
      </c>
      <c r="E5786" s="112">
        <v>538</v>
      </c>
      <c r="F5786" s="112">
        <v>541</v>
      </c>
      <c r="G5786" s="112">
        <v>545</v>
      </c>
      <c r="H5786" s="112"/>
      <c r="I5786" s="109">
        <f t="shared" si="784"/>
        <v>1672.8624535315985</v>
      </c>
      <c r="J5786" s="109">
        <f t="shared" si="785"/>
        <v>2230.4832713754645</v>
      </c>
      <c r="K5786" s="109">
        <f t="shared" si="786"/>
        <v>0</v>
      </c>
      <c r="L5786" s="43">
        <f t="shared" si="787"/>
        <v>3903.345724907063</v>
      </c>
      <c r="M5786" s="25"/>
      <c r="N5786" s="25"/>
    </row>
    <row r="5787" spans="1:14" ht="15.75" customHeight="1">
      <c r="A5787" s="114">
        <v>41163</v>
      </c>
      <c r="B5787" s="54" t="s">
        <v>735</v>
      </c>
      <c r="C5787" s="29">
        <f t="shared" si="788"/>
        <v>983.60655737704917</v>
      </c>
      <c r="D5787" s="102" t="s">
        <v>188</v>
      </c>
      <c r="E5787" s="43">
        <v>305</v>
      </c>
      <c r="F5787" s="43">
        <v>307</v>
      </c>
      <c r="G5787" s="43"/>
      <c r="H5787" s="110"/>
      <c r="I5787" s="109">
        <f t="shared" si="784"/>
        <v>1967.2131147540983</v>
      </c>
      <c r="J5787" s="109">
        <f t="shared" si="785"/>
        <v>0</v>
      </c>
      <c r="K5787" s="109">
        <f t="shared" si="786"/>
        <v>0</v>
      </c>
      <c r="L5787" s="43">
        <f t="shared" si="787"/>
        <v>1967.2131147540983</v>
      </c>
      <c r="M5787" s="25"/>
      <c r="N5787" s="25"/>
    </row>
    <row r="5788" spans="1:14" ht="15.75" customHeight="1">
      <c r="A5788" s="114">
        <v>41163</v>
      </c>
      <c r="B5788" s="54" t="s">
        <v>982</v>
      </c>
      <c r="C5788" s="29">
        <f t="shared" si="788"/>
        <v>4958.6776859504134</v>
      </c>
      <c r="D5788" s="102" t="s">
        <v>188</v>
      </c>
      <c r="E5788" s="43">
        <v>60.5</v>
      </c>
      <c r="F5788" s="43">
        <v>61</v>
      </c>
      <c r="G5788" s="43"/>
      <c r="H5788" s="110"/>
      <c r="I5788" s="109">
        <f t="shared" si="784"/>
        <v>2479.3388429752067</v>
      </c>
      <c r="J5788" s="109">
        <f t="shared" si="785"/>
        <v>0</v>
      </c>
      <c r="K5788" s="109">
        <f t="shared" si="786"/>
        <v>0</v>
      </c>
      <c r="L5788" s="43">
        <f t="shared" si="787"/>
        <v>2479.3388429752067</v>
      </c>
      <c r="M5788" s="25"/>
      <c r="N5788" s="25"/>
    </row>
    <row r="5789" spans="1:14" ht="15.75" customHeight="1">
      <c r="A5789" s="114">
        <v>41162</v>
      </c>
      <c r="B5789" s="54" t="s">
        <v>983</v>
      </c>
      <c r="C5789" s="29">
        <f t="shared" si="788"/>
        <v>1020.4081632653061</v>
      </c>
      <c r="D5789" s="54" t="s">
        <v>188</v>
      </c>
      <c r="E5789" s="112">
        <v>294</v>
      </c>
      <c r="F5789" s="112">
        <v>296</v>
      </c>
      <c r="G5789" s="112">
        <v>299</v>
      </c>
      <c r="H5789" s="112">
        <v>303</v>
      </c>
      <c r="I5789" s="109">
        <f t="shared" si="784"/>
        <v>2040.8163265306123</v>
      </c>
      <c r="J5789" s="109">
        <f t="shared" si="785"/>
        <v>3061.2244897959185</v>
      </c>
      <c r="K5789" s="109">
        <f t="shared" si="786"/>
        <v>4081.6326530612246</v>
      </c>
      <c r="L5789" s="43">
        <f t="shared" si="787"/>
        <v>9183.6734693877552</v>
      </c>
      <c r="M5789" s="25"/>
      <c r="N5789" s="25"/>
    </row>
    <row r="5790" spans="1:14" ht="15.75" customHeight="1">
      <c r="A5790" s="114">
        <v>41162</v>
      </c>
      <c r="B5790" s="54" t="s">
        <v>880</v>
      </c>
      <c r="C5790" s="29">
        <f t="shared" si="788"/>
        <v>3015.075376884422</v>
      </c>
      <c r="D5790" s="54" t="s">
        <v>188</v>
      </c>
      <c r="E5790" s="112">
        <v>99.5</v>
      </c>
      <c r="F5790" s="112">
        <v>100.1</v>
      </c>
      <c r="G5790" s="112">
        <v>101</v>
      </c>
      <c r="H5790" s="112">
        <v>102.25</v>
      </c>
      <c r="I5790" s="109">
        <f t="shared" si="784"/>
        <v>1809.0452261306361</v>
      </c>
      <c r="J5790" s="109">
        <f t="shared" si="785"/>
        <v>2713.5678391959968</v>
      </c>
      <c r="K5790" s="109">
        <f t="shared" si="786"/>
        <v>3768.8442211055276</v>
      </c>
      <c r="L5790" s="43">
        <f t="shared" si="787"/>
        <v>8291.4572864321599</v>
      </c>
      <c r="M5790" s="25"/>
      <c r="N5790" s="25"/>
    </row>
    <row r="5791" spans="1:14" ht="15.75" customHeight="1">
      <c r="A5791" s="114">
        <v>41162</v>
      </c>
      <c r="B5791" s="54" t="s">
        <v>636</v>
      </c>
      <c r="C5791" s="29">
        <f t="shared" si="788"/>
        <v>1807.2289156626507</v>
      </c>
      <c r="D5791" s="54" t="s">
        <v>188</v>
      </c>
      <c r="E5791" s="112">
        <v>166</v>
      </c>
      <c r="F5791" s="112">
        <v>167.25</v>
      </c>
      <c r="G5791" s="112">
        <v>168.75</v>
      </c>
      <c r="H5791" s="112">
        <v>171</v>
      </c>
      <c r="I5791" s="109">
        <f t="shared" si="784"/>
        <v>2259.0361445783133</v>
      </c>
      <c r="J5791" s="109">
        <f t="shared" si="785"/>
        <v>2710.8433734939763</v>
      </c>
      <c r="K5791" s="109">
        <f t="shared" si="786"/>
        <v>4066.265060240964</v>
      </c>
      <c r="L5791" s="43">
        <f t="shared" si="787"/>
        <v>9036.1445783132549</v>
      </c>
      <c r="M5791" s="25"/>
      <c r="N5791" s="25"/>
    </row>
    <row r="5792" spans="1:14" ht="15.75" customHeight="1">
      <c r="A5792" s="114">
        <v>41162</v>
      </c>
      <c r="B5792" s="54" t="s">
        <v>76</v>
      </c>
      <c r="C5792" s="29">
        <f t="shared" si="788"/>
        <v>458.36516424751721</v>
      </c>
      <c r="D5792" s="54" t="s">
        <v>188</v>
      </c>
      <c r="E5792" s="112">
        <v>654.5</v>
      </c>
      <c r="F5792" s="112">
        <v>657.5</v>
      </c>
      <c r="G5792" s="112">
        <v>662</v>
      </c>
      <c r="H5792" s="112">
        <v>667</v>
      </c>
      <c r="I5792" s="109">
        <f t="shared" si="784"/>
        <v>1375.0954927425516</v>
      </c>
      <c r="J5792" s="109">
        <f t="shared" si="785"/>
        <v>2062.6432391138273</v>
      </c>
      <c r="K5792" s="109">
        <f t="shared" si="786"/>
        <v>2291.8258212375858</v>
      </c>
      <c r="L5792" s="43">
        <f t="shared" si="787"/>
        <v>5729.5645530939646</v>
      </c>
      <c r="M5792" s="25"/>
      <c r="N5792" s="25"/>
    </row>
    <row r="5793" spans="1:14" ht="15.75" customHeight="1">
      <c r="A5793" s="114">
        <v>41162</v>
      </c>
      <c r="B5793" s="54" t="s">
        <v>984</v>
      </c>
      <c r="C5793" s="29">
        <f t="shared" si="788"/>
        <v>2836.8794326241136</v>
      </c>
      <c r="D5793" s="54" t="s">
        <v>188</v>
      </c>
      <c r="E5793" s="112">
        <v>105.75</v>
      </c>
      <c r="F5793" s="112">
        <v>106.75</v>
      </c>
      <c r="G5793" s="112">
        <v>108</v>
      </c>
      <c r="H5793" s="112">
        <v>109.5</v>
      </c>
      <c r="I5793" s="109">
        <f t="shared" si="784"/>
        <v>2836.8794326241136</v>
      </c>
      <c r="J5793" s="109">
        <f t="shared" si="785"/>
        <v>3546.0992907801419</v>
      </c>
      <c r="K5793" s="109">
        <f t="shared" si="786"/>
        <v>4255.3191489361707</v>
      </c>
      <c r="L5793" s="43">
        <f t="shared" si="787"/>
        <v>10638.297872340427</v>
      </c>
      <c r="M5793" s="25"/>
      <c r="N5793" s="25"/>
    </row>
    <row r="5794" spans="1:14" ht="15.75" customHeight="1">
      <c r="A5794" s="114">
        <v>41162</v>
      </c>
      <c r="B5794" s="54" t="s">
        <v>48</v>
      </c>
      <c r="C5794" s="29">
        <f t="shared" si="788"/>
        <v>3508.7719298245615</v>
      </c>
      <c r="D5794" s="102" t="s">
        <v>188</v>
      </c>
      <c r="E5794" s="43">
        <v>85.5</v>
      </c>
      <c r="F5794" s="43">
        <v>86.1</v>
      </c>
      <c r="G5794" s="43"/>
      <c r="H5794" s="110"/>
      <c r="I5794" s="109">
        <f t="shared" si="784"/>
        <v>2105.2631578947171</v>
      </c>
      <c r="J5794" s="109">
        <f t="shared" si="785"/>
        <v>0</v>
      </c>
      <c r="K5794" s="109">
        <f t="shared" si="786"/>
        <v>0</v>
      </c>
      <c r="L5794" s="43">
        <f t="shared" si="787"/>
        <v>2105.2631578947171</v>
      </c>
      <c r="M5794" s="25"/>
      <c r="N5794" s="25"/>
    </row>
    <row r="5795" spans="1:14" ht="15.75" customHeight="1">
      <c r="A5795" s="114">
        <v>41160</v>
      </c>
      <c r="B5795" s="54" t="s">
        <v>934</v>
      </c>
      <c r="C5795" s="29">
        <f t="shared" si="788"/>
        <v>755.66750629722924</v>
      </c>
      <c r="D5795" s="54" t="s">
        <v>188</v>
      </c>
      <c r="E5795" s="112">
        <v>397</v>
      </c>
      <c r="F5795" s="112">
        <v>399</v>
      </c>
      <c r="G5795" s="112">
        <v>402</v>
      </c>
      <c r="H5795" s="112">
        <v>405</v>
      </c>
      <c r="I5795" s="109">
        <f t="shared" si="784"/>
        <v>1511.3350125944585</v>
      </c>
      <c r="J5795" s="109">
        <f t="shared" si="785"/>
        <v>2267.0025188916879</v>
      </c>
      <c r="K5795" s="109">
        <f t="shared" si="786"/>
        <v>2267.0025188916879</v>
      </c>
      <c r="L5795" s="43">
        <f t="shared" si="787"/>
        <v>6045.3400503778339</v>
      </c>
      <c r="M5795" s="25"/>
      <c r="N5795" s="25"/>
    </row>
    <row r="5796" spans="1:14" ht="15.75" customHeight="1">
      <c r="A5796" s="114">
        <v>41160</v>
      </c>
      <c r="B5796" s="54" t="s">
        <v>985</v>
      </c>
      <c r="C5796" s="29">
        <f t="shared" si="788"/>
        <v>423.1311706629055</v>
      </c>
      <c r="D5796" s="54" t="s">
        <v>188</v>
      </c>
      <c r="E5796" s="112">
        <v>709</v>
      </c>
      <c r="F5796" s="112">
        <v>713</v>
      </c>
      <c r="G5796" s="112">
        <v>718</v>
      </c>
      <c r="H5796" s="112">
        <v>723</v>
      </c>
      <c r="I5796" s="109">
        <f t="shared" si="784"/>
        <v>1692.524682651622</v>
      </c>
      <c r="J5796" s="109">
        <f t="shared" si="785"/>
        <v>2115.6558533145276</v>
      </c>
      <c r="K5796" s="109">
        <f t="shared" si="786"/>
        <v>2115.6558533145276</v>
      </c>
      <c r="L5796" s="43">
        <f t="shared" si="787"/>
        <v>5923.8363892806774</v>
      </c>
      <c r="M5796" s="25"/>
      <c r="N5796" s="25"/>
    </row>
    <row r="5797" spans="1:14" ht="15.75" customHeight="1">
      <c r="A5797" s="114">
        <v>41160</v>
      </c>
      <c r="B5797" s="54" t="s">
        <v>748</v>
      </c>
      <c r="C5797" s="29">
        <f t="shared" si="788"/>
        <v>1666.6666666666667</v>
      </c>
      <c r="D5797" s="54" t="s">
        <v>188</v>
      </c>
      <c r="E5797" s="112">
        <v>180</v>
      </c>
      <c r="F5797" s="112">
        <v>181.25</v>
      </c>
      <c r="G5797" s="112">
        <v>182.75</v>
      </c>
      <c r="H5797" s="112"/>
      <c r="I5797" s="109">
        <f t="shared" si="784"/>
        <v>2083.3333333333335</v>
      </c>
      <c r="J5797" s="109">
        <f t="shared" si="785"/>
        <v>2500</v>
      </c>
      <c r="K5797" s="109">
        <f t="shared" si="786"/>
        <v>0</v>
      </c>
      <c r="L5797" s="43">
        <f t="shared" si="787"/>
        <v>4583.3333333333339</v>
      </c>
      <c r="M5797" s="25"/>
      <c r="N5797" s="25"/>
    </row>
    <row r="5798" spans="1:14" ht="15.75" customHeight="1">
      <c r="A5798" s="114">
        <v>41160</v>
      </c>
      <c r="B5798" s="54" t="s">
        <v>986</v>
      </c>
      <c r="C5798" s="29">
        <f t="shared" si="788"/>
        <v>697.67441860465112</v>
      </c>
      <c r="D5798" s="102" t="s">
        <v>188</v>
      </c>
      <c r="E5798" s="43">
        <v>430</v>
      </c>
      <c r="F5798" s="43">
        <v>432.5</v>
      </c>
      <c r="G5798" s="43"/>
      <c r="H5798" s="110"/>
      <c r="I5798" s="109">
        <f t="shared" si="784"/>
        <v>1744.1860465116279</v>
      </c>
      <c r="J5798" s="109">
        <f t="shared" si="785"/>
        <v>0</v>
      </c>
      <c r="K5798" s="109">
        <f t="shared" si="786"/>
        <v>0</v>
      </c>
      <c r="L5798" s="43">
        <f t="shared" si="787"/>
        <v>1744.1860465116279</v>
      </c>
      <c r="M5798" s="25"/>
      <c r="N5798" s="25"/>
    </row>
    <row r="5799" spans="1:14" ht="15.75" customHeight="1">
      <c r="A5799" s="114">
        <v>41159</v>
      </c>
      <c r="B5799" s="54" t="s">
        <v>980</v>
      </c>
      <c r="C5799" s="29">
        <f t="shared" si="788"/>
        <v>445.10385756676556</v>
      </c>
      <c r="D5799" s="54" t="s">
        <v>188</v>
      </c>
      <c r="E5799" s="112">
        <v>674</v>
      </c>
      <c r="F5799" s="112">
        <v>677.5</v>
      </c>
      <c r="G5799" s="112">
        <v>682</v>
      </c>
      <c r="H5799" s="112">
        <v>687</v>
      </c>
      <c r="I5799" s="109">
        <f t="shared" si="784"/>
        <v>1557.8635014836796</v>
      </c>
      <c r="J5799" s="109">
        <f t="shared" si="785"/>
        <v>2002.9673590504449</v>
      </c>
      <c r="K5799" s="109">
        <f t="shared" si="786"/>
        <v>2225.5192878338275</v>
      </c>
      <c r="L5799" s="43">
        <f t="shared" si="787"/>
        <v>5786.350148367952</v>
      </c>
      <c r="M5799" s="25"/>
      <c r="N5799" s="25"/>
    </row>
    <row r="5800" spans="1:14" ht="15.75" customHeight="1">
      <c r="A5800" s="114">
        <v>41159</v>
      </c>
      <c r="B5800" s="54" t="s">
        <v>987</v>
      </c>
      <c r="C5800" s="29">
        <f t="shared" si="788"/>
        <v>4545.454545454545</v>
      </c>
      <c r="D5800" s="54" t="s">
        <v>188</v>
      </c>
      <c r="E5800" s="112">
        <v>66</v>
      </c>
      <c r="F5800" s="112">
        <v>66.599999999999994</v>
      </c>
      <c r="G5800" s="112">
        <v>67.400000000000006</v>
      </c>
      <c r="H5800" s="112"/>
      <c r="I5800" s="109">
        <f t="shared" si="784"/>
        <v>2727.2727272727011</v>
      </c>
      <c r="J5800" s="109">
        <f t="shared" si="785"/>
        <v>3636.3636363636879</v>
      </c>
      <c r="K5800" s="109">
        <f t="shared" si="786"/>
        <v>0</v>
      </c>
      <c r="L5800" s="43">
        <f t="shared" si="787"/>
        <v>6363.6363636363894</v>
      </c>
      <c r="M5800" s="25"/>
      <c r="N5800" s="25"/>
    </row>
    <row r="5801" spans="1:14" ht="15.75" customHeight="1">
      <c r="A5801" s="114">
        <v>41159</v>
      </c>
      <c r="B5801" s="54" t="s">
        <v>988</v>
      </c>
      <c r="C5801" s="29">
        <f t="shared" si="788"/>
        <v>2620.0873362445413</v>
      </c>
      <c r="D5801" s="102" t="s">
        <v>188</v>
      </c>
      <c r="E5801" s="43">
        <v>114.5</v>
      </c>
      <c r="F5801" s="43">
        <v>115.5</v>
      </c>
      <c r="G5801" s="43"/>
      <c r="H5801" s="110"/>
      <c r="I5801" s="109">
        <f t="shared" si="784"/>
        <v>2620.0873362445413</v>
      </c>
      <c r="J5801" s="109">
        <f t="shared" si="785"/>
        <v>0</v>
      </c>
      <c r="K5801" s="109">
        <f t="shared" si="786"/>
        <v>0</v>
      </c>
      <c r="L5801" s="43">
        <f t="shared" si="787"/>
        <v>2620.0873362445413</v>
      </c>
      <c r="M5801" s="25"/>
      <c r="N5801" s="25"/>
    </row>
    <row r="5802" spans="1:14" ht="15.75" customHeight="1">
      <c r="A5802" s="114">
        <v>41159</v>
      </c>
      <c r="B5802" s="54" t="s">
        <v>25</v>
      </c>
      <c r="C5802" s="29">
        <f>300000/E5802</f>
        <v>1282.051282051282</v>
      </c>
      <c r="D5802" s="102" t="s">
        <v>188</v>
      </c>
      <c r="E5802" s="43">
        <v>234</v>
      </c>
      <c r="F5802" s="43">
        <v>235.5</v>
      </c>
      <c r="G5802" s="43"/>
      <c r="H5802" s="110"/>
      <c r="I5802" s="109">
        <f t="shared" si="784"/>
        <v>1923.0769230769229</v>
      </c>
      <c r="J5802" s="109">
        <f t="shared" si="785"/>
        <v>0</v>
      </c>
      <c r="K5802" s="109">
        <f t="shared" si="786"/>
        <v>0</v>
      </c>
      <c r="L5802" s="43">
        <f t="shared" si="787"/>
        <v>1923.0769230769229</v>
      </c>
      <c r="M5802" s="25"/>
      <c r="N5802" s="25"/>
    </row>
    <row r="5803" spans="1:14" ht="15.75" customHeight="1">
      <c r="A5803" s="114">
        <v>41159</v>
      </c>
      <c r="B5803" s="54" t="s">
        <v>989</v>
      </c>
      <c r="C5803" s="29">
        <f t="shared" si="788"/>
        <v>338.9830508474576</v>
      </c>
      <c r="D5803" s="102" t="s">
        <v>188</v>
      </c>
      <c r="E5803" s="43">
        <v>885</v>
      </c>
      <c r="F5803" s="43">
        <v>889</v>
      </c>
      <c r="G5803" s="43"/>
      <c r="H5803" s="110"/>
      <c r="I5803" s="109">
        <f t="shared" si="784"/>
        <v>1355.9322033898304</v>
      </c>
      <c r="J5803" s="109">
        <f t="shared" si="785"/>
        <v>0</v>
      </c>
      <c r="K5803" s="109">
        <f t="shared" si="786"/>
        <v>0</v>
      </c>
      <c r="L5803" s="43">
        <f t="shared" si="787"/>
        <v>1355.9322033898304</v>
      </c>
      <c r="M5803" s="25"/>
      <c r="N5803" s="25"/>
    </row>
    <row r="5804" spans="1:14" ht="15.75" customHeight="1">
      <c r="A5804" s="114">
        <v>41159</v>
      </c>
      <c r="B5804" s="54" t="s">
        <v>840</v>
      </c>
      <c r="C5804" s="29">
        <f t="shared" si="788"/>
        <v>450.45045045045043</v>
      </c>
      <c r="D5804" s="102" t="s">
        <v>188</v>
      </c>
      <c r="E5804" s="43">
        <v>666</v>
      </c>
      <c r="F5804" s="43">
        <v>660.45</v>
      </c>
      <c r="G5804" s="43"/>
      <c r="H5804" s="110"/>
      <c r="I5804" s="109">
        <f t="shared" si="784"/>
        <v>-2499.9999999999795</v>
      </c>
      <c r="J5804" s="109">
        <f t="shared" si="785"/>
        <v>0</v>
      </c>
      <c r="K5804" s="109">
        <f t="shared" si="786"/>
        <v>0</v>
      </c>
      <c r="L5804" s="43">
        <f t="shared" si="787"/>
        <v>-2499.9999999999795</v>
      </c>
      <c r="M5804" s="25"/>
      <c r="N5804" s="25"/>
    </row>
    <row r="5805" spans="1:14" ht="15.75" customHeight="1">
      <c r="A5805" s="114">
        <v>41158</v>
      </c>
      <c r="B5805" s="54" t="s">
        <v>990</v>
      </c>
      <c r="C5805" s="29">
        <f t="shared" si="788"/>
        <v>2290.0763358778627</v>
      </c>
      <c r="D5805" s="54" t="s">
        <v>188</v>
      </c>
      <c r="E5805" s="112">
        <v>131</v>
      </c>
      <c r="F5805" s="112">
        <v>132</v>
      </c>
      <c r="G5805" s="112">
        <v>133.5</v>
      </c>
      <c r="H5805" s="112">
        <v>135</v>
      </c>
      <c r="I5805" s="109">
        <f t="shared" si="784"/>
        <v>2290.0763358778627</v>
      </c>
      <c r="J5805" s="109">
        <f t="shared" si="785"/>
        <v>3435.1145038167942</v>
      </c>
      <c r="K5805" s="109">
        <f t="shared" si="786"/>
        <v>3435.1145038167942</v>
      </c>
      <c r="L5805" s="43">
        <f t="shared" si="787"/>
        <v>9160.3053435114507</v>
      </c>
      <c r="M5805" s="25"/>
      <c r="N5805" s="25"/>
    </row>
    <row r="5806" spans="1:14" ht="15.75" customHeight="1">
      <c r="A5806" s="114">
        <v>41158</v>
      </c>
      <c r="B5806" s="54" t="s">
        <v>907</v>
      </c>
      <c r="C5806" s="29">
        <f t="shared" si="788"/>
        <v>1775.1479289940828</v>
      </c>
      <c r="D5806" s="54" t="s">
        <v>188</v>
      </c>
      <c r="E5806" s="112">
        <v>169</v>
      </c>
      <c r="F5806" s="112">
        <v>170.25</v>
      </c>
      <c r="G5806" s="112">
        <v>171.75</v>
      </c>
      <c r="H5806" s="112">
        <v>174</v>
      </c>
      <c r="I5806" s="109">
        <f t="shared" si="784"/>
        <v>2218.9349112426034</v>
      </c>
      <c r="J5806" s="109">
        <f t="shared" si="785"/>
        <v>2662.7218934911243</v>
      </c>
      <c r="K5806" s="109">
        <f t="shared" si="786"/>
        <v>3994.0828402366865</v>
      </c>
      <c r="L5806" s="43">
        <f t="shared" si="787"/>
        <v>8875.7396449704138</v>
      </c>
      <c r="M5806" s="25"/>
      <c r="N5806" s="25"/>
    </row>
    <row r="5807" spans="1:14" ht="15.75" customHeight="1">
      <c r="A5807" s="114">
        <v>41158</v>
      </c>
      <c r="B5807" s="54" t="s">
        <v>25</v>
      </c>
      <c r="C5807" s="29">
        <f t="shared" si="788"/>
        <v>1431.9809069212411</v>
      </c>
      <c r="D5807" s="54" t="s">
        <v>188</v>
      </c>
      <c r="E5807" s="112">
        <v>209.5</v>
      </c>
      <c r="F5807" s="112">
        <v>211</v>
      </c>
      <c r="G5807" s="112">
        <v>213</v>
      </c>
      <c r="H5807" s="112">
        <v>216</v>
      </c>
      <c r="I5807" s="109">
        <f t="shared" si="784"/>
        <v>2147.9713603818618</v>
      </c>
      <c r="J5807" s="109">
        <f t="shared" si="785"/>
        <v>2863.9618138424821</v>
      </c>
      <c r="K5807" s="109">
        <f t="shared" si="786"/>
        <v>4295.9427207637236</v>
      </c>
      <c r="L5807" s="43">
        <f t="shared" si="787"/>
        <v>9307.8758949880685</v>
      </c>
      <c r="M5807" s="25"/>
      <c r="N5807" s="25"/>
    </row>
    <row r="5808" spans="1:14" ht="15.75" customHeight="1">
      <c r="A5808" s="114">
        <v>41158</v>
      </c>
      <c r="B5808" s="54" t="s">
        <v>750</v>
      </c>
      <c r="C5808" s="29">
        <f t="shared" si="788"/>
        <v>1442.3076923076924</v>
      </c>
      <c r="D5808" s="54" t="s">
        <v>188</v>
      </c>
      <c r="E5808" s="112">
        <v>208</v>
      </c>
      <c r="F5808" s="112">
        <v>209.5</v>
      </c>
      <c r="G5808" s="112">
        <v>211.5</v>
      </c>
      <c r="H5808" s="112">
        <v>214</v>
      </c>
      <c r="I5808" s="109">
        <f t="shared" si="784"/>
        <v>2163.4615384615386</v>
      </c>
      <c r="J5808" s="109">
        <f t="shared" si="785"/>
        <v>2884.6153846153848</v>
      </c>
      <c r="K5808" s="109">
        <f t="shared" si="786"/>
        <v>3605.7692307692309</v>
      </c>
      <c r="L5808" s="43">
        <f t="shared" si="787"/>
        <v>8653.8461538461543</v>
      </c>
      <c r="M5808" s="25"/>
      <c r="N5808" s="25"/>
    </row>
    <row r="5809" spans="1:14" ht="15.75" customHeight="1">
      <c r="A5809" s="114">
        <v>41158</v>
      </c>
      <c r="B5809" s="54" t="s">
        <v>37</v>
      </c>
      <c r="C5809" s="29">
        <f t="shared" si="788"/>
        <v>2905.5690072639227</v>
      </c>
      <c r="D5809" s="54" t="s">
        <v>188</v>
      </c>
      <c r="E5809" s="112">
        <v>103.25</v>
      </c>
      <c r="F5809" s="112">
        <v>104</v>
      </c>
      <c r="G5809" s="112">
        <v>104.9</v>
      </c>
      <c r="H5809" s="112"/>
      <c r="I5809" s="109">
        <f t="shared" si="784"/>
        <v>2179.176755447942</v>
      </c>
      <c r="J5809" s="109">
        <f t="shared" si="785"/>
        <v>2615.012106537547</v>
      </c>
      <c r="K5809" s="109">
        <f t="shared" si="786"/>
        <v>0</v>
      </c>
      <c r="L5809" s="43">
        <f t="shared" si="787"/>
        <v>4794.188861985489</v>
      </c>
      <c r="M5809" s="25"/>
      <c r="N5809" s="25"/>
    </row>
    <row r="5810" spans="1:14" ht="15.75" customHeight="1">
      <c r="A5810" s="114">
        <v>41158</v>
      </c>
      <c r="B5810" s="54" t="s">
        <v>99</v>
      </c>
      <c r="C5810" s="29">
        <f t="shared" si="788"/>
        <v>2553.1914893617022</v>
      </c>
      <c r="D5810" s="102" t="s">
        <v>188</v>
      </c>
      <c r="E5810" s="43">
        <v>117.5</v>
      </c>
      <c r="F5810" s="43">
        <v>117.5</v>
      </c>
      <c r="G5810" s="43"/>
      <c r="H5810" s="110"/>
      <c r="I5810" s="109">
        <f t="shared" si="784"/>
        <v>0</v>
      </c>
      <c r="J5810" s="109">
        <f t="shared" si="785"/>
        <v>0</v>
      </c>
      <c r="K5810" s="109">
        <f t="shared" si="786"/>
        <v>0</v>
      </c>
      <c r="L5810" s="43">
        <f t="shared" si="787"/>
        <v>0</v>
      </c>
      <c r="M5810" s="25"/>
      <c r="N5810" s="25"/>
    </row>
    <row r="5811" spans="1:14" ht="15.75" customHeight="1">
      <c r="A5811" s="114">
        <v>41158</v>
      </c>
      <c r="B5811" s="54" t="s">
        <v>397</v>
      </c>
      <c r="C5811" s="29">
        <f t="shared" si="788"/>
        <v>1500</v>
      </c>
      <c r="D5811" s="102" t="s">
        <v>188</v>
      </c>
      <c r="E5811" s="43">
        <v>200</v>
      </c>
      <c r="F5811" s="43">
        <v>199</v>
      </c>
      <c r="G5811" s="43"/>
      <c r="H5811" s="110"/>
      <c r="I5811" s="109">
        <f t="shared" si="784"/>
        <v>-1500</v>
      </c>
      <c r="J5811" s="109">
        <f t="shared" si="785"/>
        <v>0</v>
      </c>
      <c r="K5811" s="109">
        <f t="shared" si="786"/>
        <v>0</v>
      </c>
      <c r="L5811" s="43">
        <f t="shared" si="787"/>
        <v>-1500</v>
      </c>
      <c r="M5811" s="25"/>
      <c r="N5811" s="25"/>
    </row>
    <row r="5812" spans="1:14" ht="15.75" customHeight="1">
      <c r="A5812" s="114">
        <v>41157</v>
      </c>
      <c r="B5812" s="54" t="s">
        <v>966</v>
      </c>
      <c r="C5812" s="29">
        <f t="shared" si="788"/>
        <v>2020.2020202020201</v>
      </c>
      <c r="D5812" s="54" t="s">
        <v>188</v>
      </c>
      <c r="E5812" s="112">
        <v>148.5</v>
      </c>
      <c r="F5812" s="112">
        <v>149.5</v>
      </c>
      <c r="G5812" s="112">
        <v>151</v>
      </c>
      <c r="H5812" s="112">
        <v>153</v>
      </c>
      <c r="I5812" s="109">
        <f t="shared" si="784"/>
        <v>2020.2020202020201</v>
      </c>
      <c r="J5812" s="109">
        <f t="shared" si="785"/>
        <v>3030.30303030303</v>
      </c>
      <c r="K5812" s="109">
        <f t="shared" si="786"/>
        <v>4040.4040404040402</v>
      </c>
      <c r="L5812" s="43">
        <f t="shared" si="787"/>
        <v>9090.9090909090901</v>
      </c>
      <c r="M5812" s="25"/>
      <c r="N5812" s="25"/>
    </row>
    <row r="5813" spans="1:14" ht="15.75" customHeight="1">
      <c r="A5813" s="114">
        <v>41157</v>
      </c>
      <c r="B5813" s="54" t="s">
        <v>930</v>
      </c>
      <c r="C5813" s="29">
        <f t="shared" si="788"/>
        <v>4347.826086956522</v>
      </c>
      <c r="D5813" s="54" t="s">
        <v>188</v>
      </c>
      <c r="E5813" s="112">
        <v>69</v>
      </c>
      <c r="F5813" s="112">
        <v>69.599999999999994</v>
      </c>
      <c r="G5813" s="112">
        <v>70.5</v>
      </c>
      <c r="H5813" s="112">
        <v>71.75</v>
      </c>
      <c r="I5813" s="109">
        <f t="shared" si="784"/>
        <v>2608.6956521738884</v>
      </c>
      <c r="J5813" s="109">
        <f t="shared" si="785"/>
        <v>3913.0434782608945</v>
      </c>
      <c r="K5813" s="109">
        <f t="shared" si="786"/>
        <v>5434.782608695652</v>
      </c>
      <c r="L5813" s="43">
        <f t="shared" si="787"/>
        <v>11956.521739130436</v>
      </c>
      <c r="M5813" s="25"/>
      <c r="N5813" s="25"/>
    </row>
    <row r="5814" spans="1:14" ht="15.75" customHeight="1">
      <c r="A5814" s="114">
        <v>41157</v>
      </c>
      <c r="B5814" s="54" t="s">
        <v>880</v>
      </c>
      <c r="C5814" s="29">
        <f t="shared" si="788"/>
        <v>3045.6852791878173</v>
      </c>
      <c r="D5814" s="102" t="s">
        <v>188</v>
      </c>
      <c r="E5814" s="43">
        <v>98.5</v>
      </c>
      <c r="F5814" s="43">
        <v>99.1</v>
      </c>
      <c r="G5814" s="43"/>
      <c r="H5814" s="110"/>
      <c r="I5814" s="109">
        <f t="shared" si="784"/>
        <v>1827.411167512673</v>
      </c>
      <c r="J5814" s="109">
        <f t="shared" si="785"/>
        <v>0</v>
      </c>
      <c r="K5814" s="109">
        <f t="shared" si="786"/>
        <v>0</v>
      </c>
      <c r="L5814" s="43">
        <f t="shared" si="787"/>
        <v>1827.411167512673</v>
      </c>
      <c r="M5814" s="25"/>
      <c r="N5814" s="25"/>
    </row>
    <row r="5815" spans="1:14" ht="15.75" customHeight="1">
      <c r="A5815" s="114">
        <v>41157</v>
      </c>
      <c r="B5815" s="54" t="s">
        <v>991</v>
      </c>
      <c r="C5815" s="29">
        <f t="shared" si="788"/>
        <v>588.23529411764707</v>
      </c>
      <c r="D5815" s="102" t="s">
        <v>188</v>
      </c>
      <c r="E5815" s="43">
        <v>510</v>
      </c>
      <c r="F5815" s="43">
        <v>513</v>
      </c>
      <c r="G5815" s="43"/>
      <c r="H5815" s="110"/>
      <c r="I5815" s="109">
        <f t="shared" si="784"/>
        <v>1764.7058823529412</v>
      </c>
      <c r="J5815" s="109">
        <f t="shared" si="785"/>
        <v>0</v>
      </c>
      <c r="K5815" s="109">
        <f t="shared" si="786"/>
        <v>0</v>
      </c>
      <c r="L5815" s="43">
        <f t="shared" si="787"/>
        <v>1764.7058823529412</v>
      </c>
      <c r="M5815" s="25"/>
      <c r="N5815" s="25"/>
    </row>
    <row r="5816" spans="1:14" ht="15.75" customHeight="1">
      <c r="A5816" s="114">
        <v>41157</v>
      </c>
      <c r="B5816" s="54" t="s">
        <v>938</v>
      </c>
      <c r="C5816" s="29">
        <f t="shared" si="788"/>
        <v>1276.5957446808511</v>
      </c>
      <c r="D5816" s="102" t="s">
        <v>188</v>
      </c>
      <c r="E5816" s="43">
        <v>235</v>
      </c>
      <c r="F5816" s="43">
        <v>236.5</v>
      </c>
      <c r="G5816" s="43"/>
      <c r="H5816" s="110"/>
      <c r="I5816" s="109">
        <f t="shared" si="784"/>
        <v>1914.8936170212767</v>
      </c>
      <c r="J5816" s="109">
        <f t="shared" si="785"/>
        <v>0</v>
      </c>
      <c r="K5816" s="109">
        <f t="shared" si="786"/>
        <v>0</v>
      </c>
      <c r="L5816" s="43">
        <f t="shared" si="787"/>
        <v>1914.8936170212767</v>
      </c>
      <c r="M5816" s="25"/>
      <c r="N5816" s="25"/>
    </row>
    <row r="5817" spans="1:14" ht="15.75" customHeight="1">
      <c r="A5817" s="114">
        <v>41156</v>
      </c>
      <c r="B5817" s="54" t="s">
        <v>735</v>
      </c>
      <c r="C5817" s="29">
        <f t="shared" si="788"/>
        <v>1016.9491525423729</v>
      </c>
      <c r="D5817" s="54" t="s">
        <v>188</v>
      </c>
      <c r="E5817" s="112">
        <v>295</v>
      </c>
      <c r="F5817" s="112">
        <v>297</v>
      </c>
      <c r="G5817" s="112">
        <v>300</v>
      </c>
      <c r="H5817" s="112"/>
      <c r="I5817" s="109">
        <f t="shared" si="784"/>
        <v>2033.8983050847457</v>
      </c>
      <c r="J5817" s="109">
        <f t="shared" si="785"/>
        <v>3050.8474576271187</v>
      </c>
      <c r="K5817" s="109">
        <f t="shared" si="786"/>
        <v>0</v>
      </c>
      <c r="L5817" s="43">
        <f t="shared" si="787"/>
        <v>5084.7457627118647</v>
      </c>
      <c r="M5817" s="25"/>
      <c r="N5817" s="25"/>
    </row>
    <row r="5818" spans="1:14" ht="15.75" customHeight="1">
      <c r="A5818" s="114">
        <v>41156</v>
      </c>
      <c r="B5818" s="54" t="s">
        <v>89</v>
      </c>
      <c r="C5818" s="29">
        <f t="shared" si="788"/>
        <v>1463.4146341463415</v>
      </c>
      <c r="D5818" s="54" t="s">
        <v>188</v>
      </c>
      <c r="E5818" s="112">
        <v>205</v>
      </c>
      <c r="F5818" s="112">
        <v>206.5</v>
      </c>
      <c r="G5818" s="112">
        <v>208.5</v>
      </c>
      <c r="H5818" s="112"/>
      <c r="I5818" s="109">
        <f t="shared" si="784"/>
        <v>2195.1219512195121</v>
      </c>
      <c r="J5818" s="109">
        <f t="shared" si="785"/>
        <v>2926.8292682926831</v>
      </c>
      <c r="K5818" s="109">
        <f t="shared" si="786"/>
        <v>0</v>
      </c>
      <c r="L5818" s="43">
        <f t="shared" si="787"/>
        <v>5121.9512195121952</v>
      </c>
      <c r="M5818" s="25"/>
      <c r="N5818" s="25"/>
    </row>
    <row r="5819" spans="1:14" ht="15.75" customHeight="1">
      <c r="A5819" s="114">
        <v>41156</v>
      </c>
      <c r="B5819" s="54" t="s">
        <v>992</v>
      </c>
      <c r="C5819" s="29">
        <f t="shared" si="788"/>
        <v>4651.1627906976746</v>
      </c>
      <c r="D5819" s="54" t="s">
        <v>188</v>
      </c>
      <c r="E5819" s="112">
        <v>64.5</v>
      </c>
      <c r="F5819" s="112">
        <v>65</v>
      </c>
      <c r="G5819" s="112">
        <v>65.55</v>
      </c>
      <c r="H5819" s="112"/>
      <c r="I5819" s="109">
        <f t="shared" si="784"/>
        <v>2325.5813953488373</v>
      </c>
      <c r="J5819" s="109">
        <f t="shared" si="785"/>
        <v>2558.1395348837077</v>
      </c>
      <c r="K5819" s="109">
        <f t="shared" si="786"/>
        <v>0</v>
      </c>
      <c r="L5819" s="43">
        <f t="shared" si="787"/>
        <v>4883.7209302325446</v>
      </c>
      <c r="M5819" s="25"/>
      <c r="N5819" s="25"/>
    </row>
    <row r="5820" spans="1:14" ht="15.75" customHeight="1">
      <c r="A5820" s="114">
        <v>41156</v>
      </c>
      <c r="B5820" s="54" t="s">
        <v>862</v>
      </c>
      <c r="C5820" s="29">
        <f t="shared" si="788"/>
        <v>480.76923076923077</v>
      </c>
      <c r="D5820" s="102" t="s">
        <v>188</v>
      </c>
      <c r="E5820" s="43">
        <v>624</v>
      </c>
      <c r="F5820" s="43">
        <v>627</v>
      </c>
      <c r="G5820" s="43"/>
      <c r="H5820" s="110"/>
      <c r="I5820" s="109">
        <f t="shared" si="784"/>
        <v>1442.3076923076924</v>
      </c>
      <c r="J5820" s="109">
        <f t="shared" si="785"/>
        <v>0</v>
      </c>
      <c r="K5820" s="109">
        <f t="shared" si="786"/>
        <v>0</v>
      </c>
      <c r="L5820" s="43">
        <f t="shared" si="787"/>
        <v>1442.3076923076924</v>
      </c>
      <c r="M5820" s="25"/>
      <c r="N5820" s="25"/>
    </row>
    <row r="5821" spans="1:14" ht="15.75" customHeight="1">
      <c r="A5821" s="114">
        <v>41156</v>
      </c>
      <c r="B5821" s="54" t="s">
        <v>790</v>
      </c>
      <c r="C5821" s="29">
        <f t="shared" si="788"/>
        <v>1067.6156583629893</v>
      </c>
      <c r="D5821" s="102" t="s">
        <v>188</v>
      </c>
      <c r="E5821" s="43">
        <v>281</v>
      </c>
      <c r="F5821" s="43">
        <v>283</v>
      </c>
      <c r="G5821" s="43"/>
      <c r="H5821" s="110"/>
      <c r="I5821" s="109">
        <f t="shared" si="784"/>
        <v>2135.2313167259786</v>
      </c>
      <c r="J5821" s="109">
        <f t="shared" si="785"/>
        <v>0</v>
      </c>
      <c r="K5821" s="109">
        <f t="shared" si="786"/>
        <v>0</v>
      </c>
      <c r="L5821" s="43">
        <f t="shared" si="787"/>
        <v>2135.2313167259786</v>
      </c>
      <c r="M5821" s="25"/>
      <c r="N5821" s="25"/>
    </row>
    <row r="5822" spans="1:14" ht="15.75" customHeight="1">
      <c r="A5822" s="114">
        <v>41155</v>
      </c>
      <c r="B5822" s="54" t="s">
        <v>735</v>
      </c>
      <c r="C5822" s="29">
        <f t="shared" si="788"/>
        <v>1079.1366906474821</v>
      </c>
      <c r="D5822" s="54" t="s">
        <v>188</v>
      </c>
      <c r="E5822" s="112">
        <v>278</v>
      </c>
      <c r="F5822" s="112">
        <v>280</v>
      </c>
      <c r="G5822" s="112">
        <v>283</v>
      </c>
      <c r="H5822" s="112">
        <v>287</v>
      </c>
      <c r="I5822" s="109">
        <f t="shared" si="784"/>
        <v>2158.2733812949641</v>
      </c>
      <c r="J5822" s="109">
        <f t="shared" si="785"/>
        <v>3237.4100719424459</v>
      </c>
      <c r="K5822" s="109">
        <f t="shared" si="786"/>
        <v>4316.5467625899282</v>
      </c>
      <c r="L5822" s="43">
        <f t="shared" si="787"/>
        <v>9712.2302158273378</v>
      </c>
      <c r="M5822" s="25"/>
      <c r="N5822" s="25"/>
    </row>
    <row r="5823" spans="1:14" ht="15.75" customHeight="1">
      <c r="A5823" s="114">
        <v>41155</v>
      </c>
      <c r="B5823" s="54" t="s">
        <v>993</v>
      </c>
      <c r="C5823" s="29">
        <f>300000/E5823</f>
        <v>1140.6844106463877</v>
      </c>
      <c r="D5823" s="54" t="s">
        <v>188</v>
      </c>
      <c r="E5823" s="112">
        <v>263</v>
      </c>
      <c r="F5823" s="112">
        <v>264.5</v>
      </c>
      <c r="G5823" s="112">
        <v>266.5</v>
      </c>
      <c r="H5823" s="112">
        <v>269</v>
      </c>
      <c r="I5823" s="109">
        <f t="shared" si="784"/>
        <v>1711.0266159695816</v>
      </c>
      <c r="J5823" s="109">
        <f t="shared" si="785"/>
        <v>2281.3688212927755</v>
      </c>
      <c r="K5823" s="109">
        <f t="shared" si="786"/>
        <v>2851.7110266159693</v>
      </c>
      <c r="L5823" s="43">
        <f t="shared" si="787"/>
        <v>6844.1064638783264</v>
      </c>
      <c r="M5823" s="25"/>
      <c r="N5823" s="25"/>
    </row>
    <row r="5824" spans="1:14" ht="15.75" customHeight="1">
      <c r="A5824" s="114">
        <v>41155</v>
      </c>
      <c r="B5824" s="54" t="s">
        <v>748</v>
      </c>
      <c r="C5824" s="29">
        <f t="shared" si="788"/>
        <v>1818.1818181818182</v>
      </c>
      <c r="D5824" s="102" t="s">
        <v>188</v>
      </c>
      <c r="E5824" s="43">
        <v>165</v>
      </c>
      <c r="F5824" s="43">
        <v>166.25</v>
      </c>
      <c r="G5824" s="43"/>
      <c r="H5824" s="110"/>
      <c r="I5824" s="109">
        <f t="shared" si="784"/>
        <v>2272.727272727273</v>
      </c>
      <c r="J5824" s="109">
        <f t="shared" si="785"/>
        <v>0</v>
      </c>
      <c r="K5824" s="109">
        <f t="shared" si="786"/>
        <v>0</v>
      </c>
      <c r="L5824" s="43">
        <f t="shared" si="787"/>
        <v>2272.727272727273</v>
      </c>
      <c r="M5824" s="25"/>
      <c r="N5824" s="25"/>
    </row>
    <row r="5825" spans="1:14" ht="15.75" customHeight="1">
      <c r="A5825" s="114">
        <v>41152</v>
      </c>
      <c r="B5825" s="54" t="s">
        <v>89</v>
      </c>
      <c r="C5825" s="29">
        <f t="shared" si="788"/>
        <v>1744.1860465116279</v>
      </c>
      <c r="D5825" s="54" t="s">
        <v>188</v>
      </c>
      <c r="E5825" s="112">
        <v>172</v>
      </c>
      <c r="F5825" s="112">
        <v>173.25</v>
      </c>
      <c r="G5825" s="112">
        <v>174.75</v>
      </c>
      <c r="H5825" s="112">
        <v>177</v>
      </c>
      <c r="I5825" s="109">
        <f t="shared" si="784"/>
        <v>2180.2325581395348</v>
      </c>
      <c r="J5825" s="109">
        <f t="shared" si="785"/>
        <v>2616.2790697674418</v>
      </c>
      <c r="K5825" s="109">
        <f t="shared" si="786"/>
        <v>3924.4186046511627</v>
      </c>
      <c r="L5825" s="43">
        <f t="shared" si="787"/>
        <v>8720.9302325581393</v>
      </c>
      <c r="M5825" s="25"/>
      <c r="N5825" s="25"/>
    </row>
    <row r="5826" spans="1:14" ht="15.75" customHeight="1">
      <c r="A5826" s="114">
        <v>41152</v>
      </c>
      <c r="B5826" s="54" t="s">
        <v>862</v>
      </c>
      <c r="C5826" s="29">
        <f t="shared" si="788"/>
        <v>559.70149253731347</v>
      </c>
      <c r="D5826" s="54" t="s">
        <v>188</v>
      </c>
      <c r="E5826" s="112">
        <v>536</v>
      </c>
      <c r="F5826" s="112">
        <v>539</v>
      </c>
      <c r="G5826" s="112">
        <v>543</v>
      </c>
      <c r="H5826" s="112">
        <v>548</v>
      </c>
      <c r="I5826" s="109">
        <f t="shared" si="784"/>
        <v>1679.1044776119404</v>
      </c>
      <c r="J5826" s="109">
        <f t="shared" si="785"/>
        <v>2238.8059701492539</v>
      </c>
      <c r="K5826" s="109">
        <f t="shared" si="786"/>
        <v>2798.5074626865671</v>
      </c>
      <c r="L5826" s="43">
        <f t="shared" si="787"/>
        <v>6716.4179104477616</v>
      </c>
      <c r="M5826" s="25"/>
      <c r="N5826" s="25"/>
    </row>
    <row r="5827" spans="1:14" ht="15.75" customHeight="1">
      <c r="A5827" s="114">
        <v>41152</v>
      </c>
      <c r="B5827" s="54" t="s">
        <v>878</v>
      </c>
      <c r="C5827" s="29">
        <f t="shared" si="788"/>
        <v>842.69662921348311</v>
      </c>
      <c r="D5827" s="54" t="s">
        <v>188</v>
      </c>
      <c r="E5827" s="112">
        <v>356</v>
      </c>
      <c r="F5827" s="112">
        <v>358</v>
      </c>
      <c r="G5827" s="112">
        <v>361</v>
      </c>
      <c r="H5827" s="112"/>
      <c r="I5827" s="109">
        <f t="shared" si="784"/>
        <v>1685.3932584269662</v>
      </c>
      <c r="J5827" s="109">
        <f t="shared" si="785"/>
        <v>2528.0898876404494</v>
      </c>
      <c r="K5827" s="109">
        <f t="shared" si="786"/>
        <v>0</v>
      </c>
      <c r="L5827" s="43">
        <f t="shared" si="787"/>
        <v>4213.4831460674159</v>
      </c>
      <c r="M5827" s="25"/>
      <c r="N5827" s="25"/>
    </row>
    <row r="5828" spans="1:14" ht="15.75" customHeight="1">
      <c r="A5828" s="114">
        <v>41152</v>
      </c>
      <c r="B5828" s="54" t="s">
        <v>35</v>
      </c>
      <c r="C5828" s="29">
        <f t="shared" si="788"/>
        <v>1840.4907975460123</v>
      </c>
      <c r="D5828" s="102" t="s">
        <v>188</v>
      </c>
      <c r="E5828" s="43">
        <v>163</v>
      </c>
      <c r="F5828" s="43">
        <v>164.25</v>
      </c>
      <c r="G5828" s="43"/>
      <c r="H5828" s="110"/>
      <c r="I5828" s="109">
        <f t="shared" si="784"/>
        <v>2300.6134969325153</v>
      </c>
      <c r="J5828" s="109">
        <f t="shared" si="785"/>
        <v>0</v>
      </c>
      <c r="K5828" s="109">
        <f t="shared" si="786"/>
        <v>0</v>
      </c>
      <c r="L5828" s="43">
        <f t="shared" si="787"/>
        <v>2300.6134969325153</v>
      </c>
      <c r="M5828" s="25"/>
      <c r="N5828" s="25"/>
    </row>
    <row r="5829" spans="1:14" ht="15.75" customHeight="1">
      <c r="A5829" s="114">
        <v>41151</v>
      </c>
      <c r="B5829" s="54" t="s">
        <v>913</v>
      </c>
      <c r="C5829" s="29">
        <f t="shared" si="788"/>
        <v>1775.1479289940828</v>
      </c>
      <c r="D5829" s="54" t="s">
        <v>188</v>
      </c>
      <c r="E5829" s="112">
        <v>169</v>
      </c>
      <c r="F5829" s="112">
        <v>170</v>
      </c>
      <c r="G5829" s="112">
        <v>171.5</v>
      </c>
      <c r="H5829" s="112">
        <v>174</v>
      </c>
      <c r="I5829" s="109">
        <f t="shared" si="784"/>
        <v>1775.1479289940828</v>
      </c>
      <c r="J5829" s="109">
        <f t="shared" si="785"/>
        <v>2662.7218934911243</v>
      </c>
      <c r="K5829" s="109">
        <f t="shared" si="786"/>
        <v>4437.8698224852069</v>
      </c>
      <c r="L5829" s="43">
        <f t="shared" si="787"/>
        <v>8875.7396449704138</v>
      </c>
      <c r="M5829" s="25"/>
      <c r="N5829" s="25"/>
    </row>
    <row r="5830" spans="1:14" ht="15.75" customHeight="1">
      <c r="A5830" s="114">
        <v>41151</v>
      </c>
      <c r="B5830" s="54" t="s">
        <v>89</v>
      </c>
      <c r="C5830" s="29">
        <f t="shared" si="788"/>
        <v>1840.4907975460123</v>
      </c>
      <c r="D5830" s="54" t="s">
        <v>188</v>
      </c>
      <c r="E5830" s="112">
        <v>163</v>
      </c>
      <c r="F5830" s="112">
        <v>164.25</v>
      </c>
      <c r="G5830" s="112">
        <v>165.75</v>
      </c>
      <c r="H5830" s="112">
        <v>168</v>
      </c>
      <c r="I5830" s="109">
        <f t="shared" si="784"/>
        <v>2300.6134969325153</v>
      </c>
      <c r="J5830" s="109">
        <f t="shared" si="785"/>
        <v>2760.7361963190187</v>
      </c>
      <c r="K5830" s="109">
        <f t="shared" si="786"/>
        <v>4141.1042944785277</v>
      </c>
      <c r="L5830" s="43">
        <f t="shared" si="787"/>
        <v>9202.4539877300613</v>
      </c>
      <c r="M5830" s="25"/>
      <c r="N5830" s="25"/>
    </row>
    <row r="5831" spans="1:14" ht="15.75" customHeight="1">
      <c r="A5831" s="114">
        <v>41151</v>
      </c>
      <c r="B5831" s="54" t="s">
        <v>924</v>
      </c>
      <c r="C5831" s="29">
        <f t="shared" si="788"/>
        <v>248.96265560165975</v>
      </c>
      <c r="D5831" s="54" t="s">
        <v>188</v>
      </c>
      <c r="E5831" s="112">
        <v>1205</v>
      </c>
      <c r="F5831" s="112">
        <v>1213</v>
      </c>
      <c r="G5831" s="112">
        <v>1223</v>
      </c>
      <c r="H5831" s="112">
        <v>1234</v>
      </c>
      <c r="I5831" s="109">
        <f t="shared" si="784"/>
        <v>1991.701244813278</v>
      </c>
      <c r="J5831" s="109">
        <f t="shared" si="785"/>
        <v>2489.6265560165975</v>
      </c>
      <c r="K5831" s="109">
        <f t="shared" si="786"/>
        <v>2738.5892116182572</v>
      </c>
      <c r="L5831" s="43">
        <f t="shared" si="787"/>
        <v>7219.9170124481334</v>
      </c>
      <c r="M5831" s="25"/>
      <c r="N5831" s="25"/>
    </row>
    <row r="5832" spans="1:14" ht="15.75" customHeight="1">
      <c r="A5832" s="114">
        <v>41151</v>
      </c>
      <c r="B5832" s="54" t="s">
        <v>966</v>
      </c>
      <c r="C5832" s="29">
        <f t="shared" si="788"/>
        <v>2189.7810218978102</v>
      </c>
      <c r="D5832" s="54" t="s">
        <v>188</v>
      </c>
      <c r="E5832" s="112">
        <v>137</v>
      </c>
      <c r="F5832" s="112">
        <v>138</v>
      </c>
      <c r="G5832" s="112">
        <v>139.19999999999999</v>
      </c>
      <c r="H5832" s="112"/>
      <c r="I5832" s="109">
        <f t="shared" si="784"/>
        <v>2189.7810218978102</v>
      </c>
      <c r="J5832" s="109">
        <f t="shared" si="785"/>
        <v>2627.7372262773474</v>
      </c>
      <c r="K5832" s="109">
        <f t="shared" si="786"/>
        <v>0</v>
      </c>
      <c r="L5832" s="43">
        <f t="shared" si="787"/>
        <v>4817.5182481751581</v>
      </c>
      <c r="M5832" s="25"/>
      <c r="N5832" s="25"/>
    </row>
    <row r="5833" spans="1:14" ht="15.75" customHeight="1">
      <c r="A5833" s="114">
        <v>41151</v>
      </c>
      <c r="B5833" s="54" t="s">
        <v>907</v>
      </c>
      <c r="C5833" s="29">
        <f t="shared" si="788"/>
        <v>1916.9329073482429</v>
      </c>
      <c r="D5833" s="54" t="s">
        <v>188</v>
      </c>
      <c r="E5833" s="112">
        <v>156.5</v>
      </c>
      <c r="F5833" s="112">
        <v>157.5</v>
      </c>
      <c r="G5833" s="112">
        <v>159</v>
      </c>
      <c r="H5833" s="112"/>
      <c r="I5833" s="109">
        <f t="shared" si="784"/>
        <v>1916.9329073482429</v>
      </c>
      <c r="J5833" s="109">
        <f t="shared" si="785"/>
        <v>2875.3993610223642</v>
      </c>
      <c r="K5833" s="109">
        <f t="shared" si="786"/>
        <v>0</v>
      </c>
      <c r="L5833" s="43">
        <f t="shared" si="787"/>
        <v>4792.3322683706074</v>
      </c>
      <c r="M5833" s="25"/>
      <c r="N5833" s="25"/>
    </row>
    <row r="5834" spans="1:14" ht="15.75" customHeight="1">
      <c r="A5834" s="114">
        <v>41151</v>
      </c>
      <c r="B5834" s="54" t="s">
        <v>878</v>
      </c>
      <c r="C5834" s="29">
        <f t="shared" si="788"/>
        <v>852.27272727272725</v>
      </c>
      <c r="D5834" s="102" t="s">
        <v>188</v>
      </c>
      <c r="E5834" s="43">
        <v>352</v>
      </c>
      <c r="F5834" s="43">
        <v>354</v>
      </c>
      <c r="G5834" s="43"/>
      <c r="H5834" s="110"/>
      <c r="I5834" s="109">
        <f t="shared" si="784"/>
        <v>1704.5454545454545</v>
      </c>
      <c r="J5834" s="109">
        <f t="shared" si="785"/>
        <v>0</v>
      </c>
      <c r="K5834" s="109">
        <f t="shared" si="786"/>
        <v>0</v>
      </c>
      <c r="L5834" s="43">
        <f t="shared" si="787"/>
        <v>1704.5454545454545</v>
      </c>
      <c r="M5834" s="25"/>
      <c r="N5834" s="25"/>
    </row>
    <row r="5835" spans="1:14" ht="18">
      <c r="A5835" s="114">
        <v>41151</v>
      </c>
      <c r="B5835" s="54" t="s">
        <v>770</v>
      </c>
      <c r="C5835" s="29">
        <f t="shared" si="788"/>
        <v>750</v>
      </c>
      <c r="D5835" s="102" t="s">
        <v>188</v>
      </c>
      <c r="E5835" s="43">
        <v>400</v>
      </c>
      <c r="F5835" s="43">
        <v>402</v>
      </c>
      <c r="G5835" s="43"/>
      <c r="H5835" s="110"/>
      <c r="I5835" s="109">
        <f t="shared" si="784"/>
        <v>1500</v>
      </c>
      <c r="J5835" s="109">
        <f t="shared" si="785"/>
        <v>0</v>
      </c>
      <c r="K5835" s="109">
        <f t="shared" si="786"/>
        <v>0</v>
      </c>
      <c r="L5835" s="43">
        <f t="shared" si="787"/>
        <v>1500</v>
      </c>
      <c r="M5835" s="25"/>
      <c r="N5835" s="25"/>
    </row>
    <row r="5836" spans="1:14" ht="18">
      <c r="A5836" s="114">
        <v>41150</v>
      </c>
      <c r="B5836" s="54" t="s">
        <v>682</v>
      </c>
      <c r="C5836" s="29">
        <f t="shared" si="788"/>
        <v>443.13146233382571</v>
      </c>
      <c r="D5836" s="54" t="s">
        <v>188</v>
      </c>
      <c r="E5836" s="112">
        <v>677</v>
      </c>
      <c r="F5836" s="112">
        <v>680</v>
      </c>
      <c r="G5836" s="112">
        <v>684</v>
      </c>
      <c r="H5836" s="112">
        <v>689</v>
      </c>
      <c r="I5836" s="109">
        <f t="shared" ref="I5836:I5899" si="789">(IF(D5836="SHORT",E5836-F5836,IF(D5836="LONG",F5836-E5836)))*C5836</f>
        <v>1329.3943870014771</v>
      </c>
      <c r="J5836" s="109">
        <f t="shared" ref="J5836:J5899" si="790">(IF(D5836="SHORT",IF(G5836="",0,F5836-G5836),IF(D5836="LONG",IF(G5836="",0,G5836-F5836))))*C5836</f>
        <v>1772.5258493353028</v>
      </c>
      <c r="K5836" s="109">
        <f t="shared" ref="K5836:K5899" si="791">(IF(D5836="SHORT",IF(H5836="",0,G5836-H5836),IF(D5836="LONG",IF(H5836="",0,(H5836-G5836)))))*C5836</f>
        <v>2215.6573116691284</v>
      </c>
      <c r="L5836" s="43">
        <f t="shared" ref="L5836:L5899" si="792">SUM(I5836,J5836,K5836)</f>
        <v>5317.5775480059083</v>
      </c>
      <c r="M5836" s="25"/>
      <c r="N5836" s="25"/>
    </row>
    <row r="5837" spans="1:14" ht="18">
      <c r="A5837" s="114">
        <v>41150</v>
      </c>
      <c r="B5837" s="54" t="s">
        <v>700</v>
      </c>
      <c r="C5837" s="29">
        <f t="shared" si="788"/>
        <v>460.12269938650309</v>
      </c>
      <c r="D5837" s="54" t="s">
        <v>188</v>
      </c>
      <c r="E5837" s="112">
        <v>652</v>
      </c>
      <c r="F5837" s="112">
        <v>655</v>
      </c>
      <c r="G5837" s="112">
        <v>659</v>
      </c>
      <c r="H5837" s="112"/>
      <c r="I5837" s="109">
        <f t="shared" si="789"/>
        <v>1380.3680981595094</v>
      </c>
      <c r="J5837" s="109">
        <f t="shared" si="790"/>
        <v>1840.4907975460123</v>
      </c>
      <c r="K5837" s="109">
        <f t="shared" si="791"/>
        <v>0</v>
      </c>
      <c r="L5837" s="43">
        <f t="shared" si="792"/>
        <v>3220.8588957055217</v>
      </c>
      <c r="M5837" s="25"/>
      <c r="N5837" s="25"/>
    </row>
    <row r="5838" spans="1:14" ht="18">
      <c r="A5838" s="114">
        <v>41150</v>
      </c>
      <c r="B5838" s="54" t="s">
        <v>994</v>
      </c>
      <c r="C5838" s="29">
        <f t="shared" si="788"/>
        <v>29.688273132112815</v>
      </c>
      <c r="D5838" s="102" t="s">
        <v>203</v>
      </c>
      <c r="E5838" s="43">
        <v>10105</v>
      </c>
      <c r="F5838" s="43">
        <v>10100</v>
      </c>
      <c r="G5838" s="43">
        <v>9900</v>
      </c>
      <c r="H5838" s="110"/>
      <c r="I5838" s="109">
        <f t="shared" si="789"/>
        <v>148.44136566056409</v>
      </c>
      <c r="J5838" s="109">
        <f t="shared" si="790"/>
        <v>5937.6546264225635</v>
      </c>
      <c r="K5838" s="109">
        <f t="shared" si="791"/>
        <v>0</v>
      </c>
      <c r="L5838" s="43">
        <f t="shared" si="792"/>
        <v>6086.0959920831274</v>
      </c>
      <c r="M5838" s="25"/>
      <c r="N5838" s="25"/>
    </row>
    <row r="5839" spans="1:14" ht="18">
      <c r="A5839" s="114">
        <v>41150</v>
      </c>
      <c r="B5839" s="54" t="s">
        <v>409</v>
      </c>
      <c r="C5839" s="29">
        <f t="shared" si="788"/>
        <v>714.28571428571433</v>
      </c>
      <c r="D5839" s="102" t="s">
        <v>188</v>
      </c>
      <c r="E5839" s="43">
        <v>420</v>
      </c>
      <c r="F5839" s="43">
        <v>422.5</v>
      </c>
      <c r="G5839" s="43"/>
      <c r="H5839" s="110"/>
      <c r="I5839" s="109">
        <f t="shared" si="789"/>
        <v>1785.7142857142858</v>
      </c>
      <c r="J5839" s="109">
        <f t="shared" si="790"/>
        <v>0</v>
      </c>
      <c r="K5839" s="109">
        <f t="shared" si="791"/>
        <v>0</v>
      </c>
      <c r="L5839" s="43">
        <f t="shared" si="792"/>
        <v>1785.7142857142858</v>
      </c>
      <c r="M5839" s="25"/>
      <c r="N5839" s="25"/>
    </row>
    <row r="5840" spans="1:14" ht="18">
      <c r="A5840" s="114">
        <v>41150</v>
      </c>
      <c r="B5840" s="54" t="s">
        <v>993</v>
      </c>
      <c r="C5840" s="29">
        <f t="shared" ref="C5840:C5903" si="793">300000/E5840</f>
        <v>1372.9977116704806</v>
      </c>
      <c r="D5840" s="102" t="s">
        <v>188</v>
      </c>
      <c r="E5840" s="43">
        <v>218.5</v>
      </c>
      <c r="F5840" s="43">
        <v>219.9</v>
      </c>
      <c r="G5840" s="43"/>
      <c r="H5840" s="110"/>
      <c r="I5840" s="109">
        <f t="shared" si="789"/>
        <v>1922.1967963386808</v>
      </c>
      <c r="J5840" s="109">
        <f t="shared" si="790"/>
        <v>0</v>
      </c>
      <c r="K5840" s="109">
        <f t="shared" si="791"/>
        <v>0</v>
      </c>
      <c r="L5840" s="43">
        <f t="shared" si="792"/>
        <v>1922.1967963386808</v>
      </c>
      <c r="M5840" s="25"/>
      <c r="N5840" s="25"/>
    </row>
    <row r="5841" spans="1:14" ht="18">
      <c r="A5841" s="114">
        <v>41150</v>
      </c>
      <c r="B5841" s="54" t="s">
        <v>995</v>
      </c>
      <c r="C5841" s="29">
        <f t="shared" si="793"/>
        <v>1431.9809069212411</v>
      </c>
      <c r="D5841" s="102" t="s">
        <v>188</v>
      </c>
      <c r="E5841" s="43">
        <v>209.5</v>
      </c>
      <c r="F5841" s="43">
        <v>211</v>
      </c>
      <c r="G5841" s="43"/>
      <c r="H5841" s="110"/>
      <c r="I5841" s="109">
        <f t="shared" si="789"/>
        <v>2147.9713603818618</v>
      </c>
      <c r="J5841" s="109">
        <f t="shared" si="790"/>
        <v>0</v>
      </c>
      <c r="K5841" s="109">
        <f t="shared" si="791"/>
        <v>0</v>
      </c>
      <c r="L5841" s="43">
        <f t="shared" si="792"/>
        <v>2147.9713603818618</v>
      </c>
      <c r="M5841" s="25"/>
      <c r="N5841" s="25"/>
    </row>
    <row r="5842" spans="1:14" ht="18">
      <c r="A5842" s="114">
        <v>41149</v>
      </c>
      <c r="B5842" s="54" t="s">
        <v>996</v>
      </c>
      <c r="C5842" s="29">
        <f t="shared" si="793"/>
        <v>2898.550724637681</v>
      </c>
      <c r="D5842" s="54" t="s">
        <v>188</v>
      </c>
      <c r="E5842" s="112">
        <v>103.5</v>
      </c>
      <c r="F5842" s="112">
        <v>104.25</v>
      </c>
      <c r="G5842" s="112">
        <v>105.2</v>
      </c>
      <c r="H5842" s="112"/>
      <c r="I5842" s="109">
        <f t="shared" si="789"/>
        <v>2173.913043478261</v>
      </c>
      <c r="J5842" s="109">
        <f t="shared" si="790"/>
        <v>2753.6231884058052</v>
      </c>
      <c r="K5842" s="109">
        <f t="shared" si="791"/>
        <v>0</v>
      </c>
      <c r="L5842" s="43">
        <f t="shared" si="792"/>
        <v>4927.5362318840662</v>
      </c>
      <c r="M5842" s="25"/>
      <c r="N5842" s="25"/>
    </row>
    <row r="5843" spans="1:14" ht="18">
      <c r="A5843" s="114">
        <v>41149</v>
      </c>
      <c r="B5843" s="54" t="s">
        <v>25</v>
      </c>
      <c r="C5843" s="29">
        <f t="shared" si="793"/>
        <v>1662.0498614958449</v>
      </c>
      <c r="D5843" s="102" t="s">
        <v>203</v>
      </c>
      <c r="E5843" s="43">
        <v>180.5</v>
      </c>
      <c r="F5843" s="43">
        <v>179.25</v>
      </c>
      <c r="G5843" s="43">
        <v>177.25</v>
      </c>
      <c r="H5843" s="110"/>
      <c r="I5843" s="109">
        <f t="shared" si="789"/>
        <v>2077.5623268698059</v>
      </c>
      <c r="J5843" s="109">
        <f t="shared" si="790"/>
        <v>3324.0997229916898</v>
      </c>
      <c r="K5843" s="109">
        <f t="shared" si="791"/>
        <v>0</v>
      </c>
      <c r="L5843" s="43">
        <f t="shared" si="792"/>
        <v>5401.6620498614957</v>
      </c>
      <c r="M5843" s="25"/>
      <c r="N5843" s="25"/>
    </row>
    <row r="5844" spans="1:14" ht="18">
      <c r="A5844" s="114">
        <v>41149</v>
      </c>
      <c r="B5844" s="54" t="s">
        <v>694</v>
      </c>
      <c r="C5844" s="29">
        <f t="shared" si="793"/>
        <v>1562.5</v>
      </c>
      <c r="D5844" s="54" t="s">
        <v>188</v>
      </c>
      <c r="E5844" s="112">
        <v>192</v>
      </c>
      <c r="F5844" s="112">
        <v>193.25</v>
      </c>
      <c r="G5844" s="112">
        <v>194.5</v>
      </c>
      <c r="H5844" s="112"/>
      <c r="I5844" s="109">
        <f t="shared" si="789"/>
        <v>1953.125</v>
      </c>
      <c r="J5844" s="109">
        <f t="shared" si="790"/>
        <v>1953.125</v>
      </c>
      <c r="K5844" s="109">
        <f t="shared" si="791"/>
        <v>0</v>
      </c>
      <c r="L5844" s="43">
        <f t="shared" si="792"/>
        <v>3906.25</v>
      </c>
      <c r="M5844" s="25"/>
      <c r="N5844" s="25"/>
    </row>
    <row r="5845" spans="1:14" ht="18">
      <c r="A5845" s="114">
        <v>41149</v>
      </c>
      <c r="B5845" s="54" t="s">
        <v>800</v>
      </c>
      <c r="C5845" s="29">
        <f t="shared" si="793"/>
        <v>970.87378640776694</v>
      </c>
      <c r="D5845" s="102" t="s">
        <v>188</v>
      </c>
      <c r="E5845" s="43">
        <v>309</v>
      </c>
      <c r="F5845" s="43">
        <v>311</v>
      </c>
      <c r="G5845" s="43"/>
      <c r="H5845" s="110"/>
      <c r="I5845" s="109">
        <f t="shared" si="789"/>
        <v>1941.7475728155339</v>
      </c>
      <c r="J5845" s="109">
        <f t="shared" si="790"/>
        <v>0</v>
      </c>
      <c r="K5845" s="109">
        <f t="shared" si="791"/>
        <v>0</v>
      </c>
      <c r="L5845" s="43">
        <f t="shared" si="792"/>
        <v>1941.7475728155339</v>
      </c>
      <c r="M5845" s="25"/>
      <c r="N5845" s="25"/>
    </row>
    <row r="5846" spans="1:14" ht="18">
      <c r="A5846" s="114">
        <v>41148</v>
      </c>
      <c r="B5846" s="54" t="s">
        <v>907</v>
      </c>
      <c r="C5846" s="29">
        <f t="shared" si="793"/>
        <v>1960.7843137254902</v>
      </c>
      <c r="D5846" s="54" t="s">
        <v>188</v>
      </c>
      <c r="E5846" s="112">
        <v>153</v>
      </c>
      <c r="F5846" s="112">
        <v>154.25</v>
      </c>
      <c r="G5846" s="112">
        <v>155.75</v>
      </c>
      <c r="H5846" s="112">
        <v>158</v>
      </c>
      <c r="I5846" s="109">
        <f t="shared" si="789"/>
        <v>2450.9803921568628</v>
      </c>
      <c r="J5846" s="109">
        <f t="shared" si="790"/>
        <v>2941.1764705882351</v>
      </c>
      <c r="K5846" s="109">
        <f t="shared" si="791"/>
        <v>4411.7647058823532</v>
      </c>
      <c r="L5846" s="43">
        <f t="shared" si="792"/>
        <v>9803.9215686274511</v>
      </c>
      <c r="M5846" s="25"/>
      <c r="N5846" s="25"/>
    </row>
    <row r="5847" spans="1:14" ht="18">
      <c r="A5847" s="114">
        <v>41148</v>
      </c>
      <c r="B5847" s="54" t="s">
        <v>800</v>
      </c>
      <c r="C5847" s="29">
        <f t="shared" si="793"/>
        <v>967.74193548387098</v>
      </c>
      <c r="D5847" s="54" t="s">
        <v>203</v>
      </c>
      <c r="E5847" s="112">
        <v>310</v>
      </c>
      <c r="F5847" s="112">
        <v>308</v>
      </c>
      <c r="G5847" s="112">
        <v>305</v>
      </c>
      <c r="H5847" s="112">
        <v>301</v>
      </c>
      <c r="I5847" s="109">
        <f t="shared" si="789"/>
        <v>1935.483870967742</v>
      </c>
      <c r="J5847" s="109">
        <f t="shared" si="790"/>
        <v>2903.2258064516127</v>
      </c>
      <c r="K5847" s="109">
        <f t="shared" si="791"/>
        <v>3870.9677419354839</v>
      </c>
      <c r="L5847" s="43">
        <f t="shared" si="792"/>
        <v>8709.6774193548372</v>
      </c>
      <c r="M5847" s="25"/>
      <c r="N5847" s="25"/>
    </row>
    <row r="5848" spans="1:14" ht="18">
      <c r="A5848" s="114">
        <v>41148</v>
      </c>
      <c r="B5848" s="54" t="s">
        <v>896</v>
      </c>
      <c r="C5848" s="29">
        <f t="shared" si="793"/>
        <v>2439.0243902439024</v>
      </c>
      <c r="D5848" s="102" t="s">
        <v>188</v>
      </c>
      <c r="E5848" s="43">
        <v>123</v>
      </c>
      <c r="F5848" s="43">
        <v>124</v>
      </c>
      <c r="G5848" s="43"/>
      <c r="H5848" s="110"/>
      <c r="I5848" s="109">
        <f t="shared" si="789"/>
        <v>2439.0243902439024</v>
      </c>
      <c r="J5848" s="109">
        <f t="shared" si="790"/>
        <v>0</v>
      </c>
      <c r="K5848" s="109">
        <f t="shared" si="791"/>
        <v>0</v>
      </c>
      <c r="L5848" s="43">
        <f t="shared" si="792"/>
        <v>2439.0243902439024</v>
      </c>
      <c r="M5848" s="25"/>
      <c r="N5848" s="25"/>
    </row>
    <row r="5849" spans="1:14" ht="18">
      <c r="A5849" s="114">
        <v>41145</v>
      </c>
      <c r="B5849" s="54" t="s">
        <v>985</v>
      </c>
      <c r="C5849" s="29">
        <f t="shared" si="793"/>
        <v>432.90043290043292</v>
      </c>
      <c r="D5849" s="54" t="s">
        <v>188</v>
      </c>
      <c r="E5849" s="112">
        <v>693</v>
      </c>
      <c r="F5849" s="112">
        <v>696</v>
      </c>
      <c r="G5849" s="112">
        <v>700</v>
      </c>
      <c r="H5849" s="112">
        <v>705</v>
      </c>
      <c r="I5849" s="109">
        <f t="shared" si="789"/>
        <v>1298.7012987012988</v>
      </c>
      <c r="J5849" s="109">
        <f t="shared" si="790"/>
        <v>1731.6017316017317</v>
      </c>
      <c r="K5849" s="109">
        <f t="shared" si="791"/>
        <v>2164.5021645021648</v>
      </c>
      <c r="L5849" s="43">
        <f t="shared" si="792"/>
        <v>5194.8051948051952</v>
      </c>
      <c r="M5849" s="25"/>
      <c r="N5849" s="25"/>
    </row>
    <row r="5850" spans="1:14" ht="18">
      <c r="A5850" s="114">
        <v>41145</v>
      </c>
      <c r="B5850" s="54" t="s">
        <v>819</v>
      </c>
      <c r="C5850" s="29">
        <f t="shared" si="793"/>
        <v>346.82080924855489</v>
      </c>
      <c r="D5850" s="54" t="s">
        <v>188</v>
      </c>
      <c r="E5850" s="112">
        <v>865</v>
      </c>
      <c r="F5850" s="112">
        <v>870</v>
      </c>
      <c r="G5850" s="112">
        <v>875</v>
      </c>
      <c r="H5850" s="112"/>
      <c r="I5850" s="109">
        <f t="shared" si="789"/>
        <v>1734.1040462427745</v>
      </c>
      <c r="J5850" s="109">
        <f t="shared" si="790"/>
        <v>1734.1040462427745</v>
      </c>
      <c r="K5850" s="109">
        <f t="shared" si="791"/>
        <v>0</v>
      </c>
      <c r="L5850" s="43">
        <f t="shared" si="792"/>
        <v>3468.2080924855491</v>
      </c>
      <c r="M5850" s="25"/>
      <c r="N5850" s="25"/>
    </row>
    <row r="5851" spans="1:14" ht="18">
      <c r="A5851" s="114">
        <v>41145</v>
      </c>
      <c r="B5851" s="54" t="s">
        <v>25</v>
      </c>
      <c r="C5851" s="29">
        <f t="shared" si="793"/>
        <v>1348.314606741573</v>
      </c>
      <c r="D5851" s="102" t="s">
        <v>188</v>
      </c>
      <c r="E5851" s="43">
        <v>222.5</v>
      </c>
      <c r="F5851" s="43">
        <v>223.9</v>
      </c>
      <c r="G5851" s="43"/>
      <c r="H5851" s="110"/>
      <c r="I5851" s="109">
        <f t="shared" si="789"/>
        <v>1887.64044943821</v>
      </c>
      <c r="J5851" s="109">
        <f t="shared" si="790"/>
        <v>0</v>
      </c>
      <c r="K5851" s="109">
        <f t="shared" si="791"/>
        <v>0</v>
      </c>
      <c r="L5851" s="43">
        <f t="shared" si="792"/>
        <v>1887.64044943821</v>
      </c>
      <c r="M5851" s="25"/>
      <c r="N5851" s="25"/>
    </row>
    <row r="5852" spans="1:14" ht="18">
      <c r="A5852" s="114">
        <v>41145</v>
      </c>
      <c r="B5852" s="54" t="s">
        <v>699</v>
      </c>
      <c r="C5852" s="29">
        <f t="shared" si="793"/>
        <v>1558.4415584415585</v>
      </c>
      <c r="D5852" s="102" t="s">
        <v>188</v>
      </c>
      <c r="E5852" s="43">
        <v>192.5</v>
      </c>
      <c r="F5852" s="43">
        <v>193.5</v>
      </c>
      <c r="G5852" s="43"/>
      <c r="H5852" s="110"/>
      <c r="I5852" s="109">
        <f t="shared" si="789"/>
        <v>1558.4415584415585</v>
      </c>
      <c r="J5852" s="109">
        <f t="shared" si="790"/>
        <v>0</v>
      </c>
      <c r="K5852" s="109">
        <f t="shared" si="791"/>
        <v>0</v>
      </c>
      <c r="L5852" s="43">
        <f t="shared" si="792"/>
        <v>1558.4415584415585</v>
      </c>
      <c r="M5852" s="25"/>
      <c r="N5852" s="25"/>
    </row>
    <row r="5853" spans="1:14" ht="18">
      <c r="A5853" s="114">
        <v>41144</v>
      </c>
      <c r="B5853" s="54" t="s">
        <v>986</v>
      </c>
      <c r="C5853" s="29">
        <f t="shared" si="793"/>
        <v>731.70731707317077</v>
      </c>
      <c r="D5853" s="54" t="s">
        <v>188</v>
      </c>
      <c r="E5853" s="112">
        <v>410</v>
      </c>
      <c r="F5853" s="112">
        <v>412.5</v>
      </c>
      <c r="G5853" s="112">
        <v>415.5</v>
      </c>
      <c r="H5853" s="112">
        <v>420</v>
      </c>
      <c r="I5853" s="109">
        <f t="shared" si="789"/>
        <v>1829.268292682927</v>
      </c>
      <c r="J5853" s="109">
        <f t="shared" si="790"/>
        <v>2195.1219512195121</v>
      </c>
      <c r="K5853" s="109">
        <f t="shared" si="791"/>
        <v>3292.6829268292686</v>
      </c>
      <c r="L5853" s="43">
        <f t="shared" si="792"/>
        <v>7317.0731707317082</v>
      </c>
      <c r="M5853" s="25"/>
      <c r="N5853" s="25"/>
    </row>
    <row r="5854" spans="1:14" ht="18">
      <c r="A5854" s="114">
        <v>41144</v>
      </c>
      <c r="B5854" s="54" t="s">
        <v>898</v>
      </c>
      <c r="C5854" s="29">
        <f t="shared" si="793"/>
        <v>1145.0381679389313</v>
      </c>
      <c r="D5854" s="54" t="s">
        <v>188</v>
      </c>
      <c r="E5854" s="112">
        <v>262</v>
      </c>
      <c r="F5854" s="112">
        <v>263.5</v>
      </c>
      <c r="G5854" s="112">
        <v>265.5</v>
      </c>
      <c r="H5854" s="112">
        <v>269</v>
      </c>
      <c r="I5854" s="109">
        <f t="shared" si="789"/>
        <v>1717.5572519083971</v>
      </c>
      <c r="J5854" s="109">
        <f t="shared" si="790"/>
        <v>2290.0763358778627</v>
      </c>
      <c r="K5854" s="109">
        <f t="shared" si="791"/>
        <v>4007.6335877862598</v>
      </c>
      <c r="L5854" s="43">
        <f t="shared" si="792"/>
        <v>8015.2671755725196</v>
      </c>
      <c r="M5854" s="25"/>
      <c r="N5854" s="25"/>
    </row>
    <row r="5855" spans="1:14" ht="18">
      <c r="A5855" s="114">
        <v>41144</v>
      </c>
      <c r="B5855" s="54" t="s">
        <v>36</v>
      </c>
      <c r="C5855" s="29">
        <f t="shared" si="793"/>
        <v>1379.3103448275863</v>
      </c>
      <c r="D5855" s="54" t="s">
        <v>188</v>
      </c>
      <c r="E5855" s="112">
        <v>217.5</v>
      </c>
      <c r="F5855" s="112">
        <v>219</v>
      </c>
      <c r="G5855" s="112">
        <v>221</v>
      </c>
      <c r="H5855" s="112">
        <v>224</v>
      </c>
      <c r="I5855" s="109">
        <f t="shared" si="789"/>
        <v>2068.9655172413795</v>
      </c>
      <c r="J5855" s="109">
        <f t="shared" si="790"/>
        <v>2758.6206896551726</v>
      </c>
      <c r="K5855" s="109">
        <f t="shared" si="791"/>
        <v>4137.9310344827591</v>
      </c>
      <c r="L5855" s="43">
        <f t="shared" si="792"/>
        <v>8965.5172413793116</v>
      </c>
      <c r="M5855" s="25"/>
      <c r="N5855" s="25"/>
    </row>
    <row r="5856" spans="1:14" ht="18">
      <c r="A5856" s="114">
        <v>41144</v>
      </c>
      <c r="B5856" s="54" t="s">
        <v>93</v>
      </c>
      <c r="C5856" s="29">
        <f t="shared" si="793"/>
        <v>940.4388714733542</v>
      </c>
      <c r="D5856" s="54" t="s">
        <v>188</v>
      </c>
      <c r="E5856" s="112">
        <v>319</v>
      </c>
      <c r="F5856" s="112">
        <v>321</v>
      </c>
      <c r="G5856" s="112">
        <v>324</v>
      </c>
      <c r="H5856" s="112"/>
      <c r="I5856" s="109">
        <f t="shared" si="789"/>
        <v>1880.8777429467084</v>
      </c>
      <c r="J5856" s="109">
        <f t="shared" si="790"/>
        <v>2821.3166144200627</v>
      </c>
      <c r="K5856" s="109">
        <f t="shared" si="791"/>
        <v>0</v>
      </c>
      <c r="L5856" s="43">
        <f t="shared" si="792"/>
        <v>4702.1943573667713</v>
      </c>
      <c r="M5856" s="25"/>
      <c r="N5856" s="25"/>
    </row>
    <row r="5857" spans="1:14" ht="18">
      <c r="A5857" s="114">
        <v>41144</v>
      </c>
      <c r="B5857" s="54" t="s">
        <v>880</v>
      </c>
      <c r="C5857" s="29">
        <f t="shared" si="793"/>
        <v>3208.5561497326203</v>
      </c>
      <c r="D5857" s="54" t="s">
        <v>188</v>
      </c>
      <c r="E5857" s="112">
        <v>93.5</v>
      </c>
      <c r="F5857" s="112">
        <v>94.1</v>
      </c>
      <c r="G5857" s="112">
        <v>94.9</v>
      </c>
      <c r="H5857" s="112"/>
      <c r="I5857" s="109">
        <f t="shared" si="789"/>
        <v>1925.1336898395539</v>
      </c>
      <c r="J5857" s="109">
        <f t="shared" si="790"/>
        <v>2566.8449197861328</v>
      </c>
      <c r="K5857" s="109">
        <f t="shared" si="791"/>
        <v>0</v>
      </c>
      <c r="L5857" s="43">
        <f t="shared" si="792"/>
        <v>4491.9786096256867</v>
      </c>
      <c r="M5857" s="25"/>
      <c r="N5857" s="25"/>
    </row>
    <row r="5858" spans="1:14" ht="18">
      <c r="A5858" s="114">
        <v>41144</v>
      </c>
      <c r="B5858" s="54" t="s">
        <v>748</v>
      </c>
      <c r="C5858" s="29">
        <f t="shared" si="793"/>
        <v>1863.3540372670807</v>
      </c>
      <c r="D5858" s="102" t="s">
        <v>188</v>
      </c>
      <c r="E5858" s="43">
        <v>161</v>
      </c>
      <c r="F5858" s="43">
        <v>162.25</v>
      </c>
      <c r="G5858" s="43"/>
      <c r="H5858" s="110"/>
      <c r="I5858" s="109">
        <f t="shared" si="789"/>
        <v>2329.1925465838508</v>
      </c>
      <c r="J5858" s="109">
        <f t="shared" si="790"/>
        <v>0</v>
      </c>
      <c r="K5858" s="109">
        <f t="shared" si="791"/>
        <v>0</v>
      </c>
      <c r="L5858" s="43">
        <f t="shared" si="792"/>
        <v>2329.1925465838508</v>
      </c>
      <c r="M5858" s="25"/>
      <c r="N5858" s="25"/>
    </row>
    <row r="5859" spans="1:14" ht="18">
      <c r="A5859" s="114">
        <v>41143</v>
      </c>
      <c r="B5859" s="54" t="s">
        <v>899</v>
      </c>
      <c r="C5859" s="29">
        <f t="shared" si="793"/>
        <v>4705.8823529411766</v>
      </c>
      <c r="D5859" s="54" t="s">
        <v>188</v>
      </c>
      <c r="E5859" s="112">
        <v>63.75</v>
      </c>
      <c r="F5859" s="112">
        <v>64.25</v>
      </c>
      <c r="G5859" s="112">
        <v>65</v>
      </c>
      <c r="H5859" s="112">
        <v>66</v>
      </c>
      <c r="I5859" s="109">
        <f t="shared" si="789"/>
        <v>2352.9411764705883</v>
      </c>
      <c r="J5859" s="109">
        <f t="shared" si="790"/>
        <v>3529.4117647058824</v>
      </c>
      <c r="K5859" s="109">
        <f t="shared" si="791"/>
        <v>4705.8823529411766</v>
      </c>
      <c r="L5859" s="43">
        <f t="shared" si="792"/>
        <v>10588.235294117647</v>
      </c>
      <c r="M5859" s="25"/>
      <c r="N5859" s="25"/>
    </row>
    <row r="5860" spans="1:14" ht="18">
      <c r="A5860" s="114">
        <v>41143</v>
      </c>
      <c r="B5860" s="54" t="s">
        <v>997</v>
      </c>
      <c r="C5860" s="29">
        <f t="shared" si="793"/>
        <v>5226.480836236934</v>
      </c>
      <c r="D5860" s="54" t="s">
        <v>188</v>
      </c>
      <c r="E5860" s="112">
        <v>57.4</v>
      </c>
      <c r="F5860" s="112">
        <v>57.9</v>
      </c>
      <c r="G5860" s="112">
        <v>58.75</v>
      </c>
      <c r="H5860" s="112">
        <v>59.9</v>
      </c>
      <c r="I5860" s="109">
        <f t="shared" si="789"/>
        <v>2613.240418118467</v>
      </c>
      <c r="J5860" s="109">
        <f t="shared" si="790"/>
        <v>4442.5087108014013</v>
      </c>
      <c r="K5860" s="109">
        <f t="shared" si="791"/>
        <v>6010.4529616724667</v>
      </c>
      <c r="L5860" s="43">
        <f t="shared" si="792"/>
        <v>13066.202090592335</v>
      </c>
      <c r="M5860" s="25"/>
      <c r="N5860" s="25"/>
    </row>
    <row r="5861" spans="1:14" ht="18">
      <c r="A5861" s="114">
        <v>41143</v>
      </c>
      <c r="B5861" s="54" t="s">
        <v>998</v>
      </c>
      <c r="C5861" s="29">
        <f t="shared" si="793"/>
        <v>2343.75</v>
      </c>
      <c r="D5861" s="102" t="s">
        <v>188</v>
      </c>
      <c r="E5861" s="43">
        <v>128</v>
      </c>
      <c r="F5861" s="43">
        <v>129</v>
      </c>
      <c r="G5861" s="43"/>
      <c r="H5861" s="110"/>
      <c r="I5861" s="109">
        <f t="shared" si="789"/>
        <v>2343.75</v>
      </c>
      <c r="J5861" s="109">
        <f t="shared" si="790"/>
        <v>0</v>
      </c>
      <c r="K5861" s="109">
        <f t="shared" si="791"/>
        <v>0</v>
      </c>
      <c r="L5861" s="43">
        <f t="shared" si="792"/>
        <v>2343.75</v>
      </c>
      <c r="M5861" s="25"/>
      <c r="N5861" s="25"/>
    </row>
    <row r="5862" spans="1:14" ht="18">
      <c r="A5862" s="114">
        <v>41142</v>
      </c>
      <c r="B5862" s="54" t="s">
        <v>746</v>
      </c>
      <c r="C5862" s="29">
        <f t="shared" si="793"/>
        <v>1675.977653631285</v>
      </c>
      <c r="D5862" s="54" t="s">
        <v>188</v>
      </c>
      <c r="E5862" s="112">
        <v>179</v>
      </c>
      <c r="F5862" s="112">
        <v>180.25</v>
      </c>
      <c r="G5862" s="112">
        <v>181.75</v>
      </c>
      <c r="H5862" s="112">
        <v>183.4</v>
      </c>
      <c r="I5862" s="109">
        <f t="shared" si="789"/>
        <v>2094.9720670391062</v>
      </c>
      <c r="J5862" s="109">
        <f t="shared" si="790"/>
        <v>2513.9664804469276</v>
      </c>
      <c r="K5862" s="109">
        <f t="shared" si="791"/>
        <v>2765.3631284916296</v>
      </c>
      <c r="L5862" s="43">
        <f t="shared" si="792"/>
        <v>7374.3016759776638</v>
      </c>
      <c r="M5862" s="25"/>
      <c r="N5862" s="25"/>
    </row>
    <row r="5863" spans="1:14" ht="18">
      <c r="A5863" s="114">
        <v>41142</v>
      </c>
      <c r="B5863" s="54" t="s">
        <v>999</v>
      </c>
      <c r="C5863" s="29">
        <f t="shared" si="793"/>
        <v>311.85031185031187</v>
      </c>
      <c r="D5863" s="54" t="s">
        <v>188</v>
      </c>
      <c r="E5863" s="112">
        <v>962</v>
      </c>
      <c r="F5863" s="112">
        <v>967</v>
      </c>
      <c r="G5863" s="112">
        <v>973</v>
      </c>
      <c r="H5863" s="112">
        <v>980</v>
      </c>
      <c r="I5863" s="109">
        <f t="shared" si="789"/>
        <v>1559.2515592515592</v>
      </c>
      <c r="J5863" s="109">
        <f t="shared" si="790"/>
        <v>1871.1018711018712</v>
      </c>
      <c r="K5863" s="109">
        <f t="shared" si="791"/>
        <v>2182.9521829521832</v>
      </c>
      <c r="L5863" s="43">
        <f t="shared" si="792"/>
        <v>5613.3056133056143</v>
      </c>
      <c r="M5863" s="25"/>
      <c r="N5863" s="25"/>
    </row>
    <row r="5864" spans="1:14" ht="18">
      <c r="A5864" s="114">
        <v>41142</v>
      </c>
      <c r="B5864" s="54" t="s">
        <v>997</v>
      </c>
      <c r="C5864" s="29">
        <f t="shared" si="793"/>
        <v>5333.333333333333</v>
      </c>
      <c r="D5864" s="54" t="s">
        <v>188</v>
      </c>
      <c r="E5864" s="112">
        <v>56.25</v>
      </c>
      <c r="F5864" s="112">
        <v>56.75</v>
      </c>
      <c r="G5864" s="112">
        <v>57.3</v>
      </c>
      <c r="H5864" s="112"/>
      <c r="I5864" s="109">
        <f t="shared" si="789"/>
        <v>2666.6666666666665</v>
      </c>
      <c r="J5864" s="109">
        <f t="shared" si="790"/>
        <v>2933.333333333318</v>
      </c>
      <c r="K5864" s="109">
        <f t="shared" si="791"/>
        <v>0</v>
      </c>
      <c r="L5864" s="43">
        <f t="shared" si="792"/>
        <v>5599.9999999999845</v>
      </c>
      <c r="M5864" s="25"/>
      <c r="N5864" s="25"/>
    </row>
    <row r="5865" spans="1:14" ht="18">
      <c r="A5865" s="114">
        <v>41142</v>
      </c>
      <c r="B5865" s="54" t="s">
        <v>93</v>
      </c>
      <c r="C5865" s="29">
        <f t="shared" si="793"/>
        <v>961.53846153846155</v>
      </c>
      <c r="D5865" s="54" t="s">
        <v>188</v>
      </c>
      <c r="E5865" s="112">
        <v>312</v>
      </c>
      <c r="F5865" s="112">
        <v>314</v>
      </c>
      <c r="G5865" s="112">
        <v>316.5</v>
      </c>
      <c r="H5865" s="112"/>
      <c r="I5865" s="109">
        <f t="shared" si="789"/>
        <v>1923.0769230769231</v>
      </c>
      <c r="J5865" s="109">
        <f t="shared" si="790"/>
        <v>2403.8461538461538</v>
      </c>
      <c r="K5865" s="109">
        <f t="shared" si="791"/>
        <v>0</v>
      </c>
      <c r="L5865" s="43">
        <f t="shared" si="792"/>
        <v>4326.9230769230771</v>
      </c>
      <c r="M5865" s="25"/>
      <c r="N5865" s="25"/>
    </row>
    <row r="5866" spans="1:14" ht="18">
      <c r="A5866" s="114">
        <v>41142</v>
      </c>
      <c r="B5866" s="54" t="s">
        <v>717</v>
      </c>
      <c r="C5866" s="29">
        <f t="shared" si="793"/>
        <v>500</v>
      </c>
      <c r="D5866" s="102" t="s">
        <v>188</v>
      </c>
      <c r="E5866" s="43">
        <v>600</v>
      </c>
      <c r="F5866" s="43">
        <v>603</v>
      </c>
      <c r="G5866" s="43"/>
      <c r="H5866" s="110"/>
      <c r="I5866" s="109">
        <f t="shared" si="789"/>
        <v>1500</v>
      </c>
      <c r="J5866" s="109">
        <f t="shared" si="790"/>
        <v>0</v>
      </c>
      <c r="K5866" s="109">
        <f t="shared" si="791"/>
        <v>0</v>
      </c>
      <c r="L5866" s="43">
        <f t="shared" si="792"/>
        <v>1500</v>
      </c>
      <c r="M5866" s="25"/>
      <c r="N5866" s="25"/>
    </row>
    <row r="5867" spans="1:14" ht="18">
      <c r="A5867" s="114">
        <v>41142</v>
      </c>
      <c r="B5867" s="54" t="s">
        <v>1000</v>
      </c>
      <c r="C5867" s="29">
        <f t="shared" si="793"/>
        <v>450.45045045045043</v>
      </c>
      <c r="D5867" s="102" t="s">
        <v>188</v>
      </c>
      <c r="E5867" s="43">
        <v>666</v>
      </c>
      <c r="F5867" s="43">
        <v>669</v>
      </c>
      <c r="G5867" s="43"/>
      <c r="H5867" s="110"/>
      <c r="I5867" s="109">
        <f t="shared" si="789"/>
        <v>1351.3513513513512</v>
      </c>
      <c r="J5867" s="109">
        <f t="shared" si="790"/>
        <v>0</v>
      </c>
      <c r="K5867" s="109">
        <f t="shared" si="791"/>
        <v>0</v>
      </c>
      <c r="L5867" s="43">
        <f t="shared" si="792"/>
        <v>1351.3513513513512</v>
      </c>
      <c r="M5867" s="25"/>
      <c r="N5867" s="25"/>
    </row>
    <row r="5868" spans="1:14" ht="18">
      <c r="A5868" s="114">
        <v>41138</v>
      </c>
      <c r="B5868" s="54" t="s">
        <v>1001</v>
      </c>
      <c r="C5868" s="29">
        <f t="shared" si="793"/>
        <v>1136.3636363636363</v>
      </c>
      <c r="D5868" s="54" t="s">
        <v>188</v>
      </c>
      <c r="E5868" s="112">
        <v>264</v>
      </c>
      <c r="F5868" s="112">
        <v>265.5</v>
      </c>
      <c r="G5868" s="112">
        <v>267.5</v>
      </c>
      <c r="H5868" s="112">
        <v>270</v>
      </c>
      <c r="I5868" s="109">
        <f t="shared" si="789"/>
        <v>1704.5454545454545</v>
      </c>
      <c r="J5868" s="109">
        <f t="shared" si="790"/>
        <v>2272.7272727272725</v>
      </c>
      <c r="K5868" s="109">
        <f t="shared" si="791"/>
        <v>2840.9090909090905</v>
      </c>
      <c r="L5868" s="43">
        <f t="shared" si="792"/>
        <v>6818.181818181818</v>
      </c>
      <c r="M5868" s="25"/>
      <c r="N5868" s="25"/>
    </row>
    <row r="5869" spans="1:14" ht="18">
      <c r="A5869" s="114">
        <v>41138</v>
      </c>
      <c r="B5869" s="54" t="s">
        <v>1002</v>
      </c>
      <c r="C5869" s="29">
        <f t="shared" si="793"/>
        <v>3000</v>
      </c>
      <c r="D5869" s="54" t="s">
        <v>188</v>
      </c>
      <c r="E5869" s="112">
        <v>100</v>
      </c>
      <c r="F5869" s="112">
        <v>100.8</v>
      </c>
      <c r="G5869" s="112">
        <v>101.75</v>
      </c>
      <c r="H5869" s="112">
        <v>103.35</v>
      </c>
      <c r="I5869" s="109">
        <f t="shared" si="789"/>
        <v>2399.9999999999914</v>
      </c>
      <c r="J5869" s="109">
        <f t="shared" si="790"/>
        <v>2850.0000000000086</v>
      </c>
      <c r="K5869" s="109">
        <f t="shared" si="791"/>
        <v>4799.9999999999827</v>
      </c>
      <c r="L5869" s="43">
        <f t="shared" si="792"/>
        <v>10049.999999999982</v>
      </c>
      <c r="M5869" s="25"/>
      <c r="N5869" s="25"/>
    </row>
    <row r="5870" spans="1:14" ht="18">
      <c r="A5870" s="114">
        <v>41138</v>
      </c>
      <c r="B5870" s="54" t="s">
        <v>308</v>
      </c>
      <c r="C5870" s="29">
        <f t="shared" si="793"/>
        <v>2631.5789473684213</v>
      </c>
      <c r="D5870" s="54" t="s">
        <v>188</v>
      </c>
      <c r="E5870" s="112">
        <v>114</v>
      </c>
      <c r="F5870" s="112">
        <v>115</v>
      </c>
      <c r="G5870" s="112">
        <v>116.3</v>
      </c>
      <c r="H5870" s="112"/>
      <c r="I5870" s="109">
        <f t="shared" si="789"/>
        <v>2631.5789473684213</v>
      </c>
      <c r="J5870" s="109">
        <f t="shared" si="790"/>
        <v>3421.0526315789402</v>
      </c>
      <c r="K5870" s="109">
        <f t="shared" si="791"/>
        <v>0</v>
      </c>
      <c r="L5870" s="43">
        <f t="shared" si="792"/>
        <v>6052.631578947361</v>
      </c>
      <c r="M5870" s="25"/>
      <c r="N5870" s="25"/>
    </row>
    <row r="5871" spans="1:14" ht="18">
      <c r="A5871" s="114">
        <v>41138</v>
      </c>
      <c r="B5871" s="54" t="s">
        <v>872</v>
      </c>
      <c r="C5871" s="29">
        <f t="shared" si="793"/>
        <v>1709.4017094017095</v>
      </c>
      <c r="D5871" s="54" t="s">
        <v>188</v>
      </c>
      <c r="E5871" s="112">
        <v>175.5</v>
      </c>
      <c r="F5871" s="112">
        <v>176.75</v>
      </c>
      <c r="G5871" s="112">
        <v>178.1</v>
      </c>
      <c r="H5871" s="112"/>
      <c r="I5871" s="109">
        <f t="shared" si="789"/>
        <v>2136.7521367521367</v>
      </c>
      <c r="J5871" s="109">
        <f t="shared" si="790"/>
        <v>2307.6923076922981</v>
      </c>
      <c r="K5871" s="109">
        <f t="shared" si="791"/>
        <v>0</v>
      </c>
      <c r="L5871" s="43">
        <f t="shared" si="792"/>
        <v>4444.4444444444343</v>
      </c>
      <c r="M5871" s="25"/>
      <c r="N5871" s="25"/>
    </row>
    <row r="5872" spans="1:14" ht="18">
      <c r="A5872" s="114">
        <v>41137</v>
      </c>
      <c r="B5872" s="54" t="s">
        <v>743</v>
      </c>
      <c r="C5872" s="29">
        <f t="shared" si="793"/>
        <v>4347.826086956522</v>
      </c>
      <c r="D5872" s="54" t="s">
        <v>188</v>
      </c>
      <c r="E5872" s="112">
        <v>69</v>
      </c>
      <c r="F5872" s="112">
        <v>69.599999999999994</v>
      </c>
      <c r="G5872" s="112">
        <v>70.5</v>
      </c>
      <c r="H5872" s="112">
        <v>71.75</v>
      </c>
      <c r="I5872" s="109">
        <f t="shared" si="789"/>
        <v>2608.6956521738884</v>
      </c>
      <c r="J5872" s="109">
        <f t="shared" si="790"/>
        <v>3913.0434782608945</v>
      </c>
      <c r="K5872" s="109">
        <f t="shared" si="791"/>
        <v>5434.782608695652</v>
      </c>
      <c r="L5872" s="43">
        <f t="shared" si="792"/>
        <v>11956.521739130436</v>
      </c>
      <c r="M5872" s="25"/>
      <c r="N5872" s="25"/>
    </row>
    <row r="5873" spans="1:14" ht="18">
      <c r="A5873" s="114">
        <v>41137</v>
      </c>
      <c r="B5873" s="54" t="s">
        <v>1003</v>
      </c>
      <c r="C5873" s="29">
        <f t="shared" si="793"/>
        <v>3947.3684210526317</v>
      </c>
      <c r="D5873" s="54" t="s">
        <v>188</v>
      </c>
      <c r="E5873" s="112">
        <v>76</v>
      </c>
      <c r="F5873" s="112">
        <v>76.599999999999994</v>
      </c>
      <c r="G5873" s="112">
        <v>77.5</v>
      </c>
      <c r="H5873" s="112">
        <v>78.75</v>
      </c>
      <c r="I5873" s="109">
        <f t="shared" si="789"/>
        <v>2368.4210526315564</v>
      </c>
      <c r="J5873" s="109">
        <f t="shared" si="790"/>
        <v>3552.6315789473911</v>
      </c>
      <c r="K5873" s="109">
        <f t="shared" si="791"/>
        <v>4934.21052631579</v>
      </c>
      <c r="L5873" s="43">
        <f t="shared" si="792"/>
        <v>10855.263157894737</v>
      </c>
      <c r="M5873" s="25"/>
      <c r="N5873" s="25"/>
    </row>
    <row r="5874" spans="1:14" ht="18">
      <c r="A5874" s="114">
        <v>41137</v>
      </c>
      <c r="B5874" s="54" t="s">
        <v>94</v>
      </c>
      <c r="C5874" s="29">
        <f t="shared" si="793"/>
        <v>791.55672823218993</v>
      </c>
      <c r="D5874" s="54" t="s">
        <v>188</v>
      </c>
      <c r="E5874" s="112">
        <v>379</v>
      </c>
      <c r="F5874" s="112">
        <v>381.5</v>
      </c>
      <c r="G5874" s="112">
        <v>384.5</v>
      </c>
      <c r="H5874" s="112">
        <v>388</v>
      </c>
      <c r="I5874" s="109">
        <f t="shared" si="789"/>
        <v>1978.8918205804748</v>
      </c>
      <c r="J5874" s="109">
        <f t="shared" si="790"/>
        <v>2374.6701846965698</v>
      </c>
      <c r="K5874" s="109">
        <f t="shared" si="791"/>
        <v>2770.4485488126647</v>
      </c>
      <c r="L5874" s="43">
        <f t="shared" si="792"/>
        <v>7124.0105540897093</v>
      </c>
      <c r="M5874" s="115"/>
      <c r="N5874" s="25"/>
    </row>
    <row r="5875" spans="1:14" ht="18">
      <c r="A5875" s="114">
        <v>41137</v>
      </c>
      <c r="B5875" s="54" t="s">
        <v>853</v>
      </c>
      <c r="C5875" s="29">
        <f t="shared" si="793"/>
        <v>1181.1023622047244</v>
      </c>
      <c r="D5875" s="54" t="s">
        <v>188</v>
      </c>
      <c r="E5875" s="112">
        <v>254</v>
      </c>
      <c r="F5875" s="112">
        <v>255.5</v>
      </c>
      <c r="G5875" s="112">
        <v>257.5</v>
      </c>
      <c r="H5875" s="112"/>
      <c r="I5875" s="109">
        <f t="shared" si="789"/>
        <v>1771.6535433070867</v>
      </c>
      <c r="J5875" s="109">
        <f t="shared" si="790"/>
        <v>2362.2047244094488</v>
      </c>
      <c r="K5875" s="109">
        <f t="shared" si="791"/>
        <v>0</v>
      </c>
      <c r="L5875" s="43">
        <f t="shared" si="792"/>
        <v>4133.8582677165359</v>
      </c>
      <c r="M5875" s="116"/>
      <c r="N5875" s="25"/>
    </row>
    <row r="5876" spans="1:14" ht="18">
      <c r="A5876" s="114">
        <v>41137</v>
      </c>
      <c r="B5876" s="54" t="s">
        <v>1004</v>
      </c>
      <c r="C5876" s="29">
        <f t="shared" si="793"/>
        <v>522.64808362369342</v>
      </c>
      <c r="D5876" s="102" t="s">
        <v>188</v>
      </c>
      <c r="E5876" s="43">
        <v>574</v>
      </c>
      <c r="F5876" s="43">
        <v>577</v>
      </c>
      <c r="G5876" s="43"/>
      <c r="H5876" s="110"/>
      <c r="I5876" s="109">
        <f t="shared" si="789"/>
        <v>1567.9442508710804</v>
      </c>
      <c r="J5876" s="109">
        <f t="shared" si="790"/>
        <v>0</v>
      </c>
      <c r="K5876" s="109">
        <f t="shared" si="791"/>
        <v>0</v>
      </c>
      <c r="L5876" s="43">
        <f t="shared" si="792"/>
        <v>1567.9442508710804</v>
      </c>
      <c r="M5876" s="117"/>
      <c r="N5876" s="25"/>
    </row>
    <row r="5877" spans="1:14" ht="18">
      <c r="A5877" s="114">
        <v>41137</v>
      </c>
      <c r="B5877" s="54" t="s">
        <v>840</v>
      </c>
      <c r="C5877" s="29">
        <f t="shared" si="793"/>
        <v>453.17220543806644</v>
      </c>
      <c r="D5877" s="102" t="s">
        <v>188</v>
      </c>
      <c r="E5877" s="43">
        <v>662</v>
      </c>
      <c r="F5877" s="43">
        <v>665</v>
      </c>
      <c r="G5877" s="43"/>
      <c r="H5877" s="110"/>
      <c r="I5877" s="109">
        <f t="shared" si="789"/>
        <v>1359.5166163141994</v>
      </c>
      <c r="J5877" s="109">
        <f t="shared" si="790"/>
        <v>0</v>
      </c>
      <c r="K5877" s="109">
        <f t="shared" si="791"/>
        <v>0</v>
      </c>
      <c r="L5877" s="43">
        <f t="shared" si="792"/>
        <v>1359.5166163141994</v>
      </c>
      <c r="M5877" s="25"/>
      <c r="N5877" s="25"/>
    </row>
    <row r="5878" spans="1:14" ht="18">
      <c r="A5878" s="114">
        <v>41135</v>
      </c>
      <c r="B5878" s="54" t="s">
        <v>924</v>
      </c>
      <c r="C5878" s="29">
        <f t="shared" si="793"/>
        <v>246.91358024691357</v>
      </c>
      <c r="D5878" s="54" t="s">
        <v>188</v>
      </c>
      <c r="E5878" s="112">
        <v>1215</v>
      </c>
      <c r="F5878" s="112">
        <v>1223</v>
      </c>
      <c r="G5878" s="112">
        <v>1233</v>
      </c>
      <c r="H5878" s="112">
        <v>1245</v>
      </c>
      <c r="I5878" s="109">
        <f t="shared" si="789"/>
        <v>1975.3086419753085</v>
      </c>
      <c r="J5878" s="109">
        <f t="shared" si="790"/>
        <v>2469.1358024691358</v>
      </c>
      <c r="K5878" s="109">
        <f t="shared" si="791"/>
        <v>2962.9629629629626</v>
      </c>
      <c r="L5878" s="43">
        <f t="shared" si="792"/>
        <v>7407.4074074074069</v>
      </c>
      <c r="M5878" s="25"/>
      <c r="N5878" s="25"/>
    </row>
    <row r="5879" spans="1:14" ht="18">
      <c r="A5879" s="114">
        <v>41135</v>
      </c>
      <c r="B5879" s="54" t="s">
        <v>946</v>
      </c>
      <c r="C5879" s="29">
        <f t="shared" si="793"/>
        <v>530.97345132743362</v>
      </c>
      <c r="D5879" s="54" t="s">
        <v>188</v>
      </c>
      <c r="E5879" s="112">
        <v>565</v>
      </c>
      <c r="F5879" s="112">
        <v>569</v>
      </c>
      <c r="G5879" s="112">
        <v>574</v>
      </c>
      <c r="H5879" s="112"/>
      <c r="I5879" s="109">
        <f t="shared" si="789"/>
        <v>2123.8938053097345</v>
      </c>
      <c r="J5879" s="109">
        <f t="shared" si="790"/>
        <v>2654.8672566371679</v>
      </c>
      <c r="K5879" s="109">
        <f t="shared" si="791"/>
        <v>0</v>
      </c>
      <c r="L5879" s="43">
        <f t="shared" si="792"/>
        <v>4778.7610619469024</v>
      </c>
      <c r="M5879" s="25"/>
      <c r="N5879" s="25"/>
    </row>
    <row r="5880" spans="1:14" ht="18">
      <c r="A5880" s="114">
        <v>41135</v>
      </c>
      <c r="B5880" s="54" t="s">
        <v>1003</v>
      </c>
      <c r="C5880" s="29">
        <f t="shared" si="793"/>
        <v>4026.8456375838928</v>
      </c>
      <c r="D5880" s="54" t="s">
        <v>188</v>
      </c>
      <c r="E5880" s="112">
        <v>74.5</v>
      </c>
      <c r="F5880" s="112">
        <v>75.150000000000006</v>
      </c>
      <c r="G5880" s="112">
        <v>76</v>
      </c>
      <c r="H5880" s="112"/>
      <c r="I5880" s="109">
        <f t="shared" si="789"/>
        <v>2617.4496644295532</v>
      </c>
      <c r="J5880" s="109">
        <f t="shared" si="790"/>
        <v>3422.8187919462862</v>
      </c>
      <c r="K5880" s="109">
        <f t="shared" si="791"/>
        <v>0</v>
      </c>
      <c r="L5880" s="43">
        <f t="shared" si="792"/>
        <v>6040.2684563758394</v>
      </c>
      <c r="M5880" s="25"/>
      <c r="N5880" s="25"/>
    </row>
    <row r="5881" spans="1:14" ht="18">
      <c r="A5881" s="114">
        <v>41135</v>
      </c>
      <c r="B5881" s="54" t="s">
        <v>1005</v>
      </c>
      <c r="C5881" s="29">
        <f t="shared" si="793"/>
        <v>377.35849056603774</v>
      </c>
      <c r="D5881" s="102" t="s">
        <v>188</v>
      </c>
      <c r="E5881" s="43">
        <v>795</v>
      </c>
      <c r="F5881" s="43">
        <v>799</v>
      </c>
      <c r="G5881" s="43"/>
      <c r="H5881" s="110"/>
      <c r="I5881" s="109">
        <f t="shared" si="789"/>
        <v>1509.433962264151</v>
      </c>
      <c r="J5881" s="109">
        <f t="shared" si="790"/>
        <v>0</v>
      </c>
      <c r="K5881" s="109">
        <f t="shared" si="791"/>
        <v>0</v>
      </c>
      <c r="L5881" s="43">
        <f t="shared" si="792"/>
        <v>1509.433962264151</v>
      </c>
      <c r="M5881" s="25"/>
      <c r="N5881" s="25"/>
    </row>
    <row r="5882" spans="1:14" ht="18">
      <c r="A5882" s="114">
        <v>41135</v>
      </c>
      <c r="B5882" s="54" t="s">
        <v>1006</v>
      </c>
      <c r="C5882" s="29">
        <f t="shared" si="793"/>
        <v>6185.567010309278</v>
      </c>
      <c r="D5882" s="102" t="s">
        <v>188</v>
      </c>
      <c r="E5882" s="43">
        <v>48.5</v>
      </c>
      <c r="F5882" s="43">
        <v>49</v>
      </c>
      <c r="G5882" s="43"/>
      <c r="H5882" s="110"/>
      <c r="I5882" s="109">
        <f t="shared" si="789"/>
        <v>3092.783505154639</v>
      </c>
      <c r="J5882" s="109">
        <f t="shared" si="790"/>
        <v>0</v>
      </c>
      <c r="K5882" s="109">
        <f t="shared" si="791"/>
        <v>0</v>
      </c>
      <c r="L5882" s="43">
        <f t="shared" si="792"/>
        <v>3092.783505154639</v>
      </c>
      <c r="M5882" s="25"/>
      <c r="N5882" s="25"/>
    </row>
    <row r="5883" spans="1:14" ht="18">
      <c r="A5883" s="114">
        <v>41135</v>
      </c>
      <c r="B5883" s="54" t="s">
        <v>1007</v>
      </c>
      <c r="C5883" s="29">
        <f t="shared" si="793"/>
        <v>463.67851622874809</v>
      </c>
      <c r="D5883" s="102" t="s">
        <v>188</v>
      </c>
      <c r="E5883" s="43">
        <v>647</v>
      </c>
      <c r="F5883" s="43">
        <v>642</v>
      </c>
      <c r="G5883" s="43"/>
      <c r="H5883" s="110"/>
      <c r="I5883" s="109">
        <f t="shared" si="789"/>
        <v>-2318.3925811437402</v>
      </c>
      <c r="J5883" s="109">
        <f t="shared" si="790"/>
        <v>0</v>
      </c>
      <c r="K5883" s="109">
        <f t="shared" si="791"/>
        <v>0</v>
      </c>
      <c r="L5883" s="43">
        <f t="shared" si="792"/>
        <v>-2318.3925811437402</v>
      </c>
      <c r="M5883" s="25"/>
      <c r="N5883" s="25"/>
    </row>
    <row r="5884" spans="1:14" ht="18">
      <c r="A5884" s="114">
        <v>41134</v>
      </c>
      <c r="B5884" s="54" t="s">
        <v>946</v>
      </c>
      <c r="C5884" s="29">
        <f t="shared" si="793"/>
        <v>556.58627087198511</v>
      </c>
      <c r="D5884" s="54" t="s">
        <v>188</v>
      </c>
      <c r="E5884" s="112">
        <v>539</v>
      </c>
      <c r="F5884" s="112">
        <v>542</v>
      </c>
      <c r="G5884" s="112">
        <v>546</v>
      </c>
      <c r="H5884" s="112">
        <v>552</v>
      </c>
      <c r="I5884" s="109">
        <f t="shared" si="789"/>
        <v>1669.7588126159553</v>
      </c>
      <c r="J5884" s="109">
        <f t="shared" si="790"/>
        <v>2226.3450834879404</v>
      </c>
      <c r="K5884" s="109">
        <f t="shared" si="791"/>
        <v>3339.5176252319106</v>
      </c>
      <c r="L5884" s="43">
        <f t="shared" si="792"/>
        <v>7235.6215213358064</v>
      </c>
      <c r="M5884" s="25"/>
      <c r="N5884" s="25"/>
    </row>
    <row r="5885" spans="1:14" ht="18">
      <c r="A5885" s="114">
        <v>41134</v>
      </c>
      <c r="B5885" s="54" t="s">
        <v>980</v>
      </c>
      <c r="C5885" s="29">
        <f t="shared" si="793"/>
        <v>542.49547920433997</v>
      </c>
      <c r="D5885" s="54" t="s">
        <v>188</v>
      </c>
      <c r="E5885" s="112">
        <v>553</v>
      </c>
      <c r="F5885" s="112">
        <v>556</v>
      </c>
      <c r="G5885" s="112">
        <v>560</v>
      </c>
      <c r="H5885" s="112">
        <v>565</v>
      </c>
      <c r="I5885" s="109">
        <f t="shared" si="789"/>
        <v>1627.4864376130199</v>
      </c>
      <c r="J5885" s="109">
        <f t="shared" si="790"/>
        <v>2169.9819168173599</v>
      </c>
      <c r="K5885" s="109">
        <f t="shared" si="791"/>
        <v>2712.4773960216999</v>
      </c>
      <c r="L5885" s="43">
        <f t="shared" si="792"/>
        <v>6509.9457504520797</v>
      </c>
      <c r="M5885" s="25"/>
      <c r="N5885" s="25"/>
    </row>
    <row r="5886" spans="1:14" ht="18">
      <c r="A5886" s="114">
        <v>41134</v>
      </c>
      <c r="B5886" s="54" t="s">
        <v>946</v>
      </c>
      <c r="C5886" s="29">
        <f t="shared" si="793"/>
        <v>539.56834532374103</v>
      </c>
      <c r="D5886" s="54" t="s">
        <v>188</v>
      </c>
      <c r="E5886" s="112">
        <v>556</v>
      </c>
      <c r="F5886" s="112">
        <v>559</v>
      </c>
      <c r="G5886" s="112">
        <v>564</v>
      </c>
      <c r="H5886" s="112"/>
      <c r="I5886" s="109">
        <f t="shared" si="789"/>
        <v>1618.705035971223</v>
      </c>
      <c r="J5886" s="109">
        <f t="shared" si="790"/>
        <v>2697.8417266187053</v>
      </c>
      <c r="K5886" s="109">
        <f t="shared" si="791"/>
        <v>0</v>
      </c>
      <c r="L5886" s="43">
        <f t="shared" si="792"/>
        <v>4316.5467625899282</v>
      </c>
      <c r="M5886" s="25"/>
      <c r="N5886" s="25"/>
    </row>
    <row r="5887" spans="1:14" ht="18">
      <c r="A5887" s="114">
        <v>41134</v>
      </c>
      <c r="B5887" s="54" t="s">
        <v>911</v>
      </c>
      <c r="C5887" s="29">
        <f t="shared" si="793"/>
        <v>2027.0270270270271</v>
      </c>
      <c r="D5887" s="102" t="s">
        <v>188</v>
      </c>
      <c r="E5887" s="43">
        <v>148</v>
      </c>
      <c r="F5887" s="43">
        <v>149.25</v>
      </c>
      <c r="G5887" s="43"/>
      <c r="H5887" s="110"/>
      <c r="I5887" s="109">
        <f t="shared" si="789"/>
        <v>2533.7837837837837</v>
      </c>
      <c r="J5887" s="109">
        <f t="shared" si="790"/>
        <v>0</v>
      </c>
      <c r="K5887" s="109">
        <f t="shared" si="791"/>
        <v>0</v>
      </c>
      <c r="L5887" s="43">
        <f t="shared" si="792"/>
        <v>2533.7837837837837</v>
      </c>
      <c r="M5887" s="25"/>
      <c r="N5887" s="25"/>
    </row>
    <row r="5888" spans="1:14" ht="18">
      <c r="A5888" s="114">
        <v>41131</v>
      </c>
      <c r="B5888" s="54" t="s">
        <v>840</v>
      </c>
      <c r="C5888" s="29">
        <f t="shared" si="793"/>
        <v>477.70700636942678</v>
      </c>
      <c r="D5888" s="54" t="s">
        <v>188</v>
      </c>
      <c r="E5888" s="112">
        <v>628</v>
      </c>
      <c r="F5888" s="112">
        <v>631</v>
      </c>
      <c r="G5888" s="112">
        <v>635</v>
      </c>
      <c r="H5888" s="112">
        <v>640</v>
      </c>
      <c r="I5888" s="109">
        <f t="shared" si="789"/>
        <v>1433.1210191082803</v>
      </c>
      <c r="J5888" s="109">
        <f t="shared" si="790"/>
        <v>1910.8280254777071</v>
      </c>
      <c r="K5888" s="109">
        <f t="shared" si="791"/>
        <v>2388.5350318471337</v>
      </c>
      <c r="L5888" s="43">
        <f t="shared" si="792"/>
        <v>5732.4840764331211</v>
      </c>
      <c r="M5888" s="25"/>
      <c r="N5888" s="25"/>
    </row>
    <row r="5889" spans="1:14" ht="18">
      <c r="A5889" s="114">
        <v>41131</v>
      </c>
      <c r="B5889" s="54" t="s">
        <v>748</v>
      </c>
      <c r="C5889" s="29">
        <f t="shared" si="793"/>
        <v>2272.7272727272725</v>
      </c>
      <c r="D5889" s="54" t="s">
        <v>188</v>
      </c>
      <c r="E5889" s="112">
        <v>132</v>
      </c>
      <c r="F5889" s="112">
        <v>133.25</v>
      </c>
      <c r="G5889" s="112">
        <v>134.30000000000001</v>
      </c>
      <c r="H5889" s="112"/>
      <c r="I5889" s="109">
        <f t="shared" si="789"/>
        <v>2840.9090909090905</v>
      </c>
      <c r="J5889" s="109">
        <f t="shared" si="790"/>
        <v>2386.363636363662</v>
      </c>
      <c r="K5889" s="109">
        <f t="shared" si="791"/>
        <v>0</v>
      </c>
      <c r="L5889" s="43">
        <f t="shared" si="792"/>
        <v>5227.2727272727525</v>
      </c>
      <c r="M5889" s="25"/>
      <c r="N5889" s="25"/>
    </row>
    <row r="5890" spans="1:14" ht="18">
      <c r="A5890" s="114">
        <v>41131</v>
      </c>
      <c r="B5890" s="54" t="s">
        <v>1008</v>
      </c>
      <c r="C5890" s="29">
        <f t="shared" si="793"/>
        <v>3260.8695652173915</v>
      </c>
      <c r="D5890" s="102" t="s">
        <v>188</v>
      </c>
      <c r="E5890" s="43">
        <v>92</v>
      </c>
      <c r="F5890" s="43">
        <v>92.6</v>
      </c>
      <c r="G5890" s="43"/>
      <c r="H5890" s="110"/>
      <c r="I5890" s="109">
        <f t="shared" si="789"/>
        <v>1956.5217391304163</v>
      </c>
      <c r="J5890" s="109">
        <f t="shared" si="790"/>
        <v>0</v>
      </c>
      <c r="K5890" s="109">
        <f t="shared" si="791"/>
        <v>0</v>
      </c>
      <c r="L5890" s="43">
        <f t="shared" si="792"/>
        <v>1956.5217391304163</v>
      </c>
      <c r="M5890" s="25"/>
      <c r="N5890" s="25"/>
    </row>
    <row r="5891" spans="1:14" ht="18">
      <c r="A5891" s="114">
        <v>41131</v>
      </c>
      <c r="B5891" s="54" t="s">
        <v>1009</v>
      </c>
      <c r="C5891" s="29">
        <f t="shared" si="793"/>
        <v>333.33333333333331</v>
      </c>
      <c r="D5891" s="102" t="s">
        <v>188</v>
      </c>
      <c r="E5891" s="43">
        <v>900</v>
      </c>
      <c r="F5891" s="43">
        <v>906</v>
      </c>
      <c r="G5891" s="43"/>
      <c r="H5891" s="110"/>
      <c r="I5891" s="109">
        <f t="shared" si="789"/>
        <v>2000</v>
      </c>
      <c r="J5891" s="109">
        <f t="shared" si="790"/>
        <v>0</v>
      </c>
      <c r="K5891" s="109">
        <f t="shared" si="791"/>
        <v>0</v>
      </c>
      <c r="L5891" s="43">
        <f t="shared" si="792"/>
        <v>2000</v>
      </c>
      <c r="M5891" s="25"/>
      <c r="N5891" s="25"/>
    </row>
    <row r="5892" spans="1:14" ht="18">
      <c r="A5892" s="114">
        <v>41131</v>
      </c>
      <c r="B5892" s="54" t="s">
        <v>897</v>
      </c>
      <c r="C5892" s="29">
        <f t="shared" si="793"/>
        <v>1769.9115044247787</v>
      </c>
      <c r="D5892" s="102" t="s">
        <v>188</v>
      </c>
      <c r="E5892" s="43">
        <v>169.5</v>
      </c>
      <c r="F5892" s="43">
        <v>170.75</v>
      </c>
      <c r="G5892" s="43"/>
      <c r="H5892" s="110"/>
      <c r="I5892" s="109">
        <f t="shared" si="789"/>
        <v>2212.3893805309735</v>
      </c>
      <c r="J5892" s="109">
        <f t="shared" si="790"/>
        <v>0</v>
      </c>
      <c r="K5892" s="109">
        <f t="shared" si="791"/>
        <v>0</v>
      </c>
      <c r="L5892" s="43">
        <f t="shared" si="792"/>
        <v>2212.3893805309735</v>
      </c>
      <c r="M5892" s="25"/>
      <c r="N5892" s="25"/>
    </row>
    <row r="5893" spans="1:14" ht="18">
      <c r="A5893" s="114">
        <v>41131</v>
      </c>
      <c r="B5893" s="54" t="s">
        <v>813</v>
      </c>
      <c r="C5893" s="29">
        <f t="shared" si="793"/>
        <v>1310.0436681222707</v>
      </c>
      <c r="D5893" s="102" t="s">
        <v>188</v>
      </c>
      <c r="E5893" s="43">
        <v>229</v>
      </c>
      <c r="F5893" s="43">
        <v>230.5</v>
      </c>
      <c r="G5893" s="43"/>
      <c r="H5893" s="110"/>
      <c r="I5893" s="109">
        <f t="shared" si="789"/>
        <v>1965.0655021834059</v>
      </c>
      <c r="J5893" s="109">
        <f t="shared" si="790"/>
        <v>0</v>
      </c>
      <c r="K5893" s="109">
        <f t="shared" si="791"/>
        <v>0</v>
      </c>
      <c r="L5893" s="43">
        <f t="shared" si="792"/>
        <v>1965.0655021834059</v>
      </c>
      <c r="M5893" s="25"/>
      <c r="N5893" s="25"/>
    </row>
    <row r="5894" spans="1:14" ht="18">
      <c r="A5894" s="114">
        <v>41130</v>
      </c>
      <c r="B5894" s="54" t="s">
        <v>1004</v>
      </c>
      <c r="C5894" s="29">
        <f t="shared" si="793"/>
        <v>631.57894736842104</v>
      </c>
      <c r="D5894" s="54" t="s">
        <v>188</v>
      </c>
      <c r="E5894" s="112">
        <v>475</v>
      </c>
      <c r="F5894" s="112">
        <v>478</v>
      </c>
      <c r="G5894" s="112">
        <v>482</v>
      </c>
      <c r="H5894" s="112">
        <v>487</v>
      </c>
      <c r="I5894" s="109">
        <f t="shared" si="789"/>
        <v>1894.7368421052631</v>
      </c>
      <c r="J5894" s="109">
        <f t="shared" si="790"/>
        <v>2526.3157894736842</v>
      </c>
      <c r="K5894" s="109">
        <f t="shared" si="791"/>
        <v>3157.894736842105</v>
      </c>
      <c r="L5894" s="43">
        <f t="shared" si="792"/>
        <v>7578.9473684210525</v>
      </c>
      <c r="M5894" s="25"/>
      <c r="N5894" s="25"/>
    </row>
    <row r="5895" spans="1:14" ht="18">
      <c r="A5895" s="114">
        <v>41130</v>
      </c>
      <c r="B5895" s="54" t="s">
        <v>75</v>
      </c>
      <c r="C5895" s="29">
        <f t="shared" si="793"/>
        <v>806.45161290322585</v>
      </c>
      <c r="D5895" s="54" t="s">
        <v>188</v>
      </c>
      <c r="E5895" s="112">
        <v>372</v>
      </c>
      <c r="F5895" s="112">
        <v>274.5</v>
      </c>
      <c r="G5895" s="112">
        <v>377</v>
      </c>
      <c r="H5895" s="112"/>
      <c r="I5895" s="109">
        <f t="shared" si="789"/>
        <v>-78629.032258064515</v>
      </c>
      <c r="J5895" s="109">
        <f t="shared" si="790"/>
        <v>82661.290322580651</v>
      </c>
      <c r="K5895" s="109">
        <f t="shared" si="791"/>
        <v>0</v>
      </c>
      <c r="L5895" s="43">
        <f t="shared" si="792"/>
        <v>4032.2580645161361</v>
      </c>
      <c r="M5895" s="25"/>
      <c r="N5895" s="25"/>
    </row>
    <row r="5896" spans="1:14" ht="18">
      <c r="A5896" s="114">
        <v>41130</v>
      </c>
      <c r="B5896" s="54" t="s">
        <v>1010</v>
      </c>
      <c r="C5896" s="29">
        <f t="shared" si="793"/>
        <v>627.61506276150624</v>
      </c>
      <c r="D5896" s="102" t="s">
        <v>188</v>
      </c>
      <c r="E5896" s="43">
        <v>478</v>
      </c>
      <c r="F5896" s="43">
        <v>479.9</v>
      </c>
      <c r="G5896" s="43"/>
      <c r="H5896" s="110"/>
      <c r="I5896" s="109">
        <f t="shared" si="789"/>
        <v>1192.4686192468475</v>
      </c>
      <c r="J5896" s="109">
        <f t="shared" si="790"/>
        <v>0</v>
      </c>
      <c r="K5896" s="109">
        <f t="shared" si="791"/>
        <v>0</v>
      </c>
      <c r="L5896" s="43">
        <f t="shared" si="792"/>
        <v>1192.4686192468475</v>
      </c>
      <c r="M5896" s="25"/>
      <c r="N5896" s="25"/>
    </row>
    <row r="5897" spans="1:14" ht="18">
      <c r="A5897" s="114">
        <v>41130</v>
      </c>
      <c r="B5897" s="54" t="s">
        <v>1011</v>
      </c>
      <c r="C5897" s="29">
        <f t="shared" si="793"/>
        <v>1030.9278350515465</v>
      </c>
      <c r="D5897" s="102" t="s">
        <v>188</v>
      </c>
      <c r="E5897" s="43">
        <v>291</v>
      </c>
      <c r="F5897" s="43">
        <v>292.39999999999998</v>
      </c>
      <c r="G5897" s="43"/>
      <c r="H5897" s="110"/>
      <c r="I5897" s="109">
        <f t="shared" si="789"/>
        <v>1443.2989690721417</v>
      </c>
      <c r="J5897" s="109">
        <f t="shared" si="790"/>
        <v>0</v>
      </c>
      <c r="K5897" s="109">
        <f t="shared" si="791"/>
        <v>0</v>
      </c>
      <c r="L5897" s="43">
        <f t="shared" si="792"/>
        <v>1443.2989690721417</v>
      </c>
      <c r="M5897" s="25"/>
      <c r="N5897" s="25"/>
    </row>
    <row r="5898" spans="1:14" ht="18">
      <c r="A5898" s="114">
        <v>41130</v>
      </c>
      <c r="B5898" s="54" t="s">
        <v>872</v>
      </c>
      <c r="C5898" s="29">
        <f t="shared" si="793"/>
        <v>1719.1977077363897</v>
      </c>
      <c r="D5898" s="102" t="s">
        <v>188</v>
      </c>
      <c r="E5898" s="43">
        <v>174.5</v>
      </c>
      <c r="F5898" s="43">
        <v>175.5</v>
      </c>
      <c r="G5898" s="43"/>
      <c r="H5898" s="110"/>
      <c r="I5898" s="109">
        <f t="shared" si="789"/>
        <v>1719.1977077363897</v>
      </c>
      <c r="J5898" s="109">
        <f t="shared" si="790"/>
        <v>0</v>
      </c>
      <c r="K5898" s="109">
        <f t="shared" si="791"/>
        <v>0</v>
      </c>
      <c r="L5898" s="43">
        <f t="shared" si="792"/>
        <v>1719.1977077363897</v>
      </c>
      <c r="M5898" s="25"/>
      <c r="N5898" s="25"/>
    </row>
    <row r="5899" spans="1:14" ht="18">
      <c r="A5899" s="114">
        <v>41129</v>
      </c>
      <c r="B5899" s="54" t="s">
        <v>1012</v>
      </c>
      <c r="C5899" s="29">
        <f t="shared" si="793"/>
        <v>174.31725740848344</v>
      </c>
      <c r="D5899" s="54" t="s">
        <v>188</v>
      </c>
      <c r="E5899" s="112">
        <v>1721</v>
      </c>
      <c r="F5899" s="112">
        <v>1731</v>
      </c>
      <c r="G5899" s="112">
        <v>1746</v>
      </c>
      <c r="H5899" s="112">
        <v>1766</v>
      </c>
      <c r="I5899" s="109">
        <f t="shared" si="789"/>
        <v>1743.1725740848344</v>
      </c>
      <c r="J5899" s="109">
        <f t="shared" si="790"/>
        <v>2614.7588611272517</v>
      </c>
      <c r="K5899" s="109">
        <f t="shared" si="791"/>
        <v>3486.3451481696688</v>
      </c>
      <c r="L5899" s="43">
        <f t="shared" si="792"/>
        <v>7844.2765833817557</v>
      </c>
      <c r="M5899" s="25"/>
      <c r="N5899" s="25"/>
    </row>
    <row r="5900" spans="1:14" ht="18">
      <c r="A5900" s="114">
        <v>41129</v>
      </c>
      <c r="B5900" s="54" t="s">
        <v>1011</v>
      </c>
      <c r="C5900" s="29">
        <f t="shared" si="793"/>
        <v>1104.9723756906078</v>
      </c>
      <c r="D5900" s="54" t="s">
        <v>188</v>
      </c>
      <c r="E5900" s="112">
        <v>271.5</v>
      </c>
      <c r="F5900" s="112">
        <v>273</v>
      </c>
      <c r="G5900" s="112">
        <v>275</v>
      </c>
      <c r="H5900" s="112">
        <v>278</v>
      </c>
      <c r="I5900" s="109">
        <f t="shared" ref="I5900:I5963" si="794">(IF(D5900="SHORT",E5900-F5900,IF(D5900="LONG",F5900-E5900)))*C5900</f>
        <v>1657.4585635359117</v>
      </c>
      <c r="J5900" s="109">
        <f t="shared" ref="J5900:J5963" si="795">(IF(D5900="SHORT",IF(G5900="",0,F5900-G5900),IF(D5900="LONG",IF(G5900="",0,G5900-F5900))))*C5900</f>
        <v>2209.9447513812156</v>
      </c>
      <c r="K5900" s="109">
        <f t="shared" ref="K5900:K5963" si="796">(IF(D5900="SHORT",IF(H5900="",0,G5900-H5900),IF(D5900="LONG",IF(H5900="",0,(H5900-G5900)))))*C5900</f>
        <v>3314.9171270718234</v>
      </c>
      <c r="L5900" s="43">
        <f t="shared" ref="L5900:L5963" si="797">SUM(I5900,J5900,K5900)</f>
        <v>7182.3204419889507</v>
      </c>
      <c r="M5900" s="25"/>
      <c r="N5900" s="25"/>
    </row>
    <row r="5901" spans="1:14" ht="18">
      <c r="A5901" s="114">
        <v>41129</v>
      </c>
      <c r="B5901" s="54" t="s">
        <v>699</v>
      </c>
      <c r="C5901" s="29">
        <f t="shared" si="793"/>
        <v>1639.344262295082</v>
      </c>
      <c r="D5901" s="54" t="s">
        <v>188</v>
      </c>
      <c r="E5901" s="112">
        <v>183</v>
      </c>
      <c r="F5901" s="112">
        <v>184.5</v>
      </c>
      <c r="G5901" s="112">
        <v>186</v>
      </c>
      <c r="H5901" s="112"/>
      <c r="I5901" s="109">
        <f t="shared" si="794"/>
        <v>2459.0163934426228</v>
      </c>
      <c r="J5901" s="109">
        <f t="shared" si="795"/>
        <v>2459.0163934426228</v>
      </c>
      <c r="K5901" s="109">
        <f t="shared" si="796"/>
        <v>0</v>
      </c>
      <c r="L5901" s="43">
        <f t="shared" si="797"/>
        <v>4918.0327868852455</v>
      </c>
      <c r="M5901" s="25"/>
      <c r="N5901" s="25"/>
    </row>
    <row r="5902" spans="1:14" ht="18">
      <c r="A5902" s="114">
        <v>41129</v>
      </c>
      <c r="B5902" s="54" t="s">
        <v>367</v>
      </c>
      <c r="C5902" s="29">
        <f t="shared" si="793"/>
        <v>3061.2244897959185</v>
      </c>
      <c r="D5902" s="54" t="s">
        <v>188</v>
      </c>
      <c r="E5902" s="112">
        <v>98</v>
      </c>
      <c r="F5902" s="112">
        <v>98.75</v>
      </c>
      <c r="G5902" s="112">
        <v>99.75</v>
      </c>
      <c r="H5902" s="112"/>
      <c r="I5902" s="109">
        <f t="shared" si="794"/>
        <v>2295.9183673469388</v>
      </c>
      <c r="J5902" s="109">
        <f t="shared" si="795"/>
        <v>3061.2244897959185</v>
      </c>
      <c r="K5902" s="109">
        <f t="shared" si="796"/>
        <v>0</v>
      </c>
      <c r="L5902" s="43">
        <f t="shared" si="797"/>
        <v>5357.1428571428569</v>
      </c>
      <c r="M5902" s="25"/>
      <c r="N5902" s="25"/>
    </row>
    <row r="5903" spans="1:14" ht="18">
      <c r="A5903" s="114">
        <v>41129</v>
      </c>
      <c r="B5903" s="54" t="s">
        <v>1013</v>
      </c>
      <c r="C5903" s="29">
        <f t="shared" si="793"/>
        <v>2272.7272727272725</v>
      </c>
      <c r="D5903" s="102" t="s">
        <v>188</v>
      </c>
      <c r="E5903" s="43">
        <v>132</v>
      </c>
      <c r="F5903" s="43">
        <v>132.94999999999999</v>
      </c>
      <c r="G5903" s="43"/>
      <c r="H5903" s="110"/>
      <c r="I5903" s="109">
        <f t="shared" si="794"/>
        <v>2159.0909090908831</v>
      </c>
      <c r="J5903" s="109">
        <f t="shared" si="795"/>
        <v>0</v>
      </c>
      <c r="K5903" s="109">
        <f t="shared" si="796"/>
        <v>0</v>
      </c>
      <c r="L5903" s="43">
        <f t="shared" si="797"/>
        <v>2159.0909090908831</v>
      </c>
      <c r="M5903" s="25"/>
      <c r="N5903" s="25"/>
    </row>
    <row r="5904" spans="1:14" ht="18">
      <c r="A5904" s="114">
        <v>41128</v>
      </c>
      <c r="B5904" s="54" t="s">
        <v>770</v>
      </c>
      <c r="C5904" s="29">
        <f t="shared" ref="C5904:C5967" si="798">300000/E5904</f>
        <v>862.06896551724139</v>
      </c>
      <c r="D5904" s="54" t="s">
        <v>188</v>
      </c>
      <c r="E5904" s="112">
        <v>348</v>
      </c>
      <c r="F5904" s="112">
        <v>350</v>
      </c>
      <c r="G5904" s="112">
        <v>353</v>
      </c>
      <c r="H5904" s="112">
        <v>357</v>
      </c>
      <c r="I5904" s="109">
        <f t="shared" si="794"/>
        <v>1724.1379310344828</v>
      </c>
      <c r="J5904" s="109">
        <f t="shared" si="795"/>
        <v>2586.2068965517242</v>
      </c>
      <c r="K5904" s="109">
        <f t="shared" si="796"/>
        <v>3448.2758620689656</v>
      </c>
      <c r="L5904" s="43">
        <f t="shared" si="797"/>
        <v>7758.6206896551721</v>
      </c>
      <c r="M5904" s="25"/>
      <c r="N5904" s="25"/>
    </row>
    <row r="5905" spans="1:14" ht="18">
      <c r="A5905" s="114">
        <v>41128</v>
      </c>
      <c r="B5905" s="54" t="s">
        <v>1009</v>
      </c>
      <c r="C5905" s="29">
        <f t="shared" si="798"/>
        <v>381.19440914866584</v>
      </c>
      <c r="D5905" s="54" t="s">
        <v>188</v>
      </c>
      <c r="E5905" s="112">
        <v>787</v>
      </c>
      <c r="F5905" s="112">
        <v>792</v>
      </c>
      <c r="G5905" s="112">
        <v>798</v>
      </c>
      <c r="H5905" s="112">
        <v>808</v>
      </c>
      <c r="I5905" s="109">
        <f t="shared" si="794"/>
        <v>1905.9720457433291</v>
      </c>
      <c r="J5905" s="109">
        <f t="shared" si="795"/>
        <v>2287.1664548919953</v>
      </c>
      <c r="K5905" s="109">
        <f t="shared" si="796"/>
        <v>3811.9440914866582</v>
      </c>
      <c r="L5905" s="43">
        <f t="shared" si="797"/>
        <v>8005.082592121983</v>
      </c>
      <c r="M5905" s="25"/>
      <c r="N5905" s="25"/>
    </row>
    <row r="5906" spans="1:14" ht="18">
      <c r="A5906" s="114">
        <v>41128</v>
      </c>
      <c r="B5906" s="54" t="s">
        <v>1014</v>
      </c>
      <c r="C5906" s="29">
        <f t="shared" si="798"/>
        <v>176.47058823529412</v>
      </c>
      <c r="D5906" s="54" t="s">
        <v>188</v>
      </c>
      <c r="E5906" s="112">
        <v>1700</v>
      </c>
      <c r="F5906" s="112">
        <v>1710</v>
      </c>
      <c r="G5906" s="112">
        <v>1725</v>
      </c>
      <c r="H5906" s="112">
        <v>1745</v>
      </c>
      <c r="I5906" s="109">
        <f t="shared" si="794"/>
        <v>1764.7058823529412</v>
      </c>
      <c r="J5906" s="109">
        <f t="shared" si="795"/>
        <v>2647.0588235294117</v>
      </c>
      <c r="K5906" s="109">
        <f t="shared" si="796"/>
        <v>3529.4117647058824</v>
      </c>
      <c r="L5906" s="43">
        <f t="shared" si="797"/>
        <v>7941.176470588236</v>
      </c>
      <c r="M5906" s="25"/>
      <c r="N5906" s="25"/>
    </row>
    <row r="5907" spans="1:14" ht="18">
      <c r="A5907" s="114">
        <v>41128</v>
      </c>
      <c r="B5907" s="54" t="s">
        <v>853</v>
      </c>
      <c r="C5907" s="29">
        <f t="shared" si="798"/>
        <v>1232.0328542094455</v>
      </c>
      <c r="D5907" s="102" t="s">
        <v>188</v>
      </c>
      <c r="E5907" s="43">
        <v>243.5</v>
      </c>
      <c r="F5907" s="43">
        <v>245</v>
      </c>
      <c r="G5907" s="43"/>
      <c r="H5907" s="110"/>
      <c r="I5907" s="109">
        <f t="shared" si="794"/>
        <v>1848.0492813141682</v>
      </c>
      <c r="J5907" s="109">
        <f t="shared" si="795"/>
        <v>0</v>
      </c>
      <c r="K5907" s="109">
        <f t="shared" si="796"/>
        <v>0</v>
      </c>
      <c r="L5907" s="43">
        <f t="shared" si="797"/>
        <v>1848.0492813141682</v>
      </c>
      <c r="M5907" s="25"/>
      <c r="N5907" s="25"/>
    </row>
    <row r="5908" spans="1:14" ht="18">
      <c r="A5908" s="114">
        <v>41127</v>
      </c>
      <c r="B5908" s="54" t="s">
        <v>998</v>
      </c>
      <c r="C5908" s="29">
        <f t="shared" si="798"/>
        <v>3015.075376884422</v>
      </c>
      <c r="D5908" s="54" t="s">
        <v>188</v>
      </c>
      <c r="E5908" s="112">
        <v>99.5</v>
      </c>
      <c r="F5908" s="112">
        <v>100.1</v>
      </c>
      <c r="G5908" s="112">
        <v>101.25</v>
      </c>
      <c r="H5908" s="112">
        <v>102.5</v>
      </c>
      <c r="I5908" s="109">
        <f t="shared" si="794"/>
        <v>1809.0452261306361</v>
      </c>
      <c r="J5908" s="109">
        <f t="shared" si="795"/>
        <v>3467.3366834171024</v>
      </c>
      <c r="K5908" s="109">
        <f t="shared" si="796"/>
        <v>3768.8442211055276</v>
      </c>
      <c r="L5908" s="43">
        <f t="shared" si="797"/>
        <v>9045.2261306532655</v>
      </c>
      <c r="M5908" s="25"/>
      <c r="N5908" s="25"/>
    </row>
    <row r="5909" spans="1:14" ht="18">
      <c r="A5909" s="114">
        <v>41127</v>
      </c>
      <c r="B5909" s="54" t="s">
        <v>699</v>
      </c>
      <c r="C5909" s="29">
        <f t="shared" si="798"/>
        <v>1699.7167138810198</v>
      </c>
      <c r="D5909" s="54" t="s">
        <v>188</v>
      </c>
      <c r="E5909" s="112">
        <v>176.5</v>
      </c>
      <c r="F5909" s="112">
        <v>177.75</v>
      </c>
      <c r="G5909" s="112">
        <v>179</v>
      </c>
      <c r="H5909" s="112"/>
      <c r="I5909" s="109">
        <f t="shared" si="794"/>
        <v>2124.6458923512746</v>
      </c>
      <c r="J5909" s="109">
        <f t="shared" si="795"/>
        <v>2124.6458923512746</v>
      </c>
      <c r="K5909" s="109">
        <f t="shared" si="796"/>
        <v>0</v>
      </c>
      <c r="L5909" s="43">
        <f t="shared" si="797"/>
        <v>4249.2917847025492</v>
      </c>
      <c r="M5909" s="25"/>
      <c r="N5909" s="25"/>
    </row>
    <row r="5910" spans="1:14" ht="18">
      <c r="A5910" s="114">
        <v>41127</v>
      </c>
      <c r="B5910" s="54" t="s">
        <v>409</v>
      </c>
      <c r="C5910" s="29">
        <f t="shared" si="798"/>
        <v>728.15533980582529</v>
      </c>
      <c r="D5910" s="102" t="s">
        <v>203</v>
      </c>
      <c r="E5910" s="43">
        <v>412</v>
      </c>
      <c r="F5910" s="43">
        <v>409</v>
      </c>
      <c r="G5910" s="43">
        <v>406</v>
      </c>
      <c r="H5910" s="110"/>
      <c r="I5910" s="109">
        <f t="shared" si="794"/>
        <v>2184.4660194174758</v>
      </c>
      <c r="J5910" s="109">
        <f t="shared" si="795"/>
        <v>2184.4660194174758</v>
      </c>
      <c r="K5910" s="109">
        <f t="shared" si="796"/>
        <v>0</v>
      </c>
      <c r="L5910" s="43">
        <f t="shared" si="797"/>
        <v>4368.9320388349515</v>
      </c>
      <c r="M5910" s="25"/>
      <c r="N5910" s="25"/>
    </row>
    <row r="5911" spans="1:14" ht="18">
      <c r="A5911" s="114">
        <v>41127</v>
      </c>
      <c r="B5911" s="54" t="s">
        <v>1015</v>
      </c>
      <c r="C5911" s="29">
        <f t="shared" si="798"/>
        <v>104.96850944716586</v>
      </c>
      <c r="D5911" s="102" t="s">
        <v>203</v>
      </c>
      <c r="E5911" s="43">
        <v>2858</v>
      </c>
      <c r="F5911" s="43">
        <v>2854</v>
      </c>
      <c r="G5911" s="43">
        <v>2835</v>
      </c>
      <c r="H5911" s="110"/>
      <c r="I5911" s="109">
        <f t="shared" si="794"/>
        <v>419.87403778866343</v>
      </c>
      <c r="J5911" s="109">
        <f t="shared" si="795"/>
        <v>1994.4016794961512</v>
      </c>
      <c r="K5911" s="109">
        <f t="shared" si="796"/>
        <v>0</v>
      </c>
      <c r="L5911" s="43">
        <f t="shared" si="797"/>
        <v>2414.2757172848146</v>
      </c>
      <c r="M5911" s="25"/>
      <c r="N5911" s="25"/>
    </row>
    <row r="5912" spans="1:14" ht="18">
      <c r="A5912" s="114">
        <v>41127</v>
      </c>
      <c r="B5912" s="54" t="s">
        <v>367</v>
      </c>
      <c r="C5912" s="29">
        <f t="shared" si="798"/>
        <v>3141.3612565445028</v>
      </c>
      <c r="D5912" s="102" t="s">
        <v>188</v>
      </c>
      <c r="E5912" s="43">
        <v>95.5</v>
      </c>
      <c r="F5912" s="43">
        <v>96.25</v>
      </c>
      <c r="G5912" s="43"/>
      <c r="H5912" s="110"/>
      <c r="I5912" s="109">
        <f t="shared" si="794"/>
        <v>2356.0209424083769</v>
      </c>
      <c r="J5912" s="109">
        <f t="shared" si="795"/>
        <v>0</v>
      </c>
      <c r="K5912" s="109">
        <f t="shared" si="796"/>
        <v>0</v>
      </c>
      <c r="L5912" s="43">
        <f t="shared" si="797"/>
        <v>2356.0209424083769</v>
      </c>
      <c r="M5912" s="25"/>
      <c r="N5912" s="25"/>
    </row>
    <row r="5913" spans="1:14" ht="18">
      <c r="A5913" s="114">
        <v>41127</v>
      </c>
      <c r="B5913" s="54" t="s">
        <v>705</v>
      </c>
      <c r="C5913" s="29">
        <f t="shared" si="798"/>
        <v>3614.4578313253014</v>
      </c>
      <c r="D5913" s="102" t="s">
        <v>188</v>
      </c>
      <c r="E5913" s="43">
        <v>83</v>
      </c>
      <c r="F5913" s="43">
        <v>83.5</v>
      </c>
      <c r="G5913" s="43"/>
      <c r="H5913" s="110"/>
      <c r="I5913" s="109">
        <f t="shared" si="794"/>
        <v>1807.2289156626507</v>
      </c>
      <c r="J5913" s="109">
        <f t="shared" si="795"/>
        <v>0</v>
      </c>
      <c r="K5913" s="109">
        <f t="shared" si="796"/>
        <v>0</v>
      </c>
      <c r="L5913" s="43">
        <f t="shared" si="797"/>
        <v>1807.2289156626507</v>
      </c>
      <c r="M5913" s="25"/>
      <c r="N5913" s="25"/>
    </row>
    <row r="5914" spans="1:14" ht="18">
      <c r="A5914" s="114">
        <v>41127</v>
      </c>
      <c r="B5914" s="54" t="s">
        <v>994</v>
      </c>
      <c r="C5914" s="29">
        <f t="shared" si="798"/>
        <v>28.037383177570092</v>
      </c>
      <c r="D5914" s="102" t="s">
        <v>188</v>
      </c>
      <c r="E5914" s="43">
        <v>10700</v>
      </c>
      <c r="F5914" s="43">
        <v>10635</v>
      </c>
      <c r="G5914" s="43"/>
      <c r="H5914" s="110"/>
      <c r="I5914" s="109">
        <f t="shared" si="794"/>
        <v>-1822.429906542056</v>
      </c>
      <c r="J5914" s="109">
        <f t="shared" si="795"/>
        <v>0</v>
      </c>
      <c r="K5914" s="109">
        <f t="shared" si="796"/>
        <v>0</v>
      </c>
      <c r="L5914" s="43">
        <f t="shared" si="797"/>
        <v>-1822.429906542056</v>
      </c>
      <c r="M5914" s="25"/>
      <c r="N5914" s="25"/>
    </row>
    <row r="5915" spans="1:14" ht="18">
      <c r="A5915" s="114">
        <v>41124</v>
      </c>
      <c r="B5915" s="54" t="s">
        <v>897</v>
      </c>
      <c r="C5915" s="29">
        <f t="shared" si="798"/>
        <v>1948.0519480519481</v>
      </c>
      <c r="D5915" s="54" t="s">
        <v>188</v>
      </c>
      <c r="E5915" s="112">
        <v>154</v>
      </c>
      <c r="F5915" s="112">
        <v>155.25</v>
      </c>
      <c r="G5915" s="112">
        <v>156.75</v>
      </c>
      <c r="H5915" s="112">
        <v>159</v>
      </c>
      <c r="I5915" s="109">
        <f t="shared" si="794"/>
        <v>2435.0649350649351</v>
      </c>
      <c r="J5915" s="109">
        <f t="shared" si="795"/>
        <v>2922.0779220779223</v>
      </c>
      <c r="K5915" s="109">
        <f t="shared" si="796"/>
        <v>4383.1168831168834</v>
      </c>
      <c r="L5915" s="43">
        <f t="shared" si="797"/>
        <v>9740.2597402597403</v>
      </c>
      <c r="M5915" s="25"/>
      <c r="N5915" s="25"/>
    </row>
    <row r="5916" spans="1:14" ht="18">
      <c r="A5916" s="114">
        <v>41124</v>
      </c>
      <c r="B5916" s="54" t="s">
        <v>409</v>
      </c>
      <c r="C5916" s="29">
        <f t="shared" si="798"/>
        <v>737.10073710073709</v>
      </c>
      <c r="D5916" s="54" t="s">
        <v>188</v>
      </c>
      <c r="E5916" s="112">
        <v>407</v>
      </c>
      <c r="F5916" s="112">
        <v>409.5</v>
      </c>
      <c r="G5916" s="112">
        <v>413</v>
      </c>
      <c r="H5916" s="112"/>
      <c r="I5916" s="109">
        <f t="shared" si="794"/>
        <v>1842.7518427518428</v>
      </c>
      <c r="J5916" s="109">
        <f t="shared" si="795"/>
        <v>2579.8525798525798</v>
      </c>
      <c r="K5916" s="109">
        <f t="shared" si="796"/>
        <v>0</v>
      </c>
      <c r="L5916" s="43">
        <f t="shared" si="797"/>
        <v>4422.6044226044223</v>
      </c>
      <c r="M5916" s="25"/>
      <c r="N5916" s="25"/>
    </row>
    <row r="5917" spans="1:14" ht="18">
      <c r="A5917" s="114">
        <v>41124</v>
      </c>
      <c r="B5917" s="54" t="s">
        <v>735</v>
      </c>
      <c r="C5917" s="29">
        <f t="shared" si="798"/>
        <v>1315.7894736842106</v>
      </c>
      <c r="D5917" s="102" t="s">
        <v>188</v>
      </c>
      <c r="E5917" s="43">
        <v>228</v>
      </c>
      <c r="F5917" s="43">
        <v>229.5</v>
      </c>
      <c r="G5917" s="43"/>
      <c r="H5917" s="110"/>
      <c r="I5917" s="109">
        <f t="shared" si="794"/>
        <v>1973.6842105263158</v>
      </c>
      <c r="J5917" s="109">
        <f t="shared" si="795"/>
        <v>0</v>
      </c>
      <c r="K5917" s="109">
        <f t="shared" si="796"/>
        <v>0</v>
      </c>
      <c r="L5917" s="43">
        <f t="shared" si="797"/>
        <v>1973.6842105263158</v>
      </c>
      <c r="M5917" s="25"/>
      <c r="N5917" s="25"/>
    </row>
    <row r="5918" spans="1:14" ht="18">
      <c r="A5918" s="114">
        <v>41124</v>
      </c>
      <c r="B5918" s="54" t="s">
        <v>1016</v>
      </c>
      <c r="C5918" s="29">
        <f t="shared" si="798"/>
        <v>563.90977443609017</v>
      </c>
      <c r="D5918" s="102" t="s">
        <v>188</v>
      </c>
      <c r="E5918" s="43">
        <v>532</v>
      </c>
      <c r="F5918" s="43">
        <v>535</v>
      </c>
      <c r="G5918" s="43"/>
      <c r="H5918" s="110"/>
      <c r="I5918" s="109">
        <f t="shared" si="794"/>
        <v>1691.7293233082705</v>
      </c>
      <c r="J5918" s="109">
        <f t="shared" si="795"/>
        <v>0</v>
      </c>
      <c r="K5918" s="109">
        <f t="shared" si="796"/>
        <v>0</v>
      </c>
      <c r="L5918" s="43">
        <f t="shared" si="797"/>
        <v>1691.7293233082705</v>
      </c>
      <c r="M5918" s="25"/>
      <c r="N5918" s="25"/>
    </row>
    <row r="5919" spans="1:14" ht="18">
      <c r="A5919" s="114">
        <v>41123</v>
      </c>
      <c r="B5919" s="54" t="s">
        <v>1017</v>
      </c>
      <c r="C5919" s="29">
        <f t="shared" si="798"/>
        <v>917.43119266055044</v>
      </c>
      <c r="D5919" s="54" t="s">
        <v>188</v>
      </c>
      <c r="E5919" s="112">
        <v>327</v>
      </c>
      <c r="F5919" s="112">
        <v>329</v>
      </c>
      <c r="G5919" s="112">
        <v>332</v>
      </c>
      <c r="H5919" s="112">
        <v>336</v>
      </c>
      <c r="I5919" s="109">
        <f t="shared" si="794"/>
        <v>1834.8623853211009</v>
      </c>
      <c r="J5919" s="109">
        <f t="shared" si="795"/>
        <v>2752.2935779816512</v>
      </c>
      <c r="K5919" s="109">
        <f t="shared" si="796"/>
        <v>3669.7247706422017</v>
      </c>
      <c r="L5919" s="43">
        <f t="shared" si="797"/>
        <v>8256.880733944954</v>
      </c>
      <c r="M5919" s="25"/>
      <c r="N5919" s="25"/>
    </row>
    <row r="5920" spans="1:14" ht="18">
      <c r="A5920" s="114">
        <v>41123</v>
      </c>
      <c r="B5920" s="54" t="s">
        <v>1017</v>
      </c>
      <c r="C5920" s="29">
        <f t="shared" si="798"/>
        <v>887.5739644970414</v>
      </c>
      <c r="D5920" s="54" t="s">
        <v>188</v>
      </c>
      <c r="E5920" s="112">
        <v>338</v>
      </c>
      <c r="F5920" s="112">
        <v>340</v>
      </c>
      <c r="G5920" s="112">
        <v>343</v>
      </c>
      <c r="H5920" s="112">
        <v>347</v>
      </c>
      <c r="I5920" s="109">
        <f t="shared" si="794"/>
        <v>1775.1479289940828</v>
      </c>
      <c r="J5920" s="109">
        <f t="shared" si="795"/>
        <v>2662.7218934911243</v>
      </c>
      <c r="K5920" s="109">
        <f t="shared" si="796"/>
        <v>3550.2958579881656</v>
      </c>
      <c r="L5920" s="43">
        <f t="shared" si="797"/>
        <v>7988.165680473372</v>
      </c>
      <c r="M5920" s="25"/>
      <c r="N5920" s="25"/>
    </row>
    <row r="5921" spans="1:14" ht="18">
      <c r="A5921" s="114">
        <v>41123</v>
      </c>
      <c r="B5921" s="54" t="s">
        <v>115</v>
      </c>
      <c r="C5921" s="29">
        <f t="shared" si="798"/>
        <v>4761.9047619047615</v>
      </c>
      <c r="D5921" s="54" t="s">
        <v>188</v>
      </c>
      <c r="E5921" s="112">
        <v>63</v>
      </c>
      <c r="F5921" s="112">
        <v>63.5</v>
      </c>
      <c r="G5921" s="112">
        <v>64.25</v>
      </c>
      <c r="H5921" s="112"/>
      <c r="I5921" s="109">
        <f t="shared" si="794"/>
        <v>2380.9523809523807</v>
      </c>
      <c r="J5921" s="109">
        <f t="shared" si="795"/>
        <v>3571.4285714285711</v>
      </c>
      <c r="K5921" s="109">
        <f t="shared" si="796"/>
        <v>0</v>
      </c>
      <c r="L5921" s="43">
        <f t="shared" si="797"/>
        <v>5952.3809523809523</v>
      </c>
      <c r="M5921" s="25"/>
      <c r="N5921" s="25"/>
    </row>
    <row r="5922" spans="1:14" ht="18">
      <c r="A5922" s="114">
        <v>41123</v>
      </c>
      <c r="B5922" s="54" t="s">
        <v>966</v>
      </c>
      <c r="C5922" s="29">
        <f t="shared" si="798"/>
        <v>2419.3548387096776</v>
      </c>
      <c r="D5922" s="102" t="s">
        <v>188</v>
      </c>
      <c r="E5922" s="43">
        <v>124</v>
      </c>
      <c r="F5922" s="43">
        <v>125</v>
      </c>
      <c r="G5922" s="43"/>
      <c r="H5922" s="110"/>
      <c r="I5922" s="109">
        <f t="shared" si="794"/>
        <v>2419.3548387096776</v>
      </c>
      <c r="J5922" s="109">
        <f t="shared" si="795"/>
        <v>0</v>
      </c>
      <c r="K5922" s="109">
        <f t="shared" si="796"/>
        <v>0</v>
      </c>
      <c r="L5922" s="43">
        <f t="shared" si="797"/>
        <v>2419.3548387096776</v>
      </c>
      <c r="M5922" s="25"/>
      <c r="N5922" s="25"/>
    </row>
    <row r="5923" spans="1:14" ht="18">
      <c r="A5923" s="114">
        <v>41123</v>
      </c>
      <c r="B5923" s="54" t="s">
        <v>762</v>
      </c>
      <c r="C5923" s="29">
        <f t="shared" si="798"/>
        <v>513.69863013698625</v>
      </c>
      <c r="D5923" s="102" t="s">
        <v>188</v>
      </c>
      <c r="E5923" s="43">
        <v>584</v>
      </c>
      <c r="F5923" s="43">
        <v>587</v>
      </c>
      <c r="G5923" s="43"/>
      <c r="H5923" s="110"/>
      <c r="I5923" s="109">
        <f t="shared" si="794"/>
        <v>1541.0958904109589</v>
      </c>
      <c r="J5923" s="109">
        <f t="shared" si="795"/>
        <v>0</v>
      </c>
      <c r="K5923" s="109">
        <f t="shared" si="796"/>
        <v>0</v>
      </c>
      <c r="L5923" s="43">
        <f t="shared" si="797"/>
        <v>1541.0958904109589</v>
      </c>
      <c r="M5923" s="25"/>
      <c r="N5923" s="25"/>
    </row>
    <row r="5924" spans="1:14" ht="18">
      <c r="A5924" s="114">
        <v>41122</v>
      </c>
      <c r="B5924" s="54" t="s">
        <v>1000</v>
      </c>
      <c r="C5924" s="29">
        <f t="shared" si="798"/>
        <v>472.44094488188978</v>
      </c>
      <c r="D5924" s="54" t="s">
        <v>188</v>
      </c>
      <c r="E5924" s="112">
        <v>635</v>
      </c>
      <c r="F5924" s="112">
        <v>638</v>
      </c>
      <c r="G5924" s="112">
        <v>642</v>
      </c>
      <c r="H5924" s="112">
        <v>647</v>
      </c>
      <c r="I5924" s="109">
        <f t="shared" si="794"/>
        <v>1417.3228346456694</v>
      </c>
      <c r="J5924" s="109">
        <f t="shared" si="795"/>
        <v>1889.7637795275591</v>
      </c>
      <c r="K5924" s="109">
        <f t="shared" si="796"/>
        <v>2362.2047244094488</v>
      </c>
      <c r="L5924" s="43">
        <f t="shared" si="797"/>
        <v>5669.2913385826778</v>
      </c>
      <c r="M5924" s="25"/>
      <c r="N5924" s="25"/>
    </row>
    <row r="5925" spans="1:14" ht="18">
      <c r="A5925" s="114">
        <v>41122</v>
      </c>
      <c r="B5925" s="54" t="s">
        <v>919</v>
      </c>
      <c r="C5925" s="29">
        <f t="shared" si="798"/>
        <v>81.411126187245586</v>
      </c>
      <c r="D5925" s="54" t="s">
        <v>188</v>
      </c>
      <c r="E5925" s="112">
        <v>3685</v>
      </c>
      <c r="F5925" s="112">
        <v>3695</v>
      </c>
      <c r="G5925" s="112">
        <v>3710</v>
      </c>
      <c r="H5925" s="112">
        <v>3726</v>
      </c>
      <c r="I5925" s="109">
        <f t="shared" si="794"/>
        <v>814.11126187245588</v>
      </c>
      <c r="J5925" s="109">
        <f t="shared" si="795"/>
        <v>1221.1668928086838</v>
      </c>
      <c r="K5925" s="109">
        <f t="shared" si="796"/>
        <v>1302.5780189959294</v>
      </c>
      <c r="L5925" s="43">
        <f t="shared" si="797"/>
        <v>3337.8561736770689</v>
      </c>
      <c r="M5925" s="25"/>
      <c r="N5925" s="25"/>
    </row>
    <row r="5926" spans="1:14" ht="18">
      <c r="A5926" s="114">
        <v>41122</v>
      </c>
      <c r="B5926" s="54" t="s">
        <v>379</v>
      </c>
      <c r="C5926" s="29">
        <f t="shared" si="798"/>
        <v>2094.2408376963349</v>
      </c>
      <c r="D5926" s="102" t="s">
        <v>188</v>
      </c>
      <c r="E5926" s="43">
        <v>143.25</v>
      </c>
      <c r="F5926" s="43">
        <v>144.5</v>
      </c>
      <c r="G5926" s="43"/>
      <c r="H5926" s="110"/>
      <c r="I5926" s="109">
        <f t="shared" si="794"/>
        <v>2617.8010471204188</v>
      </c>
      <c r="J5926" s="109">
        <f t="shared" si="795"/>
        <v>0</v>
      </c>
      <c r="K5926" s="109">
        <f t="shared" si="796"/>
        <v>0</v>
      </c>
      <c r="L5926" s="43">
        <f t="shared" si="797"/>
        <v>2617.8010471204188</v>
      </c>
      <c r="M5926" s="25"/>
      <c r="N5926" s="25"/>
    </row>
    <row r="5927" spans="1:14" ht="18">
      <c r="A5927" s="114">
        <v>41122</v>
      </c>
      <c r="B5927" s="54" t="s">
        <v>1018</v>
      </c>
      <c r="C5927" s="29">
        <f t="shared" si="798"/>
        <v>2127.6595744680849</v>
      </c>
      <c r="D5927" s="102" t="s">
        <v>188</v>
      </c>
      <c r="E5927" s="43">
        <v>141</v>
      </c>
      <c r="F5927" s="43">
        <v>141.94999999999999</v>
      </c>
      <c r="G5927" s="43"/>
      <c r="H5927" s="110"/>
      <c r="I5927" s="109">
        <f t="shared" si="794"/>
        <v>2021.2765957446566</v>
      </c>
      <c r="J5927" s="109">
        <f t="shared" si="795"/>
        <v>0</v>
      </c>
      <c r="K5927" s="109">
        <f t="shared" si="796"/>
        <v>0</v>
      </c>
      <c r="L5927" s="43">
        <f t="shared" si="797"/>
        <v>2021.2765957446566</v>
      </c>
      <c r="M5927" s="25"/>
      <c r="N5927" s="25"/>
    </row>
    <row r="5928" spans="1:14" ht="18">
      <c r="A5928" s="114">
        <v>41122</v>
      </c>
      <c r="B5928" s="54" t="s">
        <v>1019</v>
      </c>
      <c r="C5928" s="29">
        <f t="shared" si="798"/>
        <v>1474.2014742014742</v>
      </c>
      <c r="D5928" s="102" t="s">
        <v>188</v>
      </c>
      <c r="E5928" s="43">
        <v>203.5</v>
      </c>
      <c r="F5928" s="43">
        <v>204.65</v>
      </c>
      <c r="G5928" s="43"/>
      <c r="H5928" s="110"/>
      <c r="I5928" s="109">
        <f t="shared" si="794"/>
        <v>1695.3316953317037</v>
      </c>
      <c r="J5928" s="109">
        <f t="shared" si="795"/>
        <v>0</v>
      </c>
      <c r="K5928" s="109">
        <f t="shared" si="796"/>
        <v>0</v>
      </c>
      <c r="L5928" s="43">
        <f t="shared" si="797"/>
        <v>1695.3316953317037</v>
      </c>
      <c r="M5928" s="25"/>
      <c r="N5928" s="25"/>
    </row>
    <row r="5929" spans="1:14" ht="18">
      <c r="A5929" s="114">
        <v>41122</v>
      </c>
      <c r="B5929" s="54" t="s">
        <v>1020</v>
      </c>
      <c r="C5929" s="29">
        <f t="shared" si="798"/>
        <v>2238.8059701492539</v>
      </c>
      <c r="D5929" s="102" t="s">
        <v>188</v>
      </c>
      <c r="E5929" s="43">
        <v>134</v>
      </c>
      <c r="F5929" s="43">
        <v>135</v>
      </c>
      <c r="G5929" s="43"/>
      <c r="H5929" s="110"/>
      <c r="I5929" s="109">
        <f t="shared" si="794"/>
        <v>2238.8059701492539</v>
      </c>
      <c r="J5929" s="109">
        <f t="shared" si="795"/>
        <v>0</v>
      </c>
      <c r="K5929" s="109">
        <f t="shared" si="796"/>
        <v>0</v>
      </c>
      <c r="L5929" s="43">
        <f t="shared" si="797"/>
        <v>2238.8059701492539</v>
      </c>
      <c r="M5929" s="25"/>
      <c r="N5929" s="25"/>
    </row>
    <row r="5930" spans="1:14" ht="18">
      <c r="A5930" s="114">
        <v>41122</v>
      </c>
      <c r="B5930" s="54" t="s">
        <v>606</v>
      </c>
      <c r="C5930" s="29">
        <f t="shared" si="798"/>
        <v>2112.676056338028</v>
      </c>
      <c r="D5930" s="102" t="s">
        <v>188</v>
      </c>
      <c r="E5930" s="43">
        <v>142</v>
      </c>
      <c r="F5930" s="43">
        <v>143.15</v>
      </c>
      <c r="G5930" s="43"/>
      <c r="H5930" s="110"/>
      <c r="I5930" s="109">
        <f t="shared" si="794"/>
        <v>2429.5774647887442</v>
      </c>
      <c r="J5930" s="109">
        <f t="shared" si="795"/>
        <v>0</v>
      </c>
      <c r="K5930" s="109">
        <f t="shared" si="796"/>
        <v>0</v>
      </c>
      <c r="L5930" s="43">
        <f t="shared" si="797"/>
        <v>2429.5774647887442</v>
      </c>
      <c r="M5930" s="25"/>
      <c r="N5930" s="25"/>
    </row>
    <row r="5931" spans="1:14" ht="18">
      <c r="A5931" s="114">
        <v>41122</v>
      </c>
      <c r="B5931" s="54" t="s">
        <v>1000</v>
      </c>
      <c r="C5931" s="29">
        <f t="shared" si="798"/>
        <v>481.54093097913324</v>
      </c>
      <c r="D5931" s="102" t="s">
        <v>203</v>
      </c>
      <c r="E5931" s="43">
        <v>623</v>
      </c>
      <c r="F5931" s="43">
        <v>620</v>
      </c>
      <c r="G5931" s="43"/>
      <c r="H5931" s="110"/>
      <c r="I5931" s="109">
        <f t="shared" si="794"/>
        <v>1444.6227929373997</v>
      </c>
      <c r="J5931" s="109">
        <f t="shared" si="795"/>
        <v>0</v>
      </c>
      <c r="K5931" s="109">
        <f t="shared" si="796"/>
        <v>0</v>
      </c>
      <c r="L5931" s="43">
        <f t="shared" si="797"/>
        <v>1444.6227929373997</v>
      </c>
      <c r="M5931" s="25"/>
      <c r="N5931" s="25"/>
    </row>
    <row r="5932" spans="1:14" ht="18">
      <c r="A5932" s="114">
        <v>41121</v>
      </c>
      <c r="B5932" s="54" t="s">
        <v>367</v>
      </c>
      <c r="C5932" s="29">
        <f t="shared" si="798"/>
        <v>3243.2432432432433</v>
      </c>
      <c r="D5932" s="54" t="s">
        <v>188</v>
      </c>
      <c r="E5932" s="112">
        <v>92.5</v>
      </c>
      <c r="F5932" s="112">
        <v>93.1</v>
      </c>
      <c r="G5932" s="112">
        <v>94</v>
      </c>
      <c r="H5932" s="112">
        <v>95.25</v>
      </c>
      <c r="I5932" s="109">
        <f t="shared" si="794"/>
        <v>1945.9459459459276</v>
      </c>
      <c r="J5932" s="109">
        <f t="shared" si="795"/>
        <v>2918.9189189189374</v>
      </c>
      <c r="K5932" s="109">
        <f t="shared" si="796"/>
        <v>4054.0540540540542</v>
      </c>
      <c r="L5932" s="43">
        <f t="shared" si="797"/>
        <v>8918.9189189189201</v>
      </c>
      <c r="M5932" s="25"/>
      <c r="N5932" s="25"/>
    </row>
    <row r="5933" spans="1:14" ht="18">
      <c r="A5933" s="114">
        <v>41121</v>
      </c>
      <c r="B5933" s="54" t="s">
        <v>919</v>
      </c>
      <c r="C5933" s="29">
        <f t="shared" si="798"/>
        <v>83.449235048678716</v>
      </c>
      <c r="D5933" s="54" t="s">
        <v>188</v>
      </c>
      <c r="E5933" s="112">
        <v>3595</v>
      </c>
      <c r="F5933" s="112">
        <v>3605</v>
      </c>
      <c r="G5933" s="112">
        <v>3617</v>
      </c>
      <c r="H5933" s="112">
        <v>3630</v>
      </c>
      <c r="I5933" s="109">
        <f t="shared" si="794"/>
        <v>834.49235048678713</v>
      </c>
      <c r="J5933" s="109">
        <f t="shared" si="795"/>
        <v>1001.3908205841446</v>
      </c>
      <c r="K5933" s="109">
        <f t="shared" si="796"/>
        <v>1084.8400556328234</v>
      </c>
      <c r="L5933" s="43">
        <f t="shared" si="797"/>
        <v>2920.7232267037552</v>
      </c>
      <c r="M5933" s="25"/>
      <c r="N5933" s="25"/>
    </row>
    <row r="5934" spans="1:14" ht="18">
      <c r="A5934" s="114">
        <v>41121</v>
      </c>
      <c r="B5934" s="54" t="s">
        <v>1021</v>
      </c>
      <c r="C5934" s="29">
        <f t="shared" si="798"/>
        <v>2222.2222222222222</v>
      </c>
      <c r="D5934" s="54" t="s">
        <v>188</v>
      </c>
      <c r="E5934" s="112">
        <v>135</v>
      </c>
      <c r="F5934" s="112">
        <v>136.25</v>
      </c>
      <c r="G5934" s="112">
        <v>137.5</v>
      </c>
      <c r="H5934" s="112">
        <v>139.5</v>
      </c>
      <c r="I5934" s="109">
        <f t="shared" si="794"/>
        <v>2777.7777777777778</v>
      </c>
      <c r="J5934" s="109">
        <f t="shared" si="795"/>
        <v>2777.7777777777778</v>
      </c>
      <c r="K5934" s="109">
        <f t="shared" si="796"/>
        <v>4444.4444444444443</v>
      </c>
      <c r="L5934" s="43">
        <f t="shared" si="797"/>
        <v>10000</v>
      </c>
      <c r="M5934" s="25"/>
      <c r="N5934" s="25"/>
    </row>
    <row r="5935" spans="1:14" ht="18">
      <c r="A5935" s="114">
        <v>41121</v>
      </c>
      <c r="B5935" s="54" t="s">
        <v>1022</v>
      </c>
      <c r="C5935" s="29">
        <f t="shared" si="798"/>
        <v>335.94624860022395</v>
      </c>
      <c r="D5935" s="54" t="s">
        <v>188</v>
      </c>
      <c r="E5935" s="112">
        <v>893</v>
      </c>
      <c r="F5935" s="112">
        <v>897</v>
      </c>
      <c r="G5935" s="112">
        <v>903</v>
      </c>
      <c r="H5935" s="112"/>
      <c r="I5935" s="109">
        <f t="shared" si="794"/>
        <v>1343.7849944008958</v>
      </c>
      <c r="J5935" s="109">
        <f t="shared" si="795"/>
        <v>2015.6774916013437</v>
      </c>
      <c r="K5935" s="109">
        <f t="shared" si="796"/>
        <v>0</v>
      </c>
      <c r="L5935" s="43">
        <f t="shared" si="797"/>
        <v>3359.4624860022395</v>
      </c>
      <c r="M5935" s="25"/>
      <c r="N5935" s="25"/>
    </row>
    <row r="5936" spans="1:14" ht="18">
      <c r="A5936" s="114">
        <v>41121</v>
      </c>
      <c r="B5936" s="54" t="s">
        <v>980</v>
      </c>
      <c r="C5936" s="29">
        <f t="shared" si="798"/>
        <v>571.42857142857144</v>
      </c>
      <c r="D5936" s="54" t="s">
        <v>188</v>
      </c>
      <c r="E5936" s="112">
        <v>525</v>
      </c>
      <c r="F5936" s="112">
        <v>528</v>
      </c>
      <c r="G5936" s="112">
        <v>532</v>
      </c>
      <c r="H5936" s="112"/>
      <c r="I5936" s="109">
        <f t="shared" si="794"/>
        <v>1714.2857142857142</v>
      </c>
      <c r="J5936" s="109">
        <f t="shared" si="795"/>
        <v>2285.7142857142858</v>
      </c>
      <c r="K5936" s="109">
        <f t="shared" si="796"/>
        <v>0</v>
      </c>
      <c r="L5936" s="43">
        <f t="shared" si="797"/>
        <v>4000</v>
      </c>
      <c r="M5936" s="25"/>
      <c r="N5936" s="25"/>
    </row>
    <row r="5937" spans="1:14" ht="18">
      <c r="A5937" s="114">
        <v>41121</v>
      </c>
      <c r="B5937" s="54" t="s">
        <v>911</v>
      </c>
      <c r="C5937" s="29">
        <f t="shared" si="798"/>
        <v>2127.6595744680849</v>
      </c>
      <c r="D5937" s="54" t="s">
        <v>188</v>
      </c>
      <c r="E5937" s="112">
        <v>141</v>
      </c>
      <c r="F5937" s="112">
        <v>142</v>
      </c>
      <c r="G5937" s="112">
        <v>143.25</v>
      </c>
      <c r="H5937" s="112"/>
      <c r="I5937" s="109">
        <f t="shared" si="794"/>
        <v>2127.6595744680849</v>
      </c>
      <c r="J5937" s="109">
        <f t="shared" si="795"/>
        <v>2659.5744680851062</v>
      </c>
      <c r="K5937" s="109">
        <f t="shared" si="796"/>
        <v>0</v>
      </c>
      <c r="L5937" s="43">
        <f t="shared" si="797"/>
        <v>4787.2340425531911</v>
      </c>
      <c r="M5937" s="25"/>
      <c r="N5937" s="25"/>
    </row>
    <row r="5938" spans="1:14" ht="18">
      <c r="A5938" s="114">
        <v>41120</v>
      </c>
      <c r="B5938" s="54" t="s">
        <v>1023</v>
      </c>
      <c r="C5938" s="29">
        <f t="shared" si="798"/>
        <v>108.8929219600726</v>
      </c>
      <c r="D5938" s="54" t="s">
        <v>188</v>
      </c>
      <c r="E5938" s="112">
        <v>2755</v>
      </c>
      <c r="F5938" s="112">
        <v>2768</v>
      </c>
      <c r="G5938" s="112">
        <v>2785</v>
      </c>
      <c r="H5938" s="112"/>
      <c r="I5938" s="109">
        <f t="shared" si="794"/>
        <v>1415.6079854809439</v>
      </c>
      <c r="J5938" s="109">
        <f t="shared" si="795"/>
        <v>1851.1796733212341</v>
      </c>
      <c r="K5938" s="109">
        <f t="shared" si="796"/>
        <v>0</v>
      </c>
      <c r="L5938" s="43">
        <f t="shared" si="797"/>
        <v>3266.7876588021782</v>
      </c>
      <c r="M5938" s="25"/>
      <c r="N5938" s="25"/>
    </row>
    <row r="5939" spans="1:14" ht="18">
      <c r="A5939" s="114">
        <v>41120</v>
      </c>
      <c r="B5939" s="54" t="s">
        <v>367</v>
      </c>
      <c r="C5939" s="29">
        <f t="shared" si="798"/>
        <v>3370.7865168539324</v>
      </c>
      <c r="D5939" s="54" t="s">
        <v>188</v>
      </c>
      <c r="E5939" s="112">
        <v>89</v>
      </c>
      <c r="F5939" s="112">
        <v>89.6</v>
      </c>
      <c r="G5939" s="112">
        <v>90.5</v>
      </c>
      <c r="H5939" s="112"/>
      <c r="I5939" s="109">
        <f t="shared" si="794"/>
        <v>2022.4719101123403</v>
      </c>
      <c r="J5939" s="109">
        <f t="shared" si="795"/>
        <v>3033.7078651685583</v>
      </c>
      <c r="K5939" s="109">
        <f t="shared" si="796"/>
        <v>0</v>
      </c>
      <c r="L5939" s="43">
        <f t="shared" si="797"/>
        <v>5056.1797752808989</v>
      </c>
      <c r="M5939" s="25"/>
      <c r="N5939" s="25"/>
    </row>
    <row r="5940" spans="1:14" ht="18">
      <c r="A5940" s="114">
        <v>41117</v>
      </c>
      <c r="B5940" s="54" t="s">
        <v>682</v>
      </c>
      <c r="C5940" s="29">
        <f t="shared" si="798"/>
        <v>477.70700636942678</v>
      </c>
      <c r="D5940" s="54" t="s">
        <v>188</v>
      </c>
      <c r="E5940" s="112">
        <v>628</v>
      </c>
      <c r="F5940" s="112">
        <v>631</v>
      </c>
      <c r="G5940" s="112">
        <v>635</v>
      </c>
      <c r="H5940" s="112">
        <v>640</v>
      </c>
      <c r="I5940" s="109">
        <f t="shared" si="794"/>
        <v>1433.1210191082803</v>
      </c>
      <c r="J5940" s="109">
        <f t="shared" si="795"/>
        <v>1910.8280254777071</v>
      </c>
      <c r="K5940" s="109">
        <f t="shared" si="796"/>
        <v>2388.5350318471337</v>
      </c>
      <c r="L5940" s="43">
        <f t="shared" si="797"/>
        <v>5732.4840764331211</v>
      </c>
      <c r="M5940" s="25"/>
      <c r="N5940" s="25"/>
    </row>
    <row r="5941" spans="1:14" ht="18">
      <c r="A5941" s="114">
        <v>41117</v>
      </c>
      <c r="B5941" s="54" t="s">
        <v>907</v>
      </c>
      <c r="C5941" s="29">
        <f t="shared" si="798"/>
        <v>2112.676056338028</v>
      </c>
      <c r="D5941" s="54" t="s">
        <v>188</v>
      </c>
      <c r="E5941" s="112">
        <v>142</v>
      </c>
      <c r="F5941" s="112">
        <v>143</v>
      </c>
      <c r="G5941" s="112">
        <v>144.5</v>
      </c>
      <c r="H5941" s="112"/>
      <c r="I5941" s="109">
        <f t="shared" si="794"/>
        <v>2112.676056338028</v>
      </c>
      <c r="J5941" s="109">
        <f t="shared" si="795"/>
        <v>3169.0140845070418</v>
      </c>
      <c r="K5941" s="109">
        <f t="shared" si="796"/>
        <v>0</v>
      </c>
      <c r="L5941" s="43">
        <f t="shared" si="797"/>
        <v>5281.6901408450703</v>
      </c>
      <c r="M5941" s="25"/>
      <c r="N5941" s="25"/>
    </row>
    <row r="5942" spans="1:14" ht="18">
      <c r="A5942" s="114">
        <v>41117</v>
      </c>
      <c r="B5942" s="54" t="s">
        <v>821</v>
      </c>
      <c r="C5942" s="29">
        <f t="shared" si="798"/>
        <v>1119.4029850746269</v>
      </c>
      <c r="D5942" s="54" t="s">
        <v>188</v>
      </c>
      <c r="E5942" s="112">
        <v>268</v>
      </c>
      <c r="F5942" s="112">
        <v>270</v>
      </c>
      <c r="G5942" s="112">
        <v>272.5</v>
      </c>
      <c r="H5942" s="112"/>
      <c r="I5942" s="109">
        <f t="shared" si="794"/>
        <v>2238.8059701492539</v>
      </c>
      <c r="J5942" s="109">
        <f t="shared" si="795"/>
        <v>2798.5074626865671</v>
      </c>
      <c r="K5942" s="109">
        <f t="shared" si="796"/>
        <v>0</v>
      </c>
      <c r="L5942" s="43">
        <f t="shared" si="797"/>
        <v>5037.313432835821</v>
      </c>
      <c r="M5942" s="25"/>
      <c r="N5942" s="25"/>
    </row>
    <row r="5943" spans="1:14" ht="18">
      <c r="A5943" s="114">
        <v>41117</v>
      </c>
      <c r="B5943" s="54" t="s">
        <v>1024</v>
      </c>
      <c r="C5943" s="29">
        <f t="shared" si="798"/>
        <v>722.89156626506019</v>
      </c>
      <c r="D5943" s="102" t="s">
        <v>188</v>
      </c>
      <c r="E5943" s="43">
        <v>415</v>
      </c>
      <c r="F5943" s="43">
        <v>417.5</v>
      </c>
      <c r="G5943" s="43"/>
      <c r="H5943" s="110"/>
      <c r="I5943" s="109">
        <f t="shared" si="794"/>
        <v>1807.2289156626505</v>
      </c>
      <c r="J5943" s="109">
        <f t="shared" si="795"/>
        <v>0</v>
      </c>
      <c r="K5943" s="109">
        <f t="shared" si="796"/>
        <v>0</v>
      </c>
      <c r="L5943" s="43">
        <f t="shared" si="797"/>
        <v>1807.2289156626505</v>
      </c>
      <c r="M5943" s="25"/>
      <c r="N5943" s="25"/>
    </row>
    <row r="5944" spans="1:14" ht="18">
      <c r="A5944" s="114">
        <v>41116</v>
      </c>
      <c r="B5944" s="54" t="s">
        <v>999</v>
      </c>
      <c r="C5944" s="29">
        <f t="shared" si="798"/>
        <v>352.94117647058823</v>
      </c>
      <c r="D5944" s="54" t="s">
        <v>188</v>
      </c>
      <c r="E5944" s="112">
        <v>850</v>
      </c>
      <c r="F5944" s="112">
        <v>855</v>
      </c>
      <c r="G5944" s="112">
        <v>861</v>
      </c>
      <c r="H5944" s="112">
        <v>867</v>
      </c>
      <c r="I5944" s="109">
        <f t="shared" si="794"/>
        <v>1764.7058823529412</v>
      </c>
      <c r="J5944" s="109">
        <f t="shared" si="795"/>
        <v>2117.6470588235293</v>
      </c>
      <c r="K5944" s="109">
        <f t="shared" si="796"/>
        <v>2117.6470588235293</v>
      </c>
      <c r="L5944" s="43">
        <f t="shared" si="797"/>
        <v>6000</v>
      </c>
      <c r="M5944" s="25"/>
      <c r="N5944" s="25"/>
    </row>
    <row r="5945" spans="1:14" ht="18">
      <c r="A5945" s="114">
        <v>41116</v>
      </c>
      <c r="B5945" s="54" t="s">
        <v>1025</v>
      </c>
      <c r="C5945" s="29">
        <f t="shared" si="798"/>
        <v>2068.9655172413795</v>
      </c>
      <c r="D5945" s="54" t="s">
        <v>188</v>
      </c>
      <c r="E5945" s="112">
        <v>145</v>
      </c>
      <c r="F5945" s="112">
        <v>146</v>
      </c>
      <c r="G5945" s="112">
        <v>147.5</v>
      </c>
      <c r="H5945" s="112">
        <v>149</v>
      </c>
      <c r="I5945" s="109">
        <f t="shared" si="794"/>
        <v>2068.9655172413795</v>
      </c>
      <c r="J5945" s="109">
        <f t="shared" si="795"/>
        <v>3103.4482758620693</v>
      </c>
      <c r="K5945" s="109">
        <f t="shared" si="796"/>
        <v>3103.4482758620693</v>
      </c>
      <c r="L5945" s="43">
        <f t="shared" si="797"/>
        <v>8275.8620689655181</v>
      </c>
      <c r="M5945" s="25"/>
      <c r="N5945" s="25"/>
    </row>
    <row r="5946" spans="1:14" ht="18">
      <c r="A5946" s="114">
        <v>41116</v>
      </c>
      <c r="B5946" s="54" t="s">
        <v>837</v>
      </c>
      <c r="C5946" s="29">
        <f t="shared" si="798"/>
        <v>1060.0706713780919</v>
      </c>
      <c r="D5946" s="54" t="s">
        <v>188</v>
      </c>
      <c r="E5946" s="112">
        <v>283</v>
      </c>
      <c r="F5946" s="112">
        <v>284.5</v>
      </c>
      <c r="G5946" s="112">
        <v>286.5</v>
      </c>
      <c r="H5946" s="112"/>
      <c r="I5946" s="109">
        <f t="shared" si="794"/>
        <v>1590.1060070671379</v>
      </c>
      <c r="J5946" s="109">
        <f t="shared" si="795"/>
        <v>2120.1413427561838</v>
      </c>
      <c r="K5946" s="109">
        <f t="shared" si="796"/>
        <v>0</v>
      </c>
      <c r="L5946" s="43">
        <f t="shared" si="797"/>
        <v>3710.2473498233217</v>
      </c>
      <c r="M5946" s="25"/>
      <c r="N5946" s="25"/>
    </row>
    <row r="5947" spans="1:14" ht="18">
      <c r="A5947" s="114">
        <v>41116</v>
      </c>
      <c r="B5947" s="54" t="s">
        <v>999</v>
      </c>
      <c r="C5947" s="29">
        <f t="shared" si="798"/>
        <v>340.90909090909093</v>
      </c>
      <c r="D5947" s="54" t="s">
        <v>188</v>
      </c>
      <c r="E5947" s="112">
        <v>880</v>
      </c>
      <c r="F5947" s="112">
        <v>885</v>
      </c>
      <c r="G5947" s="112">
        <v>892</v>
      </c>
      <c r="H5947" s="112"/>
      <c r="I5947" s="109">
        <f t="shared" si="794"/>
        <v>1704.5454545454547</v>
      </c>
      <c r="J5947" s="109">
        <f t="shared" si="795"/>
        <v>2386.3636363636365</v>
      </c>
      <c r="K5947" s="109">
        <f t="shared" si="796"/>
        <v>0</v>
      </c>
      <c r="L5947" s="43">
        <f t="shared" si="797"/>
        <v>4090.909090909091</v>
      </c>
      <c r="M5947" s="25"/>
      <c r="N5947" s="25"/>
    </row>
    <row r="5948" spans="1:14" ht="18">
      <c r="A5948" s="114">
        <v>41116</v>
      </c>
      <c r="B5948" s="54" t="s">
        <v>555</v>
      </c>
      <c r="C5948" s="29">
        <f t="shared" si="798"/>
        <v>2013.4228187919464</v>
      </c>
      <c r="D5948" s="54" t="s">
        <v>188</v>
      </c>
      <c r="E5948" s="112">
        <v>149</v>
      </c>
      <c r="F5948" s="112">
        <v>150.15</v>
      </c>
      <c r="G5948" s="112">
        <v>151.5</v>
      </c>
      <c r="H5948" s="112"/>
      <c r="I5948" s="109">
        <f t="shared" si="794"/>
        <v>2315.4362416107497</v>
      </c>
      <c r="J5948" s="109">
        <f t="shared" si="795"/>
        <v>2718.1208053691162</v>
      </c>
      <c r="K5948" s="109">
        <f t="shared" si="796"/>
        <v>0</v>
      </c>
      <c r="L5948" s="43">
        <f t="shared" si="797"/>
        <v>5033.5570469798658</v>
      </c>
      <c r="M5948" s="25"/>
      <c r="N5948" s="25"/>
    </row>
    <row r="5949" spans="1:14" ht="18">
      <c r="A5949" s="114">
        <v>41116</v>
      </c>
      <c r="B5949" s="54" t="s">
        <v>665</v>
      </c>
      <c r="C5949" s="29">
        <f t="shared" si="798"/>
        <v>438.59649122807019</v>
      </c>
      <c r="D5949" s="102" t="s">
        <v>188</v>
      </c>
      <c r="E5949" s="43">
        <v>684</v>
      </c>
      <c r="F5949" s="43">
        <v>686.8</v>
      </c>
      <c r="G5949" s="43"/>
      <c r="H5949" s="110"/>
      <c r="I5949" s="109">
        <f t="shared" si="794"/>
        <v>1228.0701754385766</v>
      </c>
      <c r="J5949" s="109">
        <f t="shared" si="795"/>
        <v>0</v>
      </c>
      <c r="K5949" s="109">
        <f t="shared" si="796"/>
        <v>0</v>
      </c>
      <c r="L5949" s="43">
        <f t="shared" si="797"/>
        <v>1228.0701754385766</v>
      </c>
      <c r="M5949" s="25"/>
      <c r="N5949" s="25"/>
    </row>
    <row r="5950" spans="1:14" ht="18">
      <c r="A5950" s="114">
        <v>41115</v>
      </c>
      <c r="B5950" s="54" t="s">
        <v>1026</v>
      </c>
      <c r="C5950" s="29">
        <f t="shared" si="798"/>
        <v>352.11267605633805</v>
      </c>
      <c r="D5950" s="54" t="s">
        <v>188</v>
      </c>
      <c r="E5950" s="112">
        <v>852</v>
      </c>
      <c r="F5950" s="112">
        <v>856</v>
      </c>
      <c r="G5950" s="112">
        <v>861</v>
      </c>
      <c r="H5950" s="112">
        <v>867</v>
      </c>
      <c r="I5950" s="109">
        <f t="shared" si="794"/>
        <v>1408.4507042253522</v>
      </c>
      <c r="J5950" s="109">
        <f t="shared" si="795"/>
        <v>1760.5633802816901</v>
      </c>
      <c r="K5950" s="109">
        <f t="shared" si="796"/>
        <v>2112.6760563380285</v>
      </c>
      <c r="L5950" s="43">
        <f t="shared" si="797"/>
        <v>5281.6901408450703</v>
      </c>
      <c r="M5950" s="25"/>
      <c r="N5950" s="25"/>
    </row>
    <row r="5951" spans="1:14" ht="18">
      <c r="A5951" s="114">
        <v>41115</v>
      </c>
      <c r="B5951" s="54" t="s">
        <v>850</v>
      </c>
      <c r="C5951" s="29">
        <f t="shared" si="798"/>
        <v>1935.483870967742</v>
      </c>
      <c r="D5951" s="54" t="s">
        <v>203</v>
      </c>
      <c r="E5951" s="112">
        <v>155</v>
      </c>
      <c r="F5951" s="112">
        <v>153.75</v>
      </c>
      <c r="G5951" s="112">
        <v>152.25</v>
      </c>
      <c r="H5951" s="112">
        <v>150.1</v>
      </c>
      <c r="I5951" s="109">
        <f t="shared" si="794"/>
        <v>2419.3548387096776</v>
      </c>
      <c r="J5951" s="109">
        <f t="shared" si="795"/>
        <v>2903.2258064516127</v>
      </c>
      <c r="K5951" s="109">
        <f t="shared" si="796"/>
        <v>4161.2903225806558</v>
      </c>
      <c r="L5951" s="43">
        <f t="shared" si="797"/>
        <v>9483.8709677419465</v>
      </c>
      <c r="M5951" s="25"/>
      <c r="N5951" s="25"/>
    </row>
    <row r="5952" spans="1:14" ht="18">
      <c r="A5952" s="114">
        <v>41115</v>
      </c>
      <c r="B5952" s="54" t="s">
        <v>788</v>
      </c>
      <c r="C5952" s="29">
        <f t="shared" si="798"/>
        <v>3947.3684210526317</v>
      </c>
      <c r="D5952" s="54" t="s">
        <v>188</v>
      </c>
      <c r="E5952" s="112">
        <v>76</v>
      </c>
      <c r="F5952" s="112">
        <v>76.5</v>
      </c>
      <c r="G5952" s="112">
        <v>77.25</v>
      </c>
      <c r="H5952" s="112">
        <v>78.5</v>
      </c>
      <c r="I5952" s="109">
        <f t="shared" si="794"/>
        <v>1973.6842105263158</v>
      </c>
      <c r="J5952" s="109">
        <f t="shared" si="795"/>
        <v>2960.5263157894738</v>
      </c>
      <c r="K5952" s="109">
        <f t="shared" si="796"/>
        <v>4934.21052631579</v>
      </c>
      <c r="L5952" s="43">
        <f t="shared" si="797"/>
        <v>9868.4210526315801</v>
      </c>
      <c r="M5952" s="25"/>
      <c r="N5952" s="25"/>
    </row>
    <row r="5953" spans="1:14" ht="18">
      <c r="A5953" s="114">
        <v>41115</v>
      </c>
      <c r="B5953" s="54" t="s">
        <v>1026</v>
      </c>
      <c r="C5953" s="29">
        <f t="shared" si="798"/>
        <v>346.82080924855489</v>
      </c>
      <c r="D5953" s="54" t="s">
        <v>188</v>
      </c>
      <c r="E5953" s="112">
        <v>865</v>
      </c>
      <c r="F5953" s="112">
        <v>869</v>
      </c>
      <c r="G5953" s="112">
        <v>874</v>
      </c>
      <c r="H5953" s="112">
        <v>881</v>
      </c>
      <c r="I5953" s="109">
        <f t="shared" si="794"/>
        <v>1387.2832369942196</v>
      </c>
      <c r="J5953" s="109">
        <f t="shared" si="795"/>
        <v>1734.1040462427745</v>
      </c>
      <c r="K5953" s="109">
        <f t="shared" si="796"/>
        <v>2427.7456647398844</v>
      </c>
      <c r="L5953" s="43">
        <f t="shared" si="797"/>
        <v>5549.1329479768792</v>
      </c>
      <c r="M5953" s="25"/>
      <c r="N5953" s="25"/>
    </row>
    <row r="5954" spans="1:14" ht="18">
      <c r="A5954" s="114">
        <v>41115</v>
      </c>
      <c r="B5954" s="54" t="s">
        <v>788</v>
      </c>
      <c r="C5954" s="29">
        <f t="shared" si="798"/>
        <v>3870.9677419354839</v>
      </c>
      <c r="D5954" s="54" t="s">
        <v>188</v>
      </c>
      <c r="E5954" s="112">
        <v>77.5</v>
      </c>
      <c r="F5954" s="112">
        <v>78</v>
      </c>
      <c r="G5954" s="112">
        <v>78.75</v>
      </c>
      <c r="H5954" s="112">
        <v>79.849999999999994</v>
      </c>
      <c r="I5954" s="109">
        <f t="shared" si="794"/>
        <v>1935.483870967742</v>
      </c>
      <c r="J5954" s="109">
        <f t="shared" si="795"/>
        <v>2903.2258064516127</v>
      </c>
      <c r="K5954" s="109">
        <f t="shared" si="796"/>
        <v>4258.0645161290104</v>
      </c>
      <c r="L5954" s="43">
        <f t="shared" si="797"/>
        <v>9096.7741935483646</v>
      </c>
      <c r="M5954" s="25"/>
      <c r="N5954" s="25"/>
    </row>
    <row r="5955" spans="1:14" ht="18">
      <c r="A5955" s="114">
        <v>41115</v>
      </c>
      <c r="B5955" s="54" t="s">
        <v>367</v>
      </c>
      <c r="C5955" s="29">
        <f t="shared" si="798"/>
        <v>3370.7865168539324</v>
      </c>
      <c r="D5955" s="102" t="s">
        <v>188</v>
      </c>
      <c r="E5955" s="43">
        <v>89</v>
      </c>
      <c r="F5955" s="43">
        <v>89.6</v>
      </c>
      <c r="G5955" s="43"/>
      <c r="H5955" s="110"/>
      <c r="I5955" s="109">
        <f t="shared" si="794"/>
        <v>2022.4719101123403</v>
      </c>
      <c r="J5955" s="109">
        <f t="shared" si="795"/>
        <v>0</v>
      </c>
      <c r="K5955" s="109">
        <f t="shared" si="796"/>
        <v>0</v>
      </c>
      <c r="L5955" s="43">
        <f t="shared" si="797"/>
        <v>2022.4719101123403</v>
      </c>
      <c r="M5955" s="25"/>
      <c r="N5955" s="25"/>
    </row>
    <row r="5956" spans="1:14" ht="18">
      <c r="A5956" s="114">
        <v>41115</v>
      </c>
      <c r="B5956" s="54" t="s">
        <v>121</v>
      </c>
      <c r="C5956" s="29">
        <f t="shared" si="798"/>
        <v>2290.0763358778627</v>
      </c>
      <c r="D5956" s="102" t="s">
        <v>188</v>
      </c>
      <c r="E5956" s="43">
        <v>131</v>
      </c>
      <c r="F5956" s="43">
        <v>132.25</v>
      </c>
      <c r="G5956" s="43"/>
      <c r="H5956" s="110"/>
      <c r="I5956" s="109">
        <f t="shared" si="794"/>
        <v>2862.5954198473282</v>
      </c>
      <c r="J5956" s="109">
        <f t="shared" si="795"/>
        <v>0</v>
      </c>
      <c r="K5956" s="109">
        <f t="shared" si="796"/>
        <v>0</v>
      </c>
      <c r="L5956" s="43">
        <f t="shared" si="797"/>
        <v>2862.5954198473282</v>
      </c>
      <c r="M5956" s="25"/>
      <c r="N5956" s="25"/>
    </row>
    <row r="5957" spans="1:14" ht="18">
      <c r="A5957" s="114">
        <v>41114</v>
      </c>
      <c r="B5957" s="54" t="s">
        <v>1027</v>
      </c>
      <c r="C5957" s="29">
        <f t="shared" si="798"/>
        <v>317.46031746031747</v>
      </c>
      <c r="D5957" s="54" t="s">
        <v>188</v>
      </c>
      <c r="E5957" s="112">
        <v>945</v>
      </c>
      <c r="F5957" s="112">
        <v>950</v>
      </c>
      <c r="G5957" s="112">
        <v>955</v>
      </c>
      <c r="H5957" s="112">
        <v>963</v>
      </c>
      <c r="I5957" s="109">
        <f t="shared" si="794"/>
        <v>1587.3015873015875</v>
      </c>
      <c r="J5957" s="109">
        <f t="shared" si="795"/>
        <v>1587.3015873015875</v>
      </c>
      <c r="K5957" s="109">
        <f t="shared" si="796"/>
        <v>2539.6825396825398</v>
      </c>
      <c r="L5957" s="43">
        <f t="shared" si="797"/>
        <v>5714.2857142857147</v>
      </c>
      <c r="M5957" s="25"/>
      <c r="N5957" s="25"/>
    </row>
    <row r="5958" spans="1:14" ht="18">
      <c r="A5958" s="114">
        <v>41114</v>
      </c>
      <c r="B5958" s="54" t="s">
        <v>367</v>
      </c>
      <c r="C5958" s="29">
        <f t="shared" si="798"/>
        <v>3488.3720930232557</v>
      </c>
      <c r="D5958" s="54" t="s">
        <v>188</v>
      </c>
      <c r="E5958" s="112">
        <v>86</v>
      </c>
      <c r="F5958" s="112">
        <v>86.6</v>
      </c>
      <c r="G5958" s="112">
        <v>87.5</v>
      </c>
      <c r="H5958" s="112">
        <v>88.75</v>
      </c>
      <c r="I5958" s="109">
        <f t="shared" si="794"/>
        <v>2093.0232558139337</v>
      </c>
      <c r="J5958" s="109">
        <f t="shared" si="795"/>
        <v>3139.5348837209499</v>
      </c>
      <c r="K5958" s="109">
        <f t="shared" si="796"/>
        <v>4360.4651162790697</v>
      </c>
      <c r="L5958" s="43">
        <f t="shared" si="797"/>
        <v>9593.0232558139542</v>
      </c>
      <c r="M5958" s="25"/>
      <c r="N5958" s="25"/>
    </row>
    <row r="5959" spans="1:14" ht="18">
      <c r="A5959" s="114">
        <v>41114</v>
      </c>
      <c r="B5959" s="54" t="s">
        <v>1028</v>
      </c>
      <c r="C5959" s="29">
        <f t="shared" si="798"/>
        <v>2135.2313167259786</v>
      </c>
      <c r="D5959" s="102" t="s">
        <v>203</v>
      </c>
      <c r="E5959" s="43">
        <v>140.5</v>
      </c>
      <c r="F5959" s="43">
        <v>139.5</v>
      </c>
      <c r="G5959" s="43"/>
      <c r="H5959" s="110"/>
      <c r="I5959" s="109">
        <f t="shared" si="794"/>
        <v>2135.2313167259786</v>
      </c>
      <c r="J5959" s="109">
        <f t="shared" si="795"/>
        <v>0</v>
      </c>
      <c r="K5959" s="109">
        <f t="shared" si="796"/>
        <v>0</v>
      </c>
      <c r="L5959" s="43">
        <f t="shared" si="797"/>
        <v>2135.2313167259786</v>
      </c>
      <c r="M5959" s="25"/>
      <c r="N5959" s="25"/>
    </row>
    <row r="5960" spans="1:14" ht="18">
      <c r="A5960" s="114">
        <v>41114</v>
      </c>
      <c r="B5960" s="54" t="s">
        <v>1029</v>
      </c>
      <c r="C5960" s="29">
        <f>300000/E5960</f>
        <v>3571.4285714285716</v>
      </c>
      <c r="D5960" s="102" t="s">
        <v>188</v>
      </c>
      <c r="E5960" s="43">
        <v>84</v>
      </c>
      <c r="F5960" s="43">
        <v>84.6</v>
      </c>
      <c r="G5960" s="43"/>
      <c r="H5960" s="110"/>
      <c r="I5960" s="109">
        <f t="shared" si="794"/>
        <v>2142.8571428571227</v>
      </c>
      <c r="J5960" s="109">
        <f t="shared" si="795"/>
        <v>0</v>
      </c>
      <c r="K5960" s="109">
        <f t="shared" si="796"/>
        <v>0</v>
      </c>
      <c r="L5960" s="43">
        <f t="shared" si="797"/>
        <v>2142.8571428571227</v>
      </c>
      <c r="M5960" s="25"/>
      <c r="N5960" s="25"/>
    </row>
    <row r="5961" spans="1:14" ht="18">
      <c r="A5961" s="114">
        <v>41114</v>
      </c>
      <c r="B5961" s="54" t="s">
        <v>727</v>
      </c>
      <c r="C5961" s="29">
        <f t="shared" si="798"/>
        <v>2400</v>
      </c>
      <c r="D5961" s="102" t="s">
        <v>188</v>
      </c>
      <c r="E5961" s="43">
        <v>125</v>
      </c>
      <c r="F5961" s="43">
        <v>126.25</v>
      </c>
      <c r="G5961" s="43"/>
      <c r="H5961" s="110"/>
      <c r="I5961" s="109">
        <f t="shared" si="794"/>
        <v>3000</v>
      </c>
      <c r="J5961" s="109">
        <f t="shared" si="795"/>
        <v>0</v>
      </c>
      <c r="K5961" s="109">
        <f t="shared" si="796"/>
        <v>0</v>
      </c>
      <c r="L5961" s="43">
        <f t="shared" si="797"/>
        <v>3000</v>
      </c>
      <c r="M5961" s="25"/>
      <c r="N5961" s="25"/>
    </row>
    <row r="5962" spans="1:14" ht="18">
      <c r="A5962" s="114">
        <v>41114</v>
      </c>
      <c r="B5962" s="54" t="s">
        <v>733</v>
      </c>
      <c r="C5962" s="29">
        <f t="shared" si="798"/>
        <v>748.12967581047383</v>
      </c>
      <c r="D5962" s="102" t="s">
        <v>188</v>
      </c>
      <c r="E5962" s="43">
        <v>401</v>
      </c>
      <c r="F5962" s="43">
        <v>403.5</v>
      </c>
      <c r="G5962" s="43"/>
      <c r="H5962" s="110"/>
      <c r="I5962" s="109">
        <f t="shared" si="794"/>
        <v>1870.3241895261845</v>
      </c>
      <c r="J5962" s="109">
        <f t="shared" si="795"/>
        <v>0</v>
      </c>
      <c r="K5962" s="109">
        <f t="shared" si="796"/>
        <v>0</v>
      </c>
      <c r="L5962" s="43">
        <f t="shared" si="797"/>
        <v>1870.3241895261845</v>
      </c>
      <c r="M5962" s="25"/>
      <c r="N5962" s="25"/>
    </row>
    <row r="5963" spans="1:14" ht="18">
      <c r="A5963" s="114">
        <v>41113</v>
      </c>
      <c r="B5963" s="54" t="s">
        <v>121</v>
      </c>
      <c r="C5963" s="29">
        <f t="shared" si="798"/>
        <v>2390.4382470119522</v>
      </c>
      <c r="D5963" s="54" t="s">
        <v>188</v>
      </c>
      <c r="E5963" s="112">
        <v>125.5</v>
      </c>
      <c r="F5963" s="112">
        <v>126.75</v>
      </c>
      <c r="G5963" s="112">
        <v>128.25</v>
      </c>
      <c r="H5963" s="112">
        <v>130</v>
      </c>
      <c r="I5963" s="109">
        <f t="shared" si="794"/>
        <v>2988.0478087649403</v>
      </c>
      <c r="J5963" s="109">
        <f t="shared" si="795"/>
        <v>3585.657370517928</v>
      </c>
      <c r="K5963" s="109">
        <f t="shared" si="796"/>
        <v>4183.2669322709162</v>
      </c>
      <c r="L5963" s="43">
        <f t="shared" si="797"/>
        <v>10756.972111553783</v>
      </c>
      <c r="M5963" s="25"/>
      <c r="N5963" s="25"/>
    </row>
    <row r="5964" spans="1:14" ht="18">
      <c r="A5964" s="114">
        <v>41113</v>
      </c>
      <c r="B5964" s="54" t="s">
        <v>990</v>
      </c>
      <c r="C5964" s="29">
        <f t="shared" si="798"/>
        <v>2352.9411764705883</v>
      </c>
      <c r="D5964" s="102" t="s">
        <v>188</v>
      </c>
      <c r="E5964" s="43">
        <v>127.5</v>
      </c>
      <c r="F5964" s="43">
        <v>128.75</v>
      </c>
      <c r="G5964" s="43"/>
      <c r="H5964" s="110"/>
      <c r="I5964" s="109">
        <f t="shared" ref="I5964:I6027" si="799">(IF(D5964="SHORT",E5964-F5964,IF(D5964="LONG",F5964-E5964)))*C5964</f>
        <v>2941.1764705882351</v>
      </c>
      <c r="J5964" s="109">
        <f t="shared" ref="J5964:J6027" si="800">(IF(D5964="SHORT",IF(G5964="",0,F5964-G5964),IF(D5964="LONG",IF(G5964="",0,G5964-F5964))))*C5964</f>
        <v>0</v>
      </c>
      <c r="K5964" s="109">
        <f t="shared" ref="K5964:K6027" si="801">(IF(D5964="SHORT",IF(H5964="",0,G5964-H5964),IF(D5964="LONG",IF(H5964="",0,(H5964-G5964)))))*C5964</f>
        <v>0</v>
      </c>
      <c r="L5964" s="43">
        <f t="shared" ref="L5964:L6027" si="802">SUM(I5964,J5964,K5964)</f>
        <v>2941.1764705882351</v>
      </c>
      <c r="M5964" s="25"/>
      <c r="N5964" s="25"/>
    </row>
    <row r="5965" spans="1:14" ht="18">
      <c r="A5965" s="114">
        <v>41113</v>
      </c>
      <c r="B5965" s="54" t="s">
        <v>1030</v>
      </c>
      <c r="C5965" s="29">
        <f t="shared" si="798"/>
        <v>647.94816414686829</v>
      </c>
      <c r="D5965" s="102" t="s">
        <v>188</v>
      </c>
      <c r="E5965" s="43">
        <v>463</v>
      </c>
      <c r="F5965" s="43">
        <v>465</v>
      </c>
      <c r="G5965" s="43"/>
      <c r="H5965" s="110"/>
      <c r="I5965" s="109">
        <f t="shared" si="799"/>
        <v>1295.8963282937366</v>
      </c>
      <c r="J5965" s="109">
        <f t="shared" si="800"/>
        <v>0</v>
      </c>
      <c r="K5965" s="109">
        <f t="shared" si="801"/>
        <v>0</v>
      </c>
      <c r="L5965" s="43">
        <f t="shared" si="802"/>
        <v>1295.8963282937366</v>
      </c>
      <c r="M5965" s="25"/>
      <c r="N5965" s="25"/>
    </row>
    <row r="5966" spans="1:14" ht="18">
      <c r="A5966" s="114">
        <v>41110</v>
      </c>
      <c r="B5966" s="54" t="s">
        <v>517</v>
      </c>
      <c r="C5966" s="29">
        <f t="shared" si="798"/>
        <v>1851.851851851852</v>
      </c>
      <c r="D5966" s="54" t="s">
        <v>188</v>
      </c>
      <c r="E5966" s="112">
        <v>162</v>
      </c>
      <c r="F5966" s="112">
        <v>163.25</v>
      </c>
      <c r="G5966" s="112">
        <v>164.75</v>
      </c>
      <c r="H5966" s="112">
        <v>167</v>
      </c>
      <c r="I5966" s="109">
        <f t="shared" si="799"/>
        <v>2314.8148148148148</v>
      </c>
      <c r="J5966" s="109">
        <f t="shared" si="800"/>
        <v>2777.7777777777778</v>
      </c>
      <c r="K5966" s="109">
        <f t="shared" si="801"/>
        <v>4166.666666666667</v>
      </c>
      <c r="L5966" s="43">
        <f t="shared" si="802"/>
        <v>9259.2592592592591</v>
      </c>
      <c r="M5966" s="25"/>
      <c r="N5966" s="25"/>
    </row>
    <row r="5967" spans="1:14" ht="18">
      <c r="A5967" s="114">
        <v>41110</v>
      </c>
      <c r="B5967" s="54" t="s">
        <v>1030</v>
      </c>
      <c r="C5967" s="29">
        <f t="shared" si="798"/>
        <v>691.24423963133643</v>
      </c>
      <c r="D5967" s="54" t="s">
        <v>188</v>
      </c>
      <c r="E5967" s="112">
        <v>434</v>
      </c>
      <c r="F5967" s="112">
        <v>437</v>
      </c>
      <c r="G5967" s="112">
        <v>441</v>
      </c>
      <c r="H5967" s="112">
        <v>446</v>
      </c>
      <c r="I5967" s="109">
        <f t="shared" si="799"/>
        <v>2073.7327188940094</v>
      </c>
      <c r="J5967" s="109">
        <f t="shared" si="800"/>
        <v>2764.9769585253457</v>
      </c>
      <c r="K5967" s="109">
        <f t="shared" si="801"/>
        <v>3456.221198156682</v>
      </c>
      <c r="L5967" s="43">
        <f t="shared" si="802"/>
        <v>8294.9308755760376</v>
      </c>
      <c r="M5967" s="25"/>
      <c r="N5967" s="25"/>
    </row>
    <row r="5968" spans="1:14" ht="18">
      <c r="A5968" s="114">
        <v>41110</v>
      </c>
      <c r="B5968" s="54" t="s">
        <v>803</v>
      </c>
      <c r="C5968" s="29">
        <f t="shared" ref="C5968:C6013" si="803">300000/E5968</f>
        <v>1237.1134020618556</v>
      </c>
      <c r="D5968" s="54" t="s">
        <v>203</v>
      </c>
      <c r="E5968" s="112">
        <v>242.5</v>
      </c>
      <c r="F5968" s="112">
        <v>241</v>
      </c>
      <c r="G5968" s="112">
        <v>240.5</v>
      </c>
      <c r="H5968" s="112">
        <v>238.5</v>
      </c>
      <c r="I5968" s="109">
        <f t="shared" si="799"/>
        <v>1855.6701030927834</v>
      </c>
      <c r="J5968" s="109">
        <f t="shared" si="800"/>
        <v>618.5567010309278</v>
      </c>
      <c r="K5968" s="109">
        <f t="shared" si="801"/>
        <v>2474.2268041237112</v>
      </c>
      <c r="L5968" s="43">
        <f t="shared" si="802"/>
        <v>4948.4536082474224</v>
      </c>
      <c r="M5968" s="25"/>
      <c r="N5968" s="25"/>
    </row>
    <row r="5969" spans="1:14" ht="18">
      <c r="A5969" s="114">
        <v>41110</v>
      </c>
      <c r="B5969" s="54" t="s">
        <v>979</v>
      </c>
      <c r="C5969" s="29">
        <f t="shared" si="803"/>
        <v>295.85798816568047</v>
      </c>
      <c r="D5969" s="54" t="s">
        <v>188</v>
      </c>
      <c r="E5969" s="112">
        <v>1014</v>
      </c>
      <c r="F5969" s="112">
        <v>1019</v>
      </c>
      <c r="G5969" s="112">
        <v>1025</v>
      </c>
      <c r="H5969" s="112"/>
      <c r="I5969" s="109">
        <f t="shared" si="799"/>
        <v>1479.2899408284025</v>
      </c>
      <c r="J5969" s="109">
        <f t="shared" si="800"/>
        <v>1775.1479289940828</v>
      </c>
      <c r="K5969" s="109">
        <f t="shared" si="801"/>
        <v>0</v>
      </c>
      <c r="L5969" s="43">
        <f t="shared" si="802"/>
        <v>3254.4378698224855</v>
      </c>
      <c r="M5969" s="25"/>
      <c r="N5969" s="25"/>
    </row>
    <row r="5970" spans="1:14" ht="18">
      <c r="A5970" s="114">
        <v>41110</v>
      </c>
      <c r="B5970" s="54" t="s">
        <v>921</v>
      </c>
      <c r="C5970" s="29">
        <f t="shared" si="803"/>
        <v>1538.4615384615386</v>
      </c>
      <c r="D5970" s="54" t="s">
        <v>188</v>
      </c>
      <c r="E5970" s="112">
        <v>195</v>
      </c>
      <c r="F5970" s="112">
        <v>196.25</v>
      </c>
      <c r="G5970" s="112">
        <v>198</v>
      </c>
      <c r="H5970" s="112"/>
      <c r="I5970" s="109">
        <f t="shared" si="799"/>
        <v>1923.0769230769233</v>
      </c>
      <c r="J5970" s="109">
        <f t="shared" si="800"/>
        <v>2692.3076923076924</v>
      </c>
      <c r="K5970" s="109">
        <f t="shared" si="801"/>
        <v>0</v>
      </c>
      <c r="L5970" s="43">
        <f t="shared" si="802"/>
        <v>4615.3846153846152</v>
      </c>
      <c r="M5970" s="25"/>
      <c r="N5970" s="25"/>
    </row>
    <row r="5971" spans="1:14" ht="18">
      <c r="A5971" s="114">
        <v>41110</v>
      </c>
      <c r="B5971" s="54" t="s">
        <v>517</v>
      </c>
      <c r="C5971" s="29">
        <f t="shared" si="803"/>
        <v>1764.7058823529412</v>
      </c>
      <c r="D5971" s="102" t="s">
        <v>188</v>
      </c>
      <c r="E5971" s="43">
        <v>170</v>
      </c>
      <c r="F5971" s="43">
        <v>171</v>
      </c>
      <c r="G5971" s="43"/>
      <c r="H5971" s="110"/>
      <c r="I5971" s="109">
        <f t="shared" si="799"/>
        <v>1764.7058823529412</v>
      </c>
      <c r="J5971" s="109">
        <f t="shared" si="800"/>
        <v>0</v>
      </c>
      <c r="K5971" s="109">
        <f t="shared" si="801"/>
        <v>0</v>
      </c>
      <c r="L5971" s="43">
        <f t="shared" si="802"/>
        <v>1764.7058823529412</v>
      </c>
      <c r="M5971" s="25"/>
      <c r="N5971" s="25"/>
    </row>
    <row r="5972" spans="1:14" ht="18">
      <c r="A5972" s="114">
        <v>41110</v>
      </c>
      <c r="B5972" s="54" t="s">
        <v>542</v>
      </c>
      <c r="C5972" s="29">
        <f t="shared" si="803"/>
        <v>1442.3076923076924</v>
      </c>
      <c r="D5972" s="102" t="s">
        <v>203</v>
      </c>
      <c r="E5972" s="43">
        <v>208</v>
      </c>
      <c r="F5972" s="43">
        <v>208</v>
      </c>
      <c r="G5972" s="43"/>
      <c r="H5972" s="110"/>
      <c r="I5972" s="109">
        <f t="shared" si="799"/>
        <v>0</v>
      </c>
      <c r="J5972" s="109">
        <f t="shared" si="800"/>
        <v>0</v>
      </c>
      <c r="K5972" s="109">
        <f t="shared" si="801"/>
        <v>0</v>
      </c>
      <c r="L5972" s="43">
        <f t="shared" si="802"/>
        <v>0</v>
      </c>
      <c r="M5972" s="25"/>
      <c r="N5972" s="25"/>
    </row>
    <row r="5973" spans="1:14" ht="18">
      <c r="A5973" s="114">
        <v>41109</v>
      </c>
      <c r="B5973" s="54" t="s">
        <v>1031</v>
      </c>
      <c r="C5973" s="29">
        <f t="shared" si="803"/>
        <v>340.52213393870602</v>
      </c>
      <c r="D5973" s="54" t="s">
        <v>188</v>
      </c>
      <c r="E5973" s="112">
        <v>881</v>
      </c>
      <c r="F5973" s="112">
        <v>886</v>
      </c>
      <c r="G5973" s="112">
        <v>892</v>
      </c>
      <c r="H5973" s="112">
        <v>899</v>
      </c>
      <c r="I5973" s="109">
        <f t="shared" si="799"/>
        <v>1702.6106696935301</v>
      </c>
      <c r="J5973" s="109">
        <f t="shared" si="800"/>
        <v>2043.1328036322361</v>
      </c>
      <c r="K5973" s="109">
        <f t="shared" si="801"/>
        <v>2383.6549375709419</v>
      </c>
      <c r="L5973" s="43">
        <f t="shared" si="802"/>
        <v>6129.3984108967079</v>
      </c>
      <c r="M5973" s="25"/>
      <c r="N5973" s="25"/>
    </row>
    <row r="5974" spans="1:14" ht="18">
      <c r="A5974" s="114">
        <v>41109</v>
      </c>
      <c r="B5974" s="54" t="s">
        <v>1032</v>
      </c>
      <c r="C5974" s="29">
        <f t="shared" si="803"/>
        <v>738.91625615763542</v>
      </c>
      <c r="D5974" s="102" t="s">
        <v>203</v>
      </c>
      <c r="E5974" s="43">
        <v>406</v>
      </c>
      <c r="F5974" s="43">
        <v>403.5</v>
      </c>
      <c r="G5974" s="43"/>
      <c r="H5974" s="110"/>
      <c r="I5974" s="109">
        <f t="shared" si="799"/>
        <v>1847.2906403940885</v>
      </c>
      <c r="J5974" s="109">
        <f t="shared" si="800"/>
        <v>0</v>
      </c>
      <c r="K5974" s="109">
        <f t="shared" si="801"/>
        <v>0</v>
      </c>
      <c r="L5974" s="43">
        <f t="shared" si="802"/>
        <v>1847.2906403940885</v>
      </c>
      <c r="M5974" s="25"/>
      <c r="N5974" s="25"/>
    </row>
    <row r="5975" spans="1:14" ht="18">
      <c r="A5975" s="114">
        <v>41108</v>
      </c>
      <c r="B5975" s="54" t="s">
        <v>966</v>
      </c>
      <c r="C5975" s="29">
        <f t="shared" si="803"/>
        <v>2586.2068965517242</v>
      </c>
      <c r="D5975" s="54" t="s">
        <v>188</v>
      </c>
      <c r="E5975" s="112">
        <v>116</v>
      </c>
      <c r="F5975" s="112">
        <v>117</v>
      </c>
      <c r="G5975" s="112">
        <v>118.5</v>
      </c>
      <c r="H5975" s="112">
        <v>120.5</v>
      </c>
      <c r="I5975" s="109">
        <f t="shared" si="799"/>
        <v>2586.2068965517242</v>
      </c>
      <c r="J5975" s="109">
        <f t="shared" si="800"/>
        <v>3879.3103448275861</v>
      </c>
      <c r="K5975" s="109">
        <f t="shared" si="801"/>
        <v>5172.4137931034484</v>
      </c>
      <c r="L5975" s="43">
        <f t="shared" si="802"/>
        <v>11637.931034482757</v>
      </c>
      <c r="M5975" s="25"/>
      <c r="N5975" s="25"/>
    </row>
    <row r="5976" spans="1:14" ht="18">
      <c r="A5976" s="114">
        <v>41108</v>
      </c>
      <c r="B5976" s="54" t="s">
        <v>748</v>
      </c>
      <c r="C5976" s="29">
        <f t="shared" si="803"/>
        <v>2264.1509433962265</v>
      </c>
      <c r="D5976" s="54" t="s">
        <v>188</v>
      </c>
      <c r="E5976" s="112">
        <v>132.5</v>
      </c>
      <c r="F5976" s="112">
        <v>133.75</v>
      </c>
      <c r="G5976" s="112">
        <v>135.5</v>
      </c>
      <c r="H5976" s="112"/>
      <c r="I5976" s="109">
        <f t="shared" si="799"/>
        <v>2830.1886792452833</v>
      </c>
      <c r="J5976" s="109">
        <f t="shared" si="800"/>
        <v>3962.2641509433961</v>
      </c>
      <c r="K5976" s="109">
        <f t="shared" si="801"/>
        <v>0</v>
      </c>
      <c r="L5976" s="43">
        <f t="shared" si="802"/>
        <v>6792.4528301886794</v>
      </c>
      <c r="M5976" s="25"/>
      <c r="N5976" s="25"/>
    </row>
    <row r="5977" spans="1:14" ht="18">
      <c r="A5977" s="114">
        <v>41108</v>
      </c>
      <c r="B5977" s="54" t="s">
        <v>89</v>
      </c>
      <c r="C5977" s="29">
        <f t="shared" si="803"/>
        <v>2040.8163265306123</v>
      </c>
      <c r="D5977" s="54" t="s">
        <v>188</v>
      </c>
      <c r="E5977" s="112">
        <v>147</v>
      </c>
      <c r="F5977" s="112">
        <v>148.25</v>
      </c>
      <c r="G5977" s="112">
        <v>149.75</v>
      </c>
      <c r="H5977" s="112"/>
      <c r="I5977" s="109">
        <f t="shared" si="799"/>
        <v>2551.0204081632655</v>
      </c>
      <c r="J5977" s="109">
        <f t="shared" si="800"/>
        <v>3061.2244897959185</v>
      </c>
      <c r="K5977" s="109">
        <f t="shared" si="801"/>
        <v>0</v>
      </c>
      <c r="L5977" s="43">
        <f t="shared" si="802"/>
        <v>5612.2448979591845</v>
      </c>
      <c r="M5977" s="25"/>
      <c r="N5977" s="25"/>
    </row>
    <row r="5978" spans="1:14" ht="18">
      <c r="A5978" s="114">
        <v>41108</v>
      </c>
      <c r="B5978" s="54" t="s">
        <v>1033</v>
      </c>
      <c r="C5978" s="29">
        <f t="shared" si="803"/>
        <v>5240.1746724890827</v>
      </c>
      <c r="D5978" s="102" t="s">
        <v>188</v>
      </c>
      <c r="E5978" s="43">
        <v>57.25</v>
      </c>
      <c r="F5978" s="43">
        <v>57.75</v>
      </c>
      <c r="G5978" s="43"/>
      <c r="H5978" s="110"/>
      <c r="I5978" s="109">
        <f t="shared" si="799"/>
        <v>2620.0873362445413</v>
      </c>
      <c r="J5978" s="109">
        <f t="shared" si="800"/>
        <v>0</v>
      </c>
      <c r="K5978" s="109">
        <f t="shared" si="801"/>
        <v>0</v>
      </c>
      <c r="L5978" s="43">
        <f t="shared" si="802"/>
        <v>2620.0873362445413</v>
      </c>
      <c r="M5978" s="25"/>
      <c r="N5978" s="25"/>
    </row>
    <row r="5979" spans="1:14" ht="18">
      <c r="A5979" s="114">
        <v>41107</v>
      </c>
      <c r="B5979" s="54" t="s">
        <v>606</v>
      </c>
      <c r="C5979" s="29">
        <f t="shared" si="803"/>
        <v>2027.0270270270271</v>
      </c>
      <c r="D5979" s="54" t="s">
        <v>188</v>
      </c>
      <c r="E5979" s="112">
        <v>148</v>
      </c>
      <c r="F5979" s="112">
        <v>149.25</v>
      </c>
      <c r="G5979" s="112">
        <v>150.75</v>
      </c>
      <c r="H5979" s="112">
        <v>153</v>
      </c>
      <c r="I5979" s="109">
        <f t="shared" si="799"/>
        <v>2533.7837837837837</v>
      </c>
      <c r="J5979" s="109">
        <f t="shared" si="800"/>
        <v>3040.5405405405409</v>
      </c>
      <c r="K5979" s="109">
        <f t="shared" si="801"/>
        <v>4560.8108108108108</v>
      </c>
      <c r="L5979" s="43">
        <f t="shared" si="802"/>
        <v>10135.135135135137</v>
      </c>
      <c r="M5979" s="25"/>
      <c r="N5979" s="25"/>
    </row>
    <row r="5980" spans="1:14" ht="18">
      <c r="A5980" s="114">
        <v>41107</v>
      </c>
      <c r="B5980" s="54" t="s">
        <v>948</v>
      </c>
      <c r="C5980" s="29">
        <f t="shared" si="803"/>
        <v>1578.9473684210527</v>
      </c>
      <c r="D5980" s="102" t="s">
        <v>203</v>
      </c>
      <c r="E5980" s="43">
        <v>190</v>
      </c>
      <c r="F5980" s="43">
        <v>189</v>
      </c>
      <c r="G5980" s="43">
        <v>187.5</v>
      </c>
      <c r="H5980" s="110"/>
      <c r="I5980" s="109">
        <f t="shared" si="799"/>
        <v>1578.9473684210527</v>
      </c>
      <c r="J5980" s="109">
        <f t="shared" si="800"/>
        <v>2368.4210526315792</v>
      </c>
      <c r="K5980" s="109">
        <f t="shared" si="801"/>
        <v>0</v>
      </c>
      <c r="L5980" s="43">
        <f t="shared" si="802"/>
        <v>3947.3684210526317</v>
      </c>
      <c r="M5980" s="25"/>
      <c r="N5980" s="25"/>
    </row>
    <row r="5981" spans="1:14" ht="18">
      <c r="A5981" s="114">
        <v>41107</v>
      </c>
      <c r="B5981" s="54" t="s">
        <v>1031</v>
      </c>
      <c r="C5981" s="29">
        <f t="shared" si="803"/>
        <v>358.85167464114835</v>
      </c>
      <c r="D5981" s="102" t="s">
        <v>188</v>
      </c>
      <c r="E5981" s="43">
        <v>836</v>
      </c>
      <c r="F5981" s="43">
        <v>841</v>
      </c>
      <c r="G5981" s="43"/>
      <c r="H5981" s="110"/>
      <c r="I5981" s="109">
        <f t="shared" si="799"/>
        <v>1794.2583732057417</v>
      </c>
      <c r="J5981" s="109">
        <f t="shared" si="800"/>
        <v>0</v>
      </c>
      <c r="K5981" s="109">
        <f t="shared" si="801"/>
        <v>0</v>
      </c>
      <c r="L5981" s="43">
        <f t="shared" si="802"/>
        <v>1794.2583732057417</v>
      </c>
      <c r="M5981" s="25"/>
      <c r="N5981" s="25"/>
    </row>
    <row r="5982" spans="1:14" ht="18">
      <c r="A5982" s="114">
        <v>41107</v>
      </c>
      <c r="B5982" s="54" t="s">
        <v>93</v>
      </c>
      <c r="C5982" s="29">
        <f t="shared" si="803"/>
        <v>1079.1366906474821</v>
      </c>
      <c r="D5982" s="102" t="s">
        <v>188</v>
      </c>
      <c r="E5982" s="43">
        <v>278</v>
      </c>
      <c r="F5982" s="43">
        <v>279.5</v>
      </c>
      <c r="G5982" s="43"/>
      <c r="H5982" s="110"/>
      <c r="I5982" s="109">
        <f t="shared" si="799"/>
        <v>1618.705035971223</v>
      </c>
      <c r="J5982" s="109">
        <f t="shared" si="800"/>
        <v>0</v>
      </c>
      <c r="K5982" s="109">
        <f t="shared" si="801"/>
        <v>0</v>
      </c>
      <c r="L5982" s="43">
        <f t="shared" si="802"/>
        <v>1618.705035971223</v>
      </c>
      <c r="M5982" s="25"/>
      <c r="N5982" s="25"/>
    </row>
    <row r="5983" spans="1:14" ht="18">
      <c r="A5983" s="114">
        <v>41107</v>
      </c>
      <c r="B5983" s="54" t="s">
        <v>1009</v>
      </c>
      <c r="C5983" s="29">
        <f t="shared" si="803"/>
        <v>449.10179640718565</v>
      </c>
      <c r="D5983" s="102" t="s">
        <v>203</v>
      </c>
      <c r="E5983" s="43">
        <v>668</v>
      </c>
      <c r="F5983" s="43">
        <v>675.45</v>
      </c>
      <c r="G5983" s="43"/>
      <c r="H5983" s="110"/>
      <c r="I5983" s="109">
        <f t="shared" si="799"/>
        <v>-3345.8083832335533</v>
      </c>
      <c r="J5983" s="109">
        <f t="shared" si="800"/>
        <v>0</v>
      </c>
      <c r="K5983" s="109">
        <f t="shared" si="801"/>
        <v>0</v>
      </c>
      <c r="L5983" s="43">
        <f t="shared" si="802"/>
        <v>-3345.8083832335533</v>
      </c>
      <c r="M5983" s="25"/>
      <c r="N5983" s="25"/>
    </row>
    <row r="5984" spans="1:14" ht="18">
      <c r="A5984" s="114">
        <v>41106</v>
      </c>
      <c r="B5984" s="54" t="s">
        <v>819</v>
      </c>
      <c r="C5984" s="29">
        <f t="shared" si="803"/>
        <v>414.93775933609959</v>
      </c>
      <c r="D5984" s="54" t="s">
        <v>188</v>
      </c>
      <c r="E5984" s="112">
        <v>723</v>
      </c>
      <c r="F5984" s="112">
        <v>727</v>
      </c>
      <c r="G5984" s="112">
        <v>731</v>
      </c>
      <c r="H5984" s="112">
        <v>738</v>
      </c>
      <c r="I5984" s="109">
        <f t="shared" si="799"/>
        <v>1659.7510373443984</v>
      </c>
      <c r="J5984" s="109">
        <f t="shared" si="800"/>
        <v>1659.7510373443984</v>
      </c>
      <c r="K5984" s="109">
        <f t="shared" si="801"/>
        <v>2904.5643153526971</v>
      </c>
      <c r="L5984" s="43">
        <f t="shared" si="802"/>
        <v>6224.0663900414938</v>
      </c>
      <c r="M5984" s="25"/>
      <c r="N5984" s="25"/>
    </row>
    <row r="5985" spans="1:14" ht="18">
      <c r="A5985" s="114">
        <v>41106</v>
      </c>
      <c r="B5985" s="54" t="s">
        <v>819</v>
      </c>
      <c r="C5985" s="29">
        <f t="shared" si="803"/>
        <v>409.27694406548432</v>
      </c>
      <c r="D5985" s="54" t="s">
        <v>188</v>
      </c>
      <c r="E5985" s="112">
        <v>733</v>
      </c>
      <c r="F5985" s="112">
        <v>737</v>
      </c>
      <c r="G5985" s="112">
        <v>741</v>
      </c>
      <c r="H5985" s="112">
        <v>747</v>
      </c>
      <c r="I5985" s="109">
        <f t="shared" si="799"/>
        <v>1637.1077762619373</v>
      </c>
      <c r="J5985" s="109">
        <f t="shared" si="800"/>
        <v>1637.1077762619373</v>
      </c>
      <c r="K5985" s="109">
        <f t="shared" si="801"/>
        <v>2455.661664392906</v>
      </c>
      <c r="L5985" s="43">
        <f t="shared" si="802"/>
        <v>5729.8772169167805</v>
      </c>
      <c r="M5985" s="25"/>
      <c r="N5985" s="25"/>
    </row>
    <row r="5986" spans="1:14" ht="18">
      <c r="A5986" s="114">
        <v>41106</v>
      </c>
      <c r="B5986" s="54" t="s">
        <v>819</v>
      </c>
      <c r="C5986" s="29">
        <f t="shared" si="803"/>
        <v>410.95890410958901</v>
      </c>
      <c r="D5986" s="54" t="s">
        <v>203</v>
      </c>
      <c r="E5986" s="112">
        <v>730</v>
      </c>
      <c r="F5986" s="112">
        <v>727</v>
      </c>
      <c r="G5986" s="112">
        <v>724</v>
      </c>
      <c r="H5986" s="112">
        <v>720</v>
      </c>
      <c r="I5986" s="109">
        <f t="shared" si="799"/>
        <v>1232.8767123287671</v>
      </c>
      <c r="J5986" s="109">
        <f t="shared" si="800"/>
        <v>1232.8767123287671</v>
      </c>
      <c r="K5986" s="109">
        <f t="shared" si="801"/>
        <v>1643.8356164383561</v>
      </c>
      <c r="L5986" s="43">
        <f t="shared" si="802"/>
        <v>4109.58904109589</v>
      </c>
      <c r="M5986" s="25"/>
      <c r="N5986" s="25"/>
    </row>
    <row r="5987" spans="1:14" ht="18">
      <c r="A5987" s="114">
        <v>41106</v>
      </c>
      <c r="B5987" s="54" t="s">
        <v>93</v>
      </c>
      <c r="C5987" s="29">
        <f t="shared" si="803"/>
        <v>1102.9411764705883</v>
      </c>
      <c r="D5987" s="54" t="s">
        <v>188</v>
      </c>
      <c r="E5987" s="112">
        <v>272</v>
      </c>
      <c r="F5987" s="112">
        <v>273.25</v>
      </c>
      <c r="G5987" s="112">
        <v>274.5</v>
      </c>
      <c r="H5987" s="112"/>
      <c r="I5987" s="109">
        <f t="shared" si="799"/>
        <v>1378.6764705882354</v>
      </c>
      <c r="J5987" s="109">
        <f t="shared" si="800"/>
        <v>1378.6764705882354</v>
      </c>
      <c r="K5987" s="109">
        <f t="shared" si="801"/>
        <v>0</v>
      </c>
      <c r="L5987" s="43">
        <f t="shared" si="802"/>
        <v>2757.3529411764707</v>
      </c>
      <c r="M5987" s="25"/>
      <c r="N5987" s="25"/>
    </row>
    <row r="5988" spans="1:14" ht="18">
      <c r="A5988" s="114">
        <v>41106</v>
      </c>
      <c r="B5988" s="54" t="s">
        <v>1005</v>
      </c>
      <c r="C5988" s="29">
        <f t="shared" si="803"/>
        <v>387.59689922480618</v>
      </c>
      <c r="D5988" s="54" t="s">
        <v>188</v>
      </c>
      <c r="E5988" s="112">
        <v>774</v>
      </c>
      <c r="F5988" s="112">
        <v>779</v>
      </c>
      <c r="G5988" s="112">
        <v>785</v>
      </c>
      <c r="H5988" s="112"/>
      <c r="I5988" s="109">
        <f t="shared" si="799"/>
        <v>1937.984496124031</v>
      </c>
      <c r="J5988" s="109">
        <f t="shared" si="800"/>
        <v>2325.5813953488368</v>
      </c>
      <c r="K5988" s="109">
        <f t="shared" si="801"/>
        <v>0</v>
      </c>
      <c r="L5988" s="43">
        <f t="shared" si="802"/>
        <v>4263.5658914728683</v>
      </c>
      <c r="M5988" s="25"/>
      <c r="N5988" s="25"/>
    </row>
    <row r="5989" spans="1:14" ht="18">
      <c r="A5989" s="114">
        <v>41106</v>
      </c>
      <c r="B5989" s="54" t="s">
        <v>1034</v>
      </c>
      <c r="C5989" s="29">
        <f t="shared" si="803"/>
        <v>1470.5882352941176</v>
      </c>
      <c r="D5989" s="102" t="s">
        <v>188</v>
      </c>
      <c r="E5989" s="43">
        <v>204</v>
      </c>
      <c r="F5989" s="43">
        <v>204</v>
      </c>
      <c r="G5989" s="43"/>
      <c r="H5989" s="110"/>
      <c r="I5989" s="109">
        <f t="shared" si="799"/>
        <v>0</v>
      </c>
      <c r="J5989" s="109">
        <f t="shared" si="800"/>
        <v>0</v>
      </c>
      <c r="K5989" s="109">
        <f t="shared" si="801"/>
        <v>0</v>
      </c>
      <c r="L5989" s="43">
        <f t="shared" si="802"/>
        <v>0</v>
      </c>
      <c r="M5989" s="25"/>
      <c r="N5989" s="25"/>
    </row>
    <row r="5990" spans="1:14" ht="18">
      <c r="A5990" s="114">
        <v>41103</v>
      </c>
      <c r="B5990" s="54" t="s">
        <v>1035</v>
      </c>
      <c r="C5990" s="29">
        <f t="shared" si="803"/>
        <v>2564.102564102564</v>
      </c>
      <c r="D5990" s="54" t="s">
        <v>188</v>
      </c>
      <c r="E5990" s="112">
        <v>117</v>
      </c>
      <c r="F5990" s="112">
        <v>118</v>
      </c>
      <c r="G5990" s="112">
        <v>119.25</v>
      </c>
      <c r="H5990" s="112">
        <v>121</v>
      </c>
      <c r="I5990" s="109">
        <f t="shared" si="799"/>
        <v>2564.102564102564</v>
      </c>
      <c r="J5990" s="109">
        <f t="shared" si="800"/>
        <v>3205.1282051282051</v>
      </c>
      <c r="K5990" s="109">
        <f t="shared" si="801"/>
        <v>4487.1794871794873</v>
      </c>
      <c r="L5990" s="43">
        <f t="shared" si="802"/>
        <v>10256.410256410258</v>
      </c>
      <c r="M5990" s="25"/>
      <c r="N5990" s="25"/>
    </row>
    <row r="5991" spans="1:14" ht="18">
      <c r="A5991" s="114">
        <v>41103</v>
      </c>
      <c r="B5991" s="54" t="s">
        <v>1034</v>
      </c>
      <c r="C5991" s="29">
        <f t="shared" si="803"/>
        <v>1562.5</v>
      </c>
      <c r="D5991" s="54" t="s">
        <v>188</v>
      </c>
      <c r="E5991" s="112">
        <v>192</v>
      </c>
      <c r="F5991" s="112">
        <v>193.25</v>
      </c>
      <c r="G5991" s="112">
        <v>194.75</v>
      </c>
      <c r="H5991" s="112">
        <v>197</v>
      </c>
      <c r="I5991" s="109">
        <f t="shared" si="799"/>
        <v>1953.125</v>
      </c>
      <c r="J5991" s="109">
        <f t="shared" si="800"/>
        <v>2343.75</v>
      </c>
      <c r="K5991" s="109">
        <f t="shared" si="801"/>
        <v>3515.625</v>
      </c>
      <c r="L5991" s="43">
        <f t="shared" si="802"/>
        <v>7812.5</v>
      </c>
      <c r="M5991" s="25"/>
      <c r="N5991" s="25"/>
    </row>
    <row r="5992" spans="1:14" ht="18">
      <c r="A5992" s="114">
        <v>41103</v>
      </c>
      <c r="B5992" s="54" t="s">
        <v>542</v>
      </c>
      <c r="C5992" s="29">
        <f t="shared" si="803"/>
        <v>1351.3513513513512</v>
      </c>
      <c r="D5992" s="54" t="s">
        <v>188</v>
      </c>
      <c r="E5992" s="112">
        <v>222</v>
      </c>
      <c r="F5992" s="112">
        <v>223.5</v>
      </c>
      <c r="G5992" s="112">
        <v>225.5</v>
      </c>
      <c r="H5992" s="112"/>
      <c r="I5992" s="109">
        <f t="shared" si="799"/>
        <v>2027.0270270270269</v>
      </c>
      <c r="J5992" s="109">
        <f t="shared" si="800"/>
        <v>2702.7027027027025</v>
      </c>
      <c r="K5992" s="109">
        <f t="shared" si="801"/>
        <v>0</v>
      </c>
      <c r="L5992" s="43">
        <f t="shared" si="802"/>
        <v>4729.7297297297291</v>
      </c>
      <c r="M5992" s="25"/>
      <c r="N5992" s="25"/>
    </row>
    <row r="5993" spans="1:14" ht="18">
      <c r="A5993" s="114">
        <v>41103</v>
      </c>
      <c r="B5993" s="54" t="s">
        <v>1034</v>
      </c>
      <c r="C5993" s="29">
        <f t="shared" si="803"/>
        <v>1500</v>
      </c>
      <c r="D5993" s="54" t="s">
        <v>188</v>
      </c>
      <c r="E5993" s="112">
        <v>200</v>
      </c>
      <c r="F5993" s="112">
        <v>201.25</v>
      </c>
      <c r="G5993" s="112">
        <v>202.5</v>
      </c>
      <c r="H5993" s="112"/>
      <c r="I5993" s="109">
        <f t="shared" si="799"/>
        <v>1875</v>
      </c>
      <c r="J5993" s="109">
        <f t="shared" si="800"/>
        <v>1875</v>
      </c>
      <c r="K5993" s="109">
        <f t="shared" si="801"/>
        <v>0</v>
      </c>
      <c r="L5993" s="43">
        <f t="shared" si="802"/>
        <v>3750</v>
      </c>
      <c r="M5993" s="25"/>
      <c r="N5993" s="25"/>
    </row>
    <row r="5994" spans="1:14" ht="18">
      <c r="A5994" s="114">
        <v>41103</v>
      </c>
      <c r="B5994" s="54" t="s">
        <v>103</v>
      </c>
      <c r="C5994" s="29">
        <f t="shared" si="803"/>
        <v>5357.1428571428569</v>
      </c>
      <c r="D5994" s="54" t="s">
        <v>188</v>
      </c>
      <c r="E5994" s="112">
        <v>56</v>
      </c>
      <c r="F5994" s="112">
        <v>56.4</v>
      </c>
      <c r="G5994" s="112">
        <v>57</v>
      </c>
      <c r="H5994" s="112"/>
      <c r="I5994" s="109">
        <f t="shared" si="799"/>
        <v>2142.8571428571349</v>
      </c>
      <c r="J5994" s="109">
        <f t="shared" si="800"/>
        <v>3214.285714285722</v>
      </c>
      <c r="K5994" s="109">
        <f t="shared" si="801"/>
        <v>0</v>
      </c>
      <c r="L5994" s="43">
        <f t="shared" si="802"/>
        <v>5357.1428571428569</v>
      </c>
      <c r="M5994" s="25"/>
      <c r="N5994" s="25"/>
    </row>
    <row r="5995" spans="1:14" ht="18">
      <c r="A5995" s="114">
        <v>41103</v>
      </c>
      <c r="B5995" s="54" t="s">
        <v>628</v>
      </c>
      <c r="C5995" s="29">
        <f t="shared" si="803"/>
        <v>386.34900193174502</v>
      </c>
      <c r="D5995" s="102" t="s">
        <v>188</v>
      </c>
      <c r="E5995" s="43">
        <v>776.5</v>
      </c>
      <c r="F5995" s="43">
        <v>776.5</v>
      </c>
      <c r="G5995" s="43"/>
      <c r="H5995" s="110"/>
      <c r="I5995" s="109">
        <f t="shared" si="799"/>
        <v>0</v>
      </c>
      <c r="J5995" s="109">
        <f t="shared" si="800"/>
        <v>0</v>
      </c>
      <c r="K5995" s="109">
        <f t="shared" si="801"/>
        <v>0</v>
      </c>
      <c r="L5995" s="43">
        <f t="shared" si="802"/>
        <v>0</v>
      </c>
      <c r="M5995" s="25"/>
      <c r="N5995" s="25"/>
    </row>
    <row r="5996" spans="1:14" ht="18">
      <c r="A5996" s="114">
        <v>41102</v>
      </c>
      <c r="B5996" s="54" t="s">
        <v>979</v>
      </c>
      <c r="C5996" s="29">
        <f t="shared" si="803"/>
        <v>313.15240083507308</v>
      </c>
      <c r="D5996" s="54" t="s">
        <v>188</v>
      </c>
      <c r="E5996" s="112">
        <v>958</v>
      </c>
      <c r="F5996" s="112">
        <v>963</v>
      </c>
      <c r="G5996" s="112">
        <v>969</v>
      </c>
      <c r="H5996" s="112">
        <v>976</v>
      </c>
      <c r="I5996" s="109">
        <f t="shared" si="799"/>
        <v>1565.7620041753653</v>
      </c>
      <c r="J5996" s="109">
        <f t="shared" si="800"/>
        <v>1878.9144050104385</v>
      </c>
      <c r="K5996" s="109">
        <f t="shared" si="801"/>
        <v>2192.0668058455117</v>
      </c>
      <c r="L5996" s="43">
        <f t="shared" si="802"/>
        <v>5636.7432150313161</v>
      </c>
      <c r="M5996" s="25"/>
      <c r="N5996" s="25"/>
    </row>
    <row r="5997" spans="1:14" ht="18">
      <c r="A5997" s="114">
        <v>41102</v>
      </c>
      <c r="B5997" s="54" t="s">
        <v>979</v>
      </c>
      <c r="C5997" s="29">
        <f t="shared" si="803"/>
        <v>304.56852791878174</v>
      </c>
      <c r="D5997" s="54" t="s">
        <v>188</v>
      </c>
      <c r="E5997" s="112">
        <v>985</v>
      </c>
      <c r="F5997" s="112">
        <v>990</v>
      </c>
      <c r="G5997" s="112">
        <v>997</v>
      </c>
      <c r="H5997" s="112">
        <v>1008.7</v>
      </c>
      <c r="I5997" s="109">
        <f t="shared" si="799"/>
        <v>1522.8426395939086</v>
      </c>
      <c r="J5997" s="109">
        <f t="shared" si="800"/>
        <v>2131.979695431472</v>
      </c>
      <c r="K5997" s="109">
        <f t="shared" si="801"/>
        <v>3563.4517766497602</v>
      </c>
      <c r="L5997" s="43">
        <f t="shared" si="802"/>
        <v>7218.2741116751404</v>
      </c>
      <c r="M5997" s="25"/>
      <c r="N5997" s="25"/>
    </row>
    <row r="5998" spans="1:14" ht="18">
      <c r="A5998" s="114">
        <v>41102</v>
      </c>
      <c r="B5998" s="54" t="s">
        <v>1036</v>
      </c>
      <c r="C5998" s="29">
        <f t="shared" si="803"/>
        <v>4918.0327868852455</v>
      </c>
      <c r="D5998" s="54" t="s">
        <v>188</v>
      </c>
      <c r="E5998" s="112">
        <v>61</v>
      </c>
      <c r="F5998" s="112">
        <v>61.7</v>
      </c>
      <c r="G5998" s="112">
        <v>62.2</v>
      </c>
      <c r="H5998" s="112"/>
      <c r="I5998" s="109">
        <f t="shared" si="799"/>
        <v>3442.6229508196857</v>
      </c>
      <c r="J5998" s="109">
        <f t="shared" si="800"/>
        <v>2459.0163934426228</v>
      </c>
      <c r="K5998" s="109">
        <f t="shared" si="801"/>
        <v>0</v>
      </c>
      <c r="L5998" s="43">
        <f t="shared" si="802"/>
        <v>5901.6393442623084</v>
      </c>
      <c r="M5998" s="25"/>
      <c r="N5998" s="25"/>
    </row>
    <row r="5999" spans="1:14" ht="18">
      <c r="A5999" s="114">
        <v>41102</v>
      </c>
      <c r="B5999" s="54" t="s">
        <v>1035</v>
      </c>
      <c r="C5999" s="29">
        <f t="shared" si="803"/>
        <v>2608.695652173913</v>
      </c>
      <c r="D5999" s="102" t="s">
        <v>188</v>
      </c>
      <c r="E5999" s="43">
        <v>115</v>
      </c>
      <c r="F5999" s="43">
        <v>116</v>
      </c>
      <c r="G5999" s="43"/>
      <c r="H5999" s="110"/>
      <c r="I5999" s="109">
        <f t="shared" si="799"/>
        <v>2608.695652173913</v>
      </c>
      <c r="J5999" s="109">
        <f t="shared" si="800"/>
        <v>0</v>
      </c>
      <c r="K5999" s="109">
        <f t="shared" si="801"/>
        <v>0</v>
      </c>
      <c r="L5999" s="43">
        <f t="shared" si="802"/>
        <v>2608.695652173913</v>
      </c>
      <c r="M5999" s="25"/>
      <c r="N5999" s="25"/>
    </row>
    <row r="6000" spans="1:14" ht="18">
      <c r="A6000" s="114">
        <v>41102</v>
      </c>
      <c r="B6000" s="54" t="s">
        <v>1019</v>
      </c>
      <c r="C6000" s="29">
        <f t="shared" si="803"/>
        <v>1639.344262295082</v>
      </c>
      <c r="D6000" s="102" t="s">
        <v>188</v>
      </c>
      <c r="E6000" s="43">
        <v>183</v>
      </c>
      <c r="F6000" s="43">
        <v>184.25</v>
      </c>
      <c r="G6000" s="43"/>
      <c r="H6000" s="110"/>
      <c r="I6000" s="109">
        <f t="shared" si="799"/>
        <v>2049.1803278688526</v>
      </c>
      <c r="J6000" s="109">
        <f t="shared" si="800"/>
        <v>0</v>
      </c>
      <c r="K6000" s="109">
        <f t="shared" si="801"/>
        <v>0</v>
      </c>
      <c r="L6000" s="43">
        <f t="shared" si="802"/>
        <v>2049.1803278688526</v>
      </c>
      <c r="M6000" s="25"/>
      <c r="N6000" s="25"/>
    </row>
    <row r="6001" spans="1:14" ht="18">
      <c r="A6001" s="114">
        <v>41101</v>
      </c>
      <c r="B6001" s="54" t="s">
        <v>1037</v>
      </c>
      <c r="C6001" s="29">
        <f t="shared" si="803"/>
        <v>964.6302250803858</v>
      </c>
      <c r="D6001" s="54" t="s">
        <v>188</v>
      </c>
      <c r="E6001" s="112">
        <v>311</v>
      </c>
      <c r="F6001" s="112">
        <v>313</v>
      </c>
      <c r="G6001" s="112">
        <v>316</v>
      </c>
      <c r="H6001" s="112">
        <v>320</v>
      </c>
      <c r="I6001" s="109">
        <f t="shared" si="799"/>
        <v>1929.2604501607716</v>
      </c>
      <c r="J6001" s="109">
        <f t="shared" si="800"/>
        <v>2893.8906752411576</v>
      </c>
      <c r="K6001" s="109">
        <f t="shared" si="801"/>
        <v>3858.5209003215432</v>
      </c>
      <c r="L6001" s="43">
        <f t="shared" si="802"/>
        <v>8681.6720257234738</v>
      </c>
      <c r="M6001" s="25"/>
      <c r="N6001" s="25"/>
    </row>
    <row r="6002" spans="1:14" ht="18">
      <c r="A6002" s="114">
        <v>41101</v>
      </c>
      <c r="B6002" s="54" t="s">
        <v>980</v>
      </c>
      <c r="C6002" s="29">
        <f t="shared" si="803"/>
        <v>672.64573991031386</v>
      </c>
      <c r="D6002" s="54" t="s">
        <v>188</v>
      </c>
      <c r="E6002" s="112">
        <v>446</v>
      </c>
      <c r="F6002" s="112">
        <v>449</v>
      </c>
      <c r="G6002" s="112">
        <v>453</v>
      </c>
      <c r="H6002" s="112">
        <v>458</v>
      </c>
      <c r="I6002" s="109">
        <f t="shared" si="799"/>
        <v>2017.9372197309417</v>
      </c>
      <c r="J6002" s="109">
        <f t="shared" si="800"/>
        <v>2690.5829596412555</v>
      </c>
      <c r="K6002" s="109">
        <f t="shared" si="801"/>
        <v>3363.2286995515692</v>
      </c>
      <c r="L6002" s="43">
        <f t="shared" si="802"/>
        <v>8071.7488789237668</v>
      </c>
      <c r="M6002" s="25"/>
      <c r="N6002" s="25"/>
    </row>
    <row r="6003" spans="1:14" ht="18">
      <c r="A6003" s="114">
        <v>41101</v>
      </c>
      <c r="B6003" s="54" t="s">
        <v>958</v>
      </c>
      <c r="C6003" s="29">
        <f t="shared" si="803"/>
        <v>3498.5422740524782</v>
      </c>
      <c r="D6003" s="54" t="s">
        <v>188</v>
      </c>
      <c r="E6003" s="112">
        <v>85.75</v>
      </c>
      <c r="F6003" s="112">
        <v>86.25</v>
      </c>
      <c r="G6003" s="112">
        <v>87</v>
      </c>
      <c r="H6003" s="112"/>
      <c r="I6003" s="109">
        <f t="shared" si="799"/>
        <v>1749.2711370262391</v>
      </c>
      <c r="J6003" s="109">
        <f t="shared" si="800"/>
        <v>2623.9067055393589</v>
      </c>
      <c r="K6003" s="109">
        <f t="shared" si="801"/>
        <v>0</v>
      </c>
      <c r="L6003" s="43">
        <f t="shared" si="802"/>
        <v>4373.1778425655975</v>
      </c>
      <c r="M6003" s="25"/>
      <c r="N6003" s="25"/>
    </row>
    <row r="6004" spans="1:14" ht="18">
      <c r="A6004" s="114">
        <v>41101</v>
      </c>
      <c r="B6004" s="54" t="s">
        <v>902</v>
      </c>
      <c r="C6004" s="29">
        <f t="shared" si="803"/>
        <v>1538.4615384615386</v>
      </c>
      <c r="D6004" s="102" t="s">
        <v>188</v>
      </c>
      <c r="E6004" s="43">
        <v>195</v>
      </c>
      <c r="F6004" s="43">
        <v>196.5</v>
      </c>
      <c r="G6004" s="43"/>
      <c r="H6004" s="110"/>
      <c r="I6004" s="109">
        <f t="shared" si="799"/>
        <v>2307.6923076923076</v>
      </c>
      <c r="J6004" s="109">
        <f t="shared" si="800"/>
        <v>0</v>
      </c>
      <c r="K6004" s="109">
        <f t="shared" si="801"/>
        <v>0</v>
      </c>
      <c r="L6004" s="43">
        <f t="shared" si="802"/>
        <v>2307.6923076923076</v>
      </c>
      <c r="M6004" s="25"/>
      <c r="N6004" s="25"/>
    </row>
    <row r="6005" spans="1:14" ht="18">
      <c r="A6005" s="114">
        <v>41101</v>
      </c>
      <c r="B6005" s="54" t="s">
        <v>924</v>
      </c>
      <c r="C6005" s="29">
        <f t="shared" si="803"/>
        <v>328.58707557502737</v>
      </c>
      <c r="D6005" s="102" t="s">
        <v>203</v>
      </c>
      <c r="E6005" s="43">
        <v>913</v>
      </c>
      <c r="F6005" s="43">
        <v>908</v>
      </c>
      <c r="G6005" s="43"/>
      <c r="H6005" s="110"/>
      <c r="I6005" s="109">
        <f t="shared" si="799"/>
        <v>1642.935377875137</v>
      </c>
      <c r="J6005" s="109">
        <f t="shared" si="800"/>
        <v>0</v>
      </c>
      <c r="K6005" s="109">
        <f t="shared" si="801"/>
        <v>0</v>
      </c>
      <c r="L6005" s="43">
        <f t="shared" si="802"/>
        <v>1642.935377875137</v>
      </c>
      <c r="M6005" s="25"/>
      <c r="N6005" s="25"/>
    </row>
    <row r="6006" spans="1:14" ht="18">
      <c r="A6006" s="114">
        <v>41100</v>
      </c>
      <c r="B6006" s="54" t="s">
        <v>1019</v>
      </c>
      <c r="C6006" s="29">
        <f t="shared" si="803"/>
        <v>1648.3516483516485</v>
      </c>
      <c r="D6006" s="54" t="s">
        <v>188</v>
      </c>
      <c r="E6006" s="112">
        <v>182</v>
      </c>
      <c r="F6006" s="112">
        <v>183.25</v>
      </c>
      <c r="G6006" s="112">
        <v>184.5</v>
      </c>
      <c r="H6006" s="112">
        <v>186.5</v>
      </c>
      <c r="I6006" s="109">
        <f t="shared" si="799"/>
        <v>2060.4395604395604</v>
      </c>
      <c r="J6006" s="109">
        <f t="shared" si="800"/>
        <v>2060.4395604395604</v>
      </c>
      <c r="K6006" s="109">
        <f t="shared" si="801"/>
        <v>3296.7032967032969</v>
      </c>
      <c r="L6006" s="43">
        <f t="shared" si="802"/>
        <v>7417.5824175824182</v>
      </c>
      <c r="M6006" s="25"/>
      <c r="N6006" s="25"/>
    </row>
    <row r="6007" spans="1:14" ht="18">
      <c r="A6007" s="114">
        <v>41100</v>
      </c>
      <c r="B6007" s="54" t="s">
        <v>770</v>
      </c>
      <c r="C6007" s="29">
        <f t="shared" si="803"/>
        <v>1127.8195488721803</v>
      </c>
      <c r="D6007" s="54" t="s">
        <v>188</v>
      </c>
      <c r="E6007" s="112">
        <v>266</v>
      </c>
      <c r="F6007" s="112">
        <v>267.25</v>
      </c>
      <c r="G6007" s="112">
        <v>268.5</v>
      </c>
      <c r="H6007" s="112">
        <v>271</v>
      </c>
      <c r="I6007" s="109">
        <f t="shared" si="799"/>
        <v>1409.7744360902254</v>
      </c>
      <c r="J6007" s="109">
        <f t="shared" si="800"/>
        <v>1409.7744360902254</v>
      </c>
      <c r="K6007" s="109">
        <f t="shared" si="801"/>
        <v>2819.5488721804509</v>
      </c>
      <c r="L6007" s="43">
        <f t="shared" si="802"/>
        <v>5639.0977443609017</v>
      </c>
      <c r="M6007" s="25"/>
      <c r="N6007" s="25"/>
    </row>
    <row r="6008" spans="1:14" ht="18">
      <c r="A6008" s="114">
        <v>41100</v>
      </c>
      <c r="B6008" s="54" t="s">
        <v>1019</v>
      </c>
      <c r="C6008" s="29">
        <f t="shared" si="803"/>
        <v>1680.672268907563</v>
      </c>
      <c r="D6008" s="54" t="s">
        <v>203</v>
      </c>
      <c r="E6008" s="112">
        <v>178.5</v>
      </c>
      <c r="F6008" s="112">
        <v>177.25</v>
      </c>
      <c r="G6008" s="112">
        <v>176</v>
      </c>
      <c r="H6008" s="112">
        <v>174</v>
      </c>
      <c r="I6008" s="109">
        <f t="shared" si="799"/>
        <v>2100.8403361344535</v>
      </c>
      <c r="J6008" s="109">
        <f t="shared" si="800"/>
        <v>2100.8403361344535</v>
      </c>
      <c r="K6008" s="109">
        <f t="shared" si="801"/>
        <v>3361.3445378151259</v>
      </c>
      <c r="L6008" s="43">
        <f t="shared" si="802"/>
        <v>7563.0252100840335</v>
      </c>
      <c r="M6008" s="25"/>
      <c r="N6008" s="25"/>
    </row>
    <row r="6009" spans="1:14" ht="18">
      <c r="A6009" s="114">
        <v>41100</v>
      </c>
      <c r="B6009" s="54" t="s">
        <v>1019</v>
      </c>
      <c r="C6009" s="29">
        <f t="shared" si="803"/>
        <v>1724.1379310344828</v>
      </c>
      <c r="D6009" s="102" t="s">
        <v>203</v>
      </c>
      <c r="E6009" s="43">
        <v>174</v>
      </c>
      <c r="F6009" s="43">
        <v>173</v>
      </c>
      <c r="G6009" s="43">
        <v>171.1</v>
      </c>
      <c r="H6009" s="110"/>
      <c r="I6009" s="109">
        <f t="shared" si="799"/>
        <v>1724.1379310344828</v>
      </c>
      <c r="J6009" s="109">
        <f t="shared" si="800"/>
        <v>3275.8620689655272</v>
      </c>
      <c r="K6009" s="109">
        <f t="shared" si="801"/>
        <v>0</v>
      </c>
      <c r="L6009" s="43">
        <f t="shared" si="802"/>
        <v>5000.00000000001</v>
      </c>
      <c r="M6009" s="25"/>
      <c r="N6009" s="25"/>
    </row>
    <row r="6010" spans="1:14" ht="18">
      <c r="A6010" s="114">
        <v>41100</v>
      </c>
      <c r="B6010" s="54" t="s">
        <v>763</v>
      </c>
      <c r="C6010" s="29">
        <f t="shared" si="803"/>
        <v>686.49885583524031</v>
      </c>
      <c r="D6010" s="54" t="s">
        <v>188</v>
      </c>
      <c r="E6010" s="112">
        <v>437</v>
      </c>
      <c r="F6010" s="112">
        <v>440</v>
      </c>
      <c r="G6010" s="112">
        <v>444</v>
      </c>
      <c r="H6010" s="112"/>
      <c r="I6010" s="109">
        <f t="shared" si="799"/>
        <v>2059.496567505721</v>
      </c>
      <c r="J6010" s="109">
        <f t="shared" si="800"/>
        <v>2745.9954233409612</v>
      </c>
      <c r="K6010" s="109">
        <f t="shared" si="801"/>
        <v>0</v>
      </c>
      <c r="L6010" s="43">
        <f t="shared" si="802"/>
        <v>4805.4919908466818</v>
      </c>
      <c r="M6010" s="25"/>
      <c r="N6010" s="25"/>
    </row>
    <row r="6011" spans="1:14" ht="18">
      <c r="A6011" s="114">
        <v>41100</v>
      </c>
      <c r="B6011" s="54" t="s">
        <v>840</v>
      </c>
      <c r="C6011" s="29">
        <f t="shared" si="803"/>
        <v>585.9375</v>
      </c>
      <c r="D6011" s="102" t="s">
        <v>188</v>
      </c>
      <c r="E6011" s="43">
        <v>512</v>
      </c>
      <c r="F6011" s="43">
        <v>515</v>
      </c>
      <c r="G6011" s="43"/>
      <c r="H6011" s="110"/>
      <c r="I6011" s="109">
        <f t="shared" si="799"/>
        <v>1757.8125</v>
      </c>
      <c r="J6011" s="109">
        <f t="shared" si="800"/>
        <v>0</v>
      </c>
      <c r="K6011" s="109">
        <f t="shared" si="801"/>
        <v>0</v>
      </c>
      <c r="L6011" s="43">
        <f t="shared" si="802"/>
        <v>1757.8125</v>
      </c>
      <c r="M6011" s="25"/>
      <c r="N6011" s="25"/>
    </row>
    <row r="6012" spans="1:14" ht="18">
      <c r="A6012" s="114">
        <v>41100</v>
      </c>
      <c r="B6012" s="54" t="s">
        <v>924</v>
      </c>
      <c r="C6012" s="29">
        <f t="shared" si="803"/>
        <v>323.62459546925567</v>
      </c>
      <c r="D6012" s="102" t="s">
        <v>203</v>
      </c>
      <c r="E6012" s="43">
        <v>927</v>
      </c>
      <c r="F6012" s="43">
        <v>923</v>
      </c>
      <c r="G6012" s="43"/>
      <c r="H6012" s="110"/>
      <c r="I6012" s="109">
        <f t="shared" si="799"/>
        <v>1294.4983818770227</v>
      </c>
      <c r="J6012" s="109">
        <f t="shared" si="800"/>
        <v>0</v>
      </c>
      <c r="K6012" s="109">
        <f t="shared" si="801"/>
        <v>0</v>
      </c>
      <c r="L6012" s="43">
        <f t="shared" si="802"/>
        <v>1294.4983818770227</v>
      </c>
      <c r="M6012" s="25"/>
      <c r="N6012" s="25"/>
    </row>
    <row r="6013" spans="1:14" ht="18">
      <c r="A6013" s="114">
        <v>41100</v>
      </c>
      <c r="B6013" s="54" t="s">
        <v>733</v>
      </c>
      <c r="C6013" s="29">
        <f t="shared" si="803"/>
        <v>791.55672823218993</v>
      </c>
      <c r="D6013" s="102" t="s">
        <v>188</v>
      </c>
      <c r="E6013" s="43">
        <v>379</v>
      </c>
      <c r="F6013" s="43">
        <v>374</v>
      </c>
      <c r="G6013" s="43"/>
      <c r="H6013" s="110"/>
      <c r="I6013" s="109">
        <f t="shared" si="799"/>
        <v>-3957.7836411609496</v>
      </c>
      <c r="J6013" s="109">
        <f t="shared" si="800"/>
        <v>0</v>
      </c>
      <c r="K6013" s="109">
        <f t="shared" si="801"/>
        <v>0</v>
      </c>
      <c r="L6013" s="43">
        <f t="shared" si="802"/>
        <v>-3957.7836411609496</v>
      </c>
      <c r="M6013" s="25"/>
      <c r="N6013" s="25"/>
    </row>
    <row r="6014" spans="1:14" ht="18">
      <c r="A6014" s="114">
        <v>41099</v>
      </c>
      <c r="B6014" s="54" t="s">
        <v>850</v>
      </c>
      <c r="C6014" s="29">
        <f>300000/E6014</f>
        <v>1886.7924528301887</v>
      </c>
      <c r="D6014" s="54" t="s">
        <v>203</v>
      </c>
      <c r="E6014" s="112">
        <v>159</v>
      </c>
      <c r="F6014" s="112">
        <v>157.75</v>
      </c>
      <c r="G6014" s="112">
        <v>156.5</v>
      </c>
      <c r="H6014" s="112">
        <v>155.25</v>
      </c>
      <c r="I6014" s="109">
        <f t="shared" si="799"/>
        <v>2358.4905660377358</v>
      </c>
      <c r="J6014" s="109">
        <f t="shared" si="800"/>
        <v>2358.4905660377358</v>
      </c>
      <c r="K6014" s="109">
        <f t="shared" si="801"/>
        <v>2358.4905660377358</v>
      </c>
      <c r="L6014" s="43">
        <f t="shared" si="802"/>
        <v>7075.4716981132078</v>
      </c>
      <c r="M6014" s="25"/>
      <c r="N6014" s="25"/>
    </row>
    <row r="6015" spans="1:14" ht="18">
      <c r="A6015" s="114">
        <v>41099</v>
      </c>
      <c r="B6015" s="54" t="s">
        <v>924</v>
      </c>
      <c r="C6015" s="29">
        <f t="shared" ref="C6015:C6078" si="804">300000/E6015</f>
        <v>326.79738562091501</v>
      </c>
      <c r="D6015" s="54" t="s">
        <v>188</v>
      </c>
      <c r="E6015" s="112">
        <v>918</v>
      </c>
      <c r="F6015" s="112">
        <v>923</v>
      </c>
      <c r="G6015" s="112">
        <v>929</v>
      </c>
      <c r="H6015" s="112"/>
      <c r="I6015" s="109">
        <f t="shared" si="799"/>
        <v>1633.9869281045751</v>
      </c>
      <c r="J6015" s="109">
        <f t="shared" si="800"/>
        <v>1960.7843137254899</v>
      </c>
      <c r="K6015" s="109">
        <f t="shared" si="801"/>
        <v>0</v>
      </c>
      <c r="L6015" s="43">
        <f t="shared" si="802"/>
        <v>3594.7712418300653</v>
      </c>
      <c r="M6015" s="25"/>
      <c r="N6015" s="25"/>
    </row>
    <row r="6016" spans="1:14" ht="18">
      <c r="A6016" s="114">
        <v>41099</v>
      </c>
      <c r="B6016" s="54" t="s">
        <v>1038</v>
      </c>
      <c r="C6016" s="29">
        <f t="shared" si="804"/>
        <v>3030.3030303030305</v>
      </c>
      <c r="D6016" s="102" t="s">
        <v>188</v>
      </c>
      <c r="E6016" s="43">
        <v>99</v>
      </c>
      <c r="F6016" s="43">
        <v>99.6</v>
      </c>
      <c r="G6016" s="43"/>
      <c r="H6016" s="110"/>
      <c r="I6016" s="109">
        <f t="shared" si="799"/>
        <v>1818.181818181801</v>
      </c>
      <c r="J6016" s="109">
        <f t="shared" si="800"/>
        <v>0</v>
      </c>
      <c r="K6016" s="109">
        <f t="shared" si="801"/>
        <v>0</v>
      </c>
      <c r="L6016" s="43">
        <f t="shared" si="802"/>
        <v>1818.181818181801</v>
      </c>
      <c r="M6016" s="25"/>
      <c r="N6016" s="25"/>
    </row>
    <row r="6017" spans="1:14" ht="18">
      <c r="A6017" s="114">
        <v>41099</v>
      </c>
      <c r="B6017" s="54" t="s">
        <v>850</v>
      </c>
      <c r="C6017" s="29">
        <f t="shared" si="804"/>
        <v>1923.0769230769231</v>
      </c>
      <c r="D6017" s="102" t="s">
        <v>203</v>
      </c>
      <c r="E6017" s="43">
        <v>156</v>
      </c>
      <c r="F6017" s="43">
        <v>155.25</v>
      </c>
      <c r="G6017" s="43"/>
      <c r="H6017" s="110"/>
      <c r="I6017" s="109">
        <f t="shared" si="799"/>
        <v>1442.3076923076924</v>
      </c>
      <c r="J6017" s="109">
        <f t="shared" si="800"/>
        <v>0</v>
      </c>
      <c r="K6017" s="109">
        <f t="shared" si="801"/>
        <v>0</v>
      </c>
      <c r="L6017" s="43">
        <f t="shared" si="802"/>
        <v>1442.3076923076924</v>
      </c>
      <c r="M6017" s="25"/>
      <c r="N6017" s="25"/>
    </row>
    <row r="6018" spans="1:14" ht="18">
      <c r="A6018" s="114">
        <v>41096</v>
      </c>
      <c r="B6018" s="54" t="s">
        <v>606</v>
      </c>
      <c r="C6018" s="29">
        <f t="shared" si="804"/>
        <v>961.53846153846155</v>
      </c>
      <c r="D6018" s="54" t="s">
        <v>188</v>
      </c>
      <c r="E6018" s="112">
        <v>312</v>
      </c>
      <c r="F6018" s="112">
        <v>314</v>
      </c>
      <c r="G6018" s="112">
        <v>317</v>
      </c>
      <c r="H6018" s="112">
        <v>321</v>
      </c>
      <c r="I6018" s="109">
        <f t="shared" si="799"/>
        <v>1923.0769230769231</v>
      </c>
      <c r="J6018" s="109">
        <f t="shared" si="800"/>
        <v>2884.6153846153848</v>
      </c>
      <c r="K6018" s="109">
        <f t="shared" si="801"/>
        <v>3846.1538461538462</v>
      </c>
      <c r="L6018" s="43">
        <f t="shared" si="802"/>
        <v>8653.8461538461543</v>
      </c>
      <c r="M6018" s="25"/>
      <c r="N6018" s="25"/>
    </row>
    <row r="6019" spans="1:14" ht="18">
      <c r="A6019" s="114">
        <v>41096</v>
      </c>
      <c r="B6019" s="54" t="s">
        <v>924</v>
      </c>
      <c r="C6019" s="29">
        <f t="shared" si="804"/>
        <v>337.45781777277841</v>
      </c>
      <c r="D6019" s="102" t="s">
        <v>203</v>
      </c>
      <c r="E6019" s="43">
        <v>889</v>
      </c>
      <c r="F6019" s="43">
        <v>884</v>
      </c>
      <c r="G6019" s="43">
        <v>876</v>
      </c>
      <c r="H6019" s="110"/>
      <c r="I6019" s="109">
        <f t="shared" si="799"/>
        <v>1687.2890888638922</v>
      </c>
      <c r="J6019" s="109">
        <f t="shared" si="800"/>
        <v>2699.6625421822273</v>
      </c>
      <c r="K6019" s="109">
        <f t="shared" si="801"/>
        <v>0</v>
      </c>
      <c r="L6019" s="43">
        <f t="shared" si="802"/>
        <v>4386.9516310461195</v>
      </c>
      <c r="M6019" s="25"/>
      <c r="N6019" s="25"/>
    </row>
    <row r="6020" spans="1:14" ht="18">
      <c r="A6020" s="114">
        <v>41096</v>
      </c>
      <c r="B6020" s="54" t="s">
        <v>910</v>
      </c>
      <c r="C6020" s="29">
        <f t="shared" si="804"/>
        <v>1401.8691588785048</v>
      </c>
      <c r="D6020" s="102" t="s">
        <v>188</v>
      </c>
      <c r="E6020" s="43">
        <v>214</v>
      </c>
      <c r="F6020" s="43">
        <v>216.25</v>
      </c>
      <c r="G6020" s="43"/>
      <c r="H6020" s="110"/>
      <c r="I6020" s="109">
        <f t="shared" si="799"/>
        <v>3154.2056074766356</v>
      </c>
      <c r="J6020" s="109">
        <f t="shared" si="800"/>
        <v>0</v>
      </c>
      <c r="K6020" s="109">
        <f t="shared" si="801"/>
        <v>0</v>
      </c>
      <c r="L6020" s="43">
        <f t="shared" si="802"/>
        <v>3154.2056074766356</v>
      </c>
      <c r="M6020" s="25"/>
      <c r="N6020" s="25"/>
    </row>
    <row r="6021" spans="1:14" ht="18">
      <c r="A6021" s="114">
        <v>41095</v>
      </c>
      <c r="B6021" s="54" t="s">
        <v>910</v>
      </c>
      <c r="C6021" s="29">
        <f t="shared" si="804"/>
        <v>1507.537688442211</v>
      </c>
      <c r="D6021" s="54" t="s">
        <v>188</v>
      </c>
      <c r="E6021" s="112">
        <v>199</v>
      </c>
      <c r="F6021" s="112">
        <v>200.25</v>
      </c>
      <c r="G6021" s="112">
        <v>202</v>
      </c>
      <c r="H6021" s="112">
        <v>204.5</v>
      </c>
      <c r="I6021" s="109">
        <f t="shared" si="799"/>
        <v>1884.4221105527638</v>
      </c>
      <c r="J6021" s="109">
        <f t="shared" si="800"/>
        <v>2638.1909547738692</v>
      </c>
      <c r="K6021" s="109">
        <f t="shared" si="801"/>
        <v>3768.8442211055276</v>
      </c>
      <c r="L6021" s="43">
        <f t="shared" si="802"/>
        <v>8291.4572864321599</v>
      </c>
      <c r="M6021" s="25"/>
      <c r="N6021" s="25"/>
    </row>
    <row r="6022" spans="1:14" ht="18">
      <c r="A6022" s="114">
        <v>41095</v>
      </c>
      <c r="B6022" s="54" t="s">
        <v>722</v>
      </c>
      <c r="C6022" s="29">
        <f t="shared" si="804"/>
        <v>1058.2010582010582</v>
      </c>
      <c r="D6022" s="102" t="s">
        <v>188</v>
      </c>
      <c r="E6022" s="43">
        <v>283.5</v>
      </c>
      <c r="F6022" s="43">
        <v>285</v>
      </c>
      <c r="G6022" s="43"/>
      <c r="H6022" s="110"/>
      <c r="I6022" s="109">
        <f t="shared" si="799"/>
        <v>1587.3015873015875</v>
      </c>
      <c r="J6022" s="109">
        <f t="shared" si="800"/>
        <v>0</v>
      </c>
      <c r="K6022" s="109">
        <f t="shared" si="801"/>
        <v>0</v>
      </c>
      <c r="L6022" s="43">
        <f t="shared" si="802"/>
        <v>1587.3015873015875</v>
      </c>
      <c r="M6022" s="25"/>
      <c r="N6022" s="25"/>
    </row>
    <row r="6023" spans="1:14" ht="18">
      <c r="A6023" s="114">
        <v>41095</v>
      </c>
      <c r="B6023" s="54" t="s">
        <v>850</v>
      </c>
      <c r="C6023" s="29">
        <f t="shared" si="804"/>
        <v>1630.4347826086957</v>
      </c>
      <c r="D6023" s="102" t="s">
        <v>188</v>
      </c>
      <c r="E6023" s="43">
        <v>184</v>
      </c>
      <c r="F6023" s="43">
        <v>185.25</v>
      </c>
      <c r="G6023" s="43"/>
      <c r="H6023" s="110"/>
      <c r="I6023" s="109">
        <f t="shared" si="799"/>
        <v>2038.0434782608697</v>
      </c>
      <c r="J6023" s="109">
        <f t="shared" si="800"/>
        <v>0</v>
      </c>
      <c r="K6023" s="109">
        <f t="shared" si="801"/>
        <v>0</v>
      </c>
      <c r="L6023" s="43">
        <f t="shared" si="802"/>
        <v>2038.0434782608697</v>
      </c>
      <c r="M6023" s="25"/>
      <c r="N6023" s="25"/>
    </row>
    <row r="6024" spans="1:14" ht="18">
      <c r="A6024" s="114">
        <v>41095</v>
      </c>
      <c r="B6024" s="54" t="s">
        <v>1039</v>
      </c>
      <c r="C6024" s="29">
        <f t="shared" si="804"/>
        <v>3861.0038610038609</v>
      </c>
      <c r="D6024" s="102" t="s">
        <v>188</v>
      </c>
      <c r="E6024" s="43">
        <v>77.7</v>
      </c>
      <c r="F6024" s="43">
        <v>78.25</v>
      </c>
      <c r="G6024" s="43"/>
      <c r="H6024" s="110"/>
      <c r="I6024" s="109">
        <f t="shared" si="799"/>
        <v>2123.5521235521123</v>
      </c>
      <c r="J6024" s="109">
        <f t="shared" si="800"/>
        <v>0</v>
      </c>
      <c r="K6024" s="109">
        <f t="shared" si="801"/>
        <v>0</v>
      </c>
      <c r="L6024" s="43">
        <f t="shared" si="802"/>
        <v>2123.5521235521123</v>
      </c>
      <c r="M6024" s="25"/>
      <c r="N6024" s="25"/>
    </row>
    <row r="6025" spans="1:14" ht="18">
      <c r="A6025" s="114">
        <v>41094</v>
      </c>
      <c r="B6025" s="54" t="s">
        <v>910</v>
      </c>
      <c r="C6025" s="29">
        <f t="shared" si="804"/>
        <v>1648.3516483516485</v>
      </c>
      <c r="D6025" s="54" t="s">
        <v>188</v>
      </c>
      <c r="E6025" s="112">
        <v>182</v>
      </c>
      <c r="F6025" s="112">
        <v>183.25</v>
      </c>
      <c r="G6025" s="112">
        <v>185</v>
      </c>
      <c r="H6025" s="112">
        <v>187</v>
      </c>
      <c r="I6025" s="109">
        <f t="shared" si="799"/>
        <v>2060.4395604395604</v>
      </c>
      <c r="J6025" s="109">
        <f t="shared" si="800"/>
        <v>2884.6153846153848</v>
      </c>
      <c r="K6025" s="109">
        <f t="shared" si="801"/>
        <v>3296.7032967032969</v>
      </c>
      <c r="L6025" s="43">
        <f t="shared" si="802"/>
        <v>8241.7582417582416</v>
      </c>
      <c r="M6025" s="25"/>
      <c r="N6025" s="25"/>
    </row>
    <row r="6026" spans="1:14" ht="18">
      <c r="A6026" s="114">
        <v>41094</v>
      </c>
      <c r="B6026" s="54" t="s">
        <v>862</v>
      </c>
      <c r="C6026" s="29">
        <f t="shared" si="804"/>
        <v>562.85178236397746</v>
      </c>
      <c r="D6026" s="102" t="s">
        <v>188</v>
      </c>
      <c r="E6026" s="43">
        <v>533</v>
      </c>
      <c r="F6026" s="43">
        <v>536</v>
      </c>
      <c r="G6026" s="43"/>
      <c r="H6026" s="110"/>
      <c r="I6026" s="109">
        <f t="shared" si="799"/>
        <v>1688.5553470919324</v>
      </c>
      <c r="J6026" s="109">
        <f t="shared" si="800"/>
        <v>0</v>
      </c>
      <c r="K6026" s="109">
        <f t="shared" si="801"/>
        <v>0</v>
      </c>
      <c r="L6026" s="43">
        <f t="shared" si="802"/>
        <v>1688.5553470919324</v>
      </c>
      <c r="M6026" s="25"/>
      <c r="N6026" s="25"/>
    </row>
    <row r="6027" spans="1:14" ht="18">
      <c r="A6027" s="114">
        <v>41093</v>
      </c>
      <c r="B6027" s="54" t="s">
        <v>1040</v>
      </c>
      <c r="C6027" s="29">
        <f t="shared" si="804"/>
        <v>468.75</v>
      </c>
      <c r="D6027" s="54" t="s">
        <v>188</v>
      </c>
      <c r="E6027" s="112">
        <v>640</v>
      </c>
      <c r="F6027" s="112">
        <v>643</v>
      </c>
      <c r="G6027" s="112">
        <v>647</v>
      </c>
      <c r="H6027" s="112">
        <v>652</v>
      </c>
      <c r="I6027" s="109">
        <f t="shared" si="799"/>
        <v>1406.25</v>
      </c>
      <c r="J6027" s="109">
        <f t="shared" si="800"/>
        <v>1875</v>
      </c>
      <c r="K6027" s="109">
        <f t="shared" si="801"/>
        <v>2343.75</v>
      </c>
      <c r="L6027" s="43">
        <f t="shared" si="802"/>
        <v>5625</v>
      </c>
      <c r="M6027" s="25"/>
      <c r="N6027" s="25"/>
    </row>
    <row r="6028" spans="1:14" ht="18">
      <c r="A6028" s="114">
        <v>41093</v>
      </c>
      <c r="B6028" s="54" t="s">
        <v>744</v>
      </c>
      <c r="C6028" s="29">
        <f t="shared" si="804"/>
        <v>3116.8831168831171</v>
      </c>
      <c r="D6028" s="102" t="s">
        <v>188</v>
      </c>
      <c r="E6028" s="43">
        <v>96.25</v>
      </c>
      <c r="F6028" s="43">
        <v>96.85</v>
      </c>
      <c r="G6028" s="43"/>
      <c r="H6028" s="110"/>
      <c r="I6028" s="109">
        <f t="shared" ref="I6028:I6091" si="805">(IF(D6028="SHORT",E6028-F6028,IF(D6028="LONG",F6028-E6028)))*C6028</f>
        <v>1870.1298701298524</v>
      </c>
      <c r="J6028" s="109">
        <f t="shared" ref="J6028:J6091" si="806">(IF(D6028="SHORT",IF(G6028="",0,F6028-G6028),IF(D6028="LONG",IF(G6028="",0,G6028-F6028))))*C6028</f>
        <v>0</v>
      </c>
      <c r="K6028" s="109">
        <f t="shared" ref="K6028:K6091" si="807">(IF(D6028="SHORT",IF(H6028="",0,G6028-H6028),IF(D6028="LONG",IF(H6028="",0,(H6028-G6028)))))*C6028</f>
        <v>0</v>
      </c>
      <c r="L6028" s="43">
        <f t="shared" ref="L6028:L6091" si="808">SUM(I6028,J6028,K6028)</f>
        <v>1870.1298701298524</v>
      </c>
      <c r="M6028" s="25"/>
      <c r="N6028" s="25"/>
    </row>
    <row r="6029" spans="1:14" ht="18">
      <c r="A6029" s="114">
        <v>41093</v>
      </c>
      <c r="B6029" s="54" t="s">
        <v>409</v>
      </c>
      <c r="C6029" s="29">
        <f t="shared" si="804"/>
        <v>787.40157480314963</v>
      </c>
      <c r="D6029" s="102" t="s">
        <v>188</v>
      </c>
      <c r="E6029" s="43">
        <v>381</v>
      </c>
      <c r="F6029" s="43">
        <v>383.5</v>
      </c>
      <c r="G6029" s="43"/>
      <c r="H6029" s="110"/>
      <c r="I6029" s="109">
        <f t="shared" si="805"/>
        <v>1968.5039370078741</v>
      </c>
      <c r="J6029" s="109">
        <f t="shared" si="806"/>
        <v>0</v>
      </c>
      <c r="K6029" s="109">
        <f t="shared" si="807"/>
        <v>0</v>
      </c>
      <c r="L6029" s="43">
        <f t="shared" si="808"/>
        <v>1968.5039370078741</v>
      </c>
      <c r="M6029" s="25"/>
      <c r="N6029" s="25"/>
    </row>
    <row r="6030" spans="1:14" ht="18">
      <c r="A6030" s="114">
        <v>41093</v>
      </c>
      <c r="B6030" s="54" t="s">
        <v>1040</v>
      </c>
      <c r="C6030" s="29">
        <f t="shared" si="804"/>
        <v>458.01526717557255</v>
      </c>
      <c r="D6030" s="102" t="s">
        <v>188</v>
      </c>
      <c r="E6030" s="43">
        <v>655</v>
      </c>
      <c r="F6030" s="43">
        <v>658</v>
      </c>
      <c r="G6030" s="43"/>
      <c r="H6030" s="110"/>
      <c r="I6030" s="109">
        <f t="shared" si="805"/>
        <v>1374.0458015267177</v>
      </c>
      <c r="J6030" s="109">
        <f t="shared" si="806"/>
        <v>0</v>
      </c>
      <c r="K6030" s="109">
        <f t="shared" si="807"/>
        <v>0</v>
      </c>
      <c r="L6030" s="43">
        <f t="shared" si="808"/>
        <v>1374.0458015267177</v>
      </c>
      <c r="M6030" s="25"/>
      <c r="N6030" s="25"/>
    </row>
    <row r="6031" spans="1:14" ht="18">
      <c r="A6031" s="114">
        <v>41093</v>
      </c>
      <c r="B6031" s="54" t="s">
        <v>847</v>
      </c>
      <c r="C6031" s="29">
        <f t="shared" si="804"/>
        <v>2380.9523809523807</v>
      </c>
      <c r="D6031" s="102" t="s">
        <v>188</v>
      </c>
      <c r="E6031" s="43">
        <v>126</v>
      </c>
      <c r="F6031" s="43">
        <v>127.15</v>
      </c>
      <c r="G6031" s="43"/>
      <c r="H6031" s="110"/>
      <c r="I6031" s="109">
        <f t="shared" si="805"/>
        <v>2738.0952380952513</v>
      </c>
      <c r="J6031" s="109">
        <f t="shared" si="806"/>
        <v>0</v>
      </c>
      <c r="K6031" s="109">
        <f t="shared" si="807"/>
        <v>0</v>
      </c>
      <c r="L6031" s="43">
        <f t="shared" si="808"/>
        <v>2738.0952380952513</v>
      </c>
      <c r="M6031" s="25"/>
      <c r="N6031" s="25"/>
    </row>
    <row r="6032" spans="1:14" ht="18">
      <c r="A6032" s="114">
        <v>41092</v>
      </c>
      <c r="B6032" s="54" t="s">
        <v>985</v>
      </c>
      <c r="C6032" s="29">
        <f t="shared" si="804"/>
        <v>447.76119402985074</v>
      </c>
      <c r="D6032" s="54" t="s">
        <v>188</v>
      </c>
      <c r="E6032" s="112">
        <v>670</v>
      </c>
      <c r="F6032" s="112">
        <v>674</v>
      </c>
      <c r="G6032" s="112">
        <v>679</v>
      </c>
      <c r="H6032" s="112">
        <v>685</v>
      </c>
      <c r="I6032" s="109">
        <f t="shared" si="805"/>
        <v>1791.044776119403</v>
      </c>
      <c r="J6032" s="109">
        <f t="shared" si="806"/>
        <v>2238.8059701492539</v>
      </c>
      <c r="K6032" s="109">
        <f t="shared" si="807"/>
        <v>2686.5671641791046</v>
      </c>
      <c r="L6032" s="43">
        <f t="shared" si="808"/>
        <v>6716.4179104477607</v>
      </c>
      <c r="M6032" s="25"/>
      <c r="N6032" s="25"/>
    </row>
    <row r="6033" spans="1:14" ht="18">
      <c r="A6033" s="114">
        <v>41092</v>
      </c>
      <c r="B6033" s="54" t="s">
        <v>1041</v>
      </c>
      <c r="C6033" s="29">
        <f t="shared" si="804"/>
        <v>1010.10101010101</v>
      </c>
      <c r="D6033" s="102" t="s">
        <v>188</v>
      </c>
      <c r="E6033" s="43">
        <v>297</v>
      </c>
      <c r="F6033" s="43">
        <v>298.25</v>
      </c>
      <c r="G6033" s="43"/>
      <c r="H6033" s="110"/>
      <c r="I6033" s="109">
        <f t="shared" si="805"/>
        <v>1262.6262626262626</v>
      </c>
      <c r="J6033" s="109">
        <f t="shared" si="806"/>
        <v>0</v>
      </c>
      <c r="K6033" s="109">
        <f t="shared" si="807"/>
        <v>0</v>
      </c>
      <c r="L6033" s="43">
        <f t="shared" si="808"/>
        <v>1262.6262626262626</v>
      </c>
      <c r="M6033" s="25"/>
      <c r="N6033" s="25"/>
    </row>
    <row r="6034" spans="1:14" ht="18">
      <c r="A6034" s="114">
        <v>41092</v>
      </c>
      <c r="B6034" s="54" t="s">
        <v>1042</v>
      </c>
      <c r="C6034" s="29">
        <f t="shared" si="804"/>
        <v>890.20771513353111</v>
      </c>
      <c r="D6034" s="102" t="s">
        <v>188</v>
      </c>
      <c r="E6034" s="43">
        <v>337</v>
      </c>
      <c r="F6034" s="43">
        <v>339</v>
      </c>
      <c r="G6034" s="43"/>
      <c r="H6034" s="110"/>
      <c r="I6034" s="109">
        <f t="shared" si="805"/>
        <v>1780.4154302670622</v>
      </c>
      <c r="J6034" s="109">
        <f t="shared" si="806"/>
        <v>0</v>
      </c>
      <c r="K6034" s="109">
        <f t="shared" si="807"/>
        <v>0</v>
      </c>
      <c r="L6034" s="43">
        <f t="shared" si="808"/>
        <v>1780.4154302670622</v>
      </c>
      <c r="M6034" s="25"/>
      <c r="N6034" s="25"/>
    </row>
    <row r="6035" spans="1:14" ht="18">
      <c r="A6035" s="114">
        <v>41089</v>
      </c>
      <c r="B6035" s="54" t="s">
        <v>39</v>
      </c>
      <c r="C6035" s="29">
        <f t="shared" si="804"/>
        <v>6928.4064665127025</v>
      </c>
      <c r="D6035" s="54" t="s">
        <v>188</v>
      </c>
      <c r="E6035" s="112">
        <v>43.3</v>
      </c>
      <c r="F6035" s="112">
        <v>43.6</v>
      </c>
      <c r="G6035" s="112">
        <v>44</v>
      </c>
      <c r="H6035" s="112">
        <v>44.75</v>
      </c>
      <c r="I6035" s="109">
        <f t="shared" si="805"/>
        <v>2078.5219399538405</v>
      </c>
      <c r="J6035" s="109">
        <f t="shared" si="806"/>
        <v>2771.3625866050711</v>
      </c>
      <c r="K6035" s="109">
        <f t="shared" si="807"/>
        <v>5196.3048498845274</v>
      </c>
      <c r="L6035" s="43">
        <f t="shared" si="808"/>
        <v>10046.189376443439</v>
      </c>
      <c r="M6035" s="25"/>
      <c r="N6035" s="25"/>
    </row>
    <row r="6036" spans="1:14" ht="18">
      <c r="A6036" s="114">
        <v>41089</v>
      </c>
      <c r="B6036" s="54" t="s">
        <v>995</v>
      </c>
      <c r="C6036" s="29">
        <f t="shared" si="804"/>
        <v>1428.5714285714287</v>
      </c>
      <c r="D6036" s="102" t="s">
        <v>188</v>
      </c>
      <c r="E6036" s="43">
        <v>210</v>
      </c>
      <c r="F6036" s="43">
        <v>211.25</v>
      </c>
      <c r="G6036" s="43"/>
      <c r="H6036" s="110"/>
      <c r="I6036" s="109">
        <f t="shared" si="805"/>
        <v>1785.7142857142858</v>
      </c>
      <c r="J6036" s="109">
        <f t="shared" si="806"/>
        <v>0</v>
      </c>
      <c r="K6036" s="109">
        <f t="shared" si="807"/>
        <v>0</v>
      </c>
      <c r="L6036" s="43">
        <f t="shared" si="808"/>
        <v>1785.7142857142858</v>
      </c>
      <c r="M6036" s="25"/>
      <c r="N6036" s="25"/>
    </row>
    <row r="6037" spans="1:14" ht="18">
      <c r="A6037" s="114">
        <v>41089</v>
      </c>
      <c r="B6037" s="54" t="s">
        <v>762</v>
      </c>
      <c r="C6037" s="29">
        <f t="shared" si="804"/>
        <v>551.47058823529414</v>
      </c>
      <c r="D6037" s="102" t="s">
        <v>188</v>
      </c>
      <c r="E6037" s="43">
        <v>544</v>
      </c>
      <c r="F6037" s="43">
        <v>547</v>
      </c>
      <c r="G6037" s="43"/>
      <c r="H6037" s="110"/>
      <c r="I6037" s="109">
        <f t="shared" si="805"/>
        <v>1654.4117647058824</v>
      </c>
      <c r="J6037" s="109">
        <f t="shared" si="806"/>
        <v>0</v>
      </c>
      <c r="K6037" s="109">
        <f t="shared" si="807"/>
        <v>0</v>
      </c>
      <c r="L6037" s="43">
        <f t="shared" si="808"/>
        <v>1654.4117647058824</v>
      </c>
      <c r="M6037" s="25"/>
      <c r="N6037" s="25"/>
    </row>
    <row r="6038" spans="1:14" ht="18">
      <c r="A6038" s="114">
        <v>41088</v>
      </c>
      <c r="B6038" s="54" t="s">
        <v>934</v>
      </c>
      <c r="C6038" s="29">
        <f t="shared" si="804"/>
        <v>958.46645367412145</v>
      </c>
      <c r="D6038" s="54" t="s">
        <v>188</v>
      </c>
      <c r="E6038" s="112">
        <v>313</v>
      </c>
      <c r="F6038" s="112">
        <v>315.25</v>
      </c>
      <c r="G6038" s="112">
        <v>318</v>
      </c>
      <c r="H6038" s="112">
        <v>322</v>
      </c>
      <c r="I6038" s="109">
        <f t="shared" si="805"/>
        <v>2156.5495207667732</v>
      </c>
      <c r="J6038" s="109">
        <f t="shared" si="806"/>
        <v>2635.7827476038342</v>
      </c>
      <c r="K6038" s="109">
        <f t="shared" si="807"/>
        <v>3833.8658146964858</v>
      </c>
      <c r="L6038" s="43">
        <f t="shared" si="808"/>
        <v>8626.1980830670927</v>
      </c>
      <c r="M6038" s="25"/>
      <c r="N6038" s="25"/>
    </row>
    <row r="6039" spans="1:14" ht="18">
      <c r="A6039" s="114">
        <v>41088</v>
      </c>
      <c r="B6039" s="54" t="s">
        <v>112</v>
      </c>
      <c r="C6039" s="29">
        <f t="shared" si="804"/>
        <v>5504.5871559633024</v>
      </c>
      <c r="D6039" s="54" t="s">
        <v>188</v>
      </c>
      <c r="E6039" s="112">
        <v>54.5</v>
      </c>
      <c r="F6039" s="112">
        <v>55</v>
      </c>
      <c r="G6039" s="112">
        <v>55.6</v>
      </c>
      <c r="H6039" s="112">
        <v>56.4</v>
      </c>
      <c r="I6039" s="109">
        <f t="shared" si="805"/>
        <v>2752.2935779816512</v>
      </c>
      <c r="J6039" s="109">
        <f t="shared" si="806"/>
        <v>3302.7522935779893</v>
      </c>
      <c r="K6039" s="109">
        <f t="shared" si="807"/>
        <v>4403.6697247706261</v>
      </c>
      <c r="L6039" s="43">
        <f t="shared" si="808"/>
        <v>10458.715596330267</v>
      </c>
      <c r="M6039" s="25"/>
      <c r="N6039" s="25"/>
    </row>
    <row r="6040" spans="1:14" ht="18">
      <c r="A6040" s="114">
        <v>41088</v>
      </c>
      <c r="B6040" s="54" t="s">
        <v>721</v>
      </c>
      <c r="C6040" s="29">
        <f t="shared" si="804"/>
        <v>549.45054945054949</v>
      </c>
      <c r="D6040" s="102" t="s">
        <v>188</v>
      </c>
      <c r="E6040" s="43">
        <v>546</v>
      </c>
      <c r="F6040" s="43">
        <v>549</v>
      </c>
      <c r="G6040" s="43"/>
      <c r="H6040" s="110"/>
      <c r="I6040" s="109">
        <f t="shared" si="805"/>
        <v>1648.3516483516485</v>
      </c>
      <c r="J6040" s="109">
        <f t="shared" si="806"/>
        <v>0</v>
      </c>
      <c r="K6040" s="109">
        <f t="shared" si="807"/>
        <v>0</v>
      </c>
      <c r="L6040" s="43">
        <f t="shared" si="808"/>
        <v>1648.3516483516485</v>
      </c>
      <c r="M6040" s="25"/>
      <c r="N6040" s="25"/>
    </row>
    <row r="6041" spans="1:14" ht="18">
      <c r="A6041" s="114">
        <v>41088</v>
      </c>
      <c r="B6041" s="54" t="s">
        <v>1040</v>
      </c>
      <c r="C6041" s="29">
        <f t="shared" si="804"/>
        <v>520.83333333333337</v>
      </c>
      <c r="D6041" s="102" t="s">
        <v>203</v>
      </c>
      <c r="E6041" s="43">
        <v>576</v>
      </c>
      <c r="F6041" s="43">
        <v>573</v>
      </c>
      <c r="G6041" s="43"/>
      <c r="H6041" s="110"/>
      <c r="I6041" s="109">
        <f t="shared" si="805"/>
        <v>1562.5</v>
      </c>
      <c r="J6041" s="109">
        <f t="shared" si="806"/>
        <v>0</v>
      </c>
      <c r="K6041" s="109">
        <f t="shared" si="807"/>
        <v>0</v>
      </c>
      <c r="L6041" s="43">
        <f t="shared" si="808"/>
        <v>1562.5</v>
      </c>
      <c r="M6041" s="25"/>
      <c r="N6041" s="25"/>
    </row>
    <row r="6042" spans="1:14" ht="18">
      <c r="A6042" s="114">
        <v>41088</v>
      </c>
      <c r="B6042" s="54" t="s">
        <v>1009</v>
      </c>
      <c r="C6042" s="29">
        <f t="shared" si="804"/>
        <v>439.23865300146412</v>
      </c>
      <c r="D6042" s="54" t="s">
        <v>188</v>
      </c>
      <c r="E6042" s="112">
        <v>683</v>
      </c>
      <c r="F6042" s="112">
        <v>685</v>
      </c>
      <c r="G6042" s="112">
        <v>689</v>
      </c>
      <c r="H6042" s="112"/>
      <c r="I6042" s="109">
        <f t="shared" si="805"/>
        <v>878.47730600292823</v>
      </c>
      <c r="J6042" s="109">
        <f t="shared" si="806"/>
        <v>1756.9546120058565</v>
      </c>
      <c r="K6042" s="109">
        <f t="shared" si="807"/>
        <v>0</v>
      </c>
      <c r="L6042" s="43">
        <f t="shared" si="808"/>
        <v>2635.4319180087846</v>
      </c>
      <c r="M6042" s="25"/>
      <c r="N6042" s="25"/>
    </row>
    <row r="6043" spans="1:14" ht="18">
      <c r="A6043" s="114">
        <v>41087</v>
      </c>
      <c r="B6043" s="54" t="s">
        <v>924</v>
      </c>
      <c r="C6043" s="29">
        <f t="shared" si="804"/>
        <v>330.39647577092512</v>
      </c>
      <c r="D6043" s="54" t="s">
        <v>188</v>
      </c>
      <c r="E6043" s="112">
        <v>908</v>
      </c>
      <c r="F6043" s="112">
        <v>913</v>
      </c>
      <c r="G6043" s="112">
        <v>919</v>
      </c>
      <c r="H6043" s="112">
        <v>929</v>
      </c>
      <c r="I6043" s="109">
        <f t="shared" si="805"/>
        <v>1651.9823788546255</v>
      </c>
      <c r="J6043" s="109">
        <f t="shared" si="806"/>
        <v>1982.3788546255507</v>
      </c>
      <c r="K6043" s="109">
        <f t="shared" si="807"/>
        <v>3303.964757709251</v>
      </c>
      <c r="L6043" s="43">
        <f t="shared" si="808"/>
        <v>6938.3259911894274</v>
      </c>
      <c r="M6043" s="25"/>
      <c r="N6043" s="25"/>
    </row>
    <row r="6044" spans="1:14" ht="18">
      <c r="A6044" s="114">
        <v>41087</v>
      </c>
      <c r="B6044" s="54" t="s">
        <v>1043</v>
      </c>
      <c r="C6044" s="29">
        <f t="shared" si="804"/>
        <v>1648.3516483516485</v>
      </c>
      <c r="D6044" s="102" t="s">
        <v>188</v>
      </c>
      <c r="E6044" s="43">
        <v>182</v>
      </c>
      <c r="F6044" s="43">
        <v>183</v>
      </c>
      <c r="G6044" s="43"/>
      <c r="H6044" s="110"/>
      <c r="I6044" s="109">
        <f t="shared" si="805"/>
        <v>1648.3516483516485</v>
      </c>
      <c r="J6044" s="109">
        <f t="shared" si="806"/>
        <v>0</v>
      </c>
      <c r="K6044" s="109">
        <f t="shared" si="807"/>
        <v>0</v>
      </c>
      <c r="L6044" s="43">
        <f t="shared" si="808"/>
        <v>1648.3516483516485</v>
      </c>
      <c r="M6044" s="25"/>
      <c r="N6044" s="25"/>
    </row>
    <row r="6045" spans="1:14" ht="18">
      <c r="A6045" s="114">
        <v>41087</v>
      </c>
      <c r="B6045" s="54" t="s">
        <v>78</v>
      </c>
      <c r="C6045" s="29">
        <f t="shared" si="804"/>
        <v>2013.4228187919464</v>
      </c>
      <c r="D6045" s="102" t="s">
        <v>188</v>
      </c>
      <c r="E6045" s="43">
        <v>149</v>
      </c>
      <c r="F6045" s="43">
        <v>147</v>
      </c>
      <c r="G6045" s="43"/>
      <c r="H6045" s="110"/>
      <c r="I6045" s="109">
        <f t="shared" si="805"/>
        <v>-4026.8456375838928</v>
      </c>
      <c r="J6045" s="109">
        <f t="shared" si="806"/>
        <v>0</v>
      </c>
      <c r="K6045" s="109">
        <f t="shared" si="807"/>
        <v>0</v>
      </c>
      <c r="L6045" s="43">
        <f t="shared" si="808"/>
        <v>-4026.8456375838928</v>
      </c>
      <c r="M6045" s="25"/>
      <c r="N6045" s="25"/>
    </row>
    <row r="6046" spans="1:14" ht="18">
      <c r="A6046" s="114">
        <v>41086</v>
      </c>
      <c r="B6046" s="54" t="s">
        <v>1043</v>
      </c>
      <c r="C6046" s="29">
        <f t="shared" si="804"/>
        <v>1666.6666666666667</v>
      </c>
      <c r="D6046" s="102" t="s">
        <v>188</v>
      </c>
      <c r="E6046" s="43">
        <v>180</v>
      </c>
      <c r="F6046" s="43">
        <v>180.95</v>
      </c>
      <c r="G6046" s="43"/>
      <c r="H6046" s="110"/>
      <c r="I6046" s="109">
        <f t="shared" si="805"/>
        <v>1583.3333333333144</v>
      </c>
      <c r="J6046" s="109">
        <f t="shared" si="806"/>
        <v>0</v>
      </c>
      <c r="K6046" s="109">
        <f t="shared" si="807"/>
        <v>0</v>
      </c>
      <c r="L6046" s="43">
        <f t="shared" si="808"/>
        <v>1583.3333333333144</v>
      </c>
      <c r="M6046" s="25"/>
      <c r="N6046" s="25"/>
    </row>
    <row r="6047" spans="1:14" ht="18">
      <c r="A6047" s="114">
        <v>41085</v>
      </c>
      <c r="B6047" s="54" t="s">
        <v>924</v>
      </c>
      <c r="C6047" s="29">
        <f t="shared" si="804"/>
        <v>338.9830508474576</v>
      </c>
      <c r="D6047" s="54" t="s">
        <v>188</v>
      </c>
      <c r="E6047" s="112">
        <v>885</v>
      </c>
      <c r="F6047" s="112">
        <v>891</v>
      </c>
      <c r="G6047" s="112">
        <v>897</v>
      </c>
      <c r="H6047" s="112">
        <v>907</v>
      </c>
      <c r="I6047" s="109">
        <f t="shared" si="805"/>
        <v>2033.8983050847455</v>
      </c>
      <c r="J6047" s="109">
        <f t="shared" si="806"/>
        <v>2033.8983050847455</v>
      </c>
      <c r="K6047" s="109">
        <f t="shared" si="807"/>
        <v>3389.8305084745762</v>
      </c>
      <c r="L6047" s="43">
        <f t="shared" si="808"/>
        <v>7457.6271186440672</v>
      </c>
      <c r="M6047" s="25"/>
      <c r="N6047" s="25"/>
    </row>
    <row r="6048" spans="1:14" ht="18">
      <c r="A6048" s="114">
        <v>41085</v>
      </c>
      <c r="B6048" s="54" t="s">
        <v>836</v>
      </c>
      <c r="C6048" s="29">
        <f t="shared" si="804"/>
        <v>2608.695652173913</v>
      </c>
      <c r="D6048" s="54" t="s">
        <v>188</v>
      </c>
      <c r="E6048" s="112">
        <v>115</v>
      </c>
      <c r="F6048" s="112">
        <v>116.5</v>
      </c>
      <c r="G6048" s="112">
        <v>118</v>
      </c>
      <c r="H6048" s="112"/>
      <c r="I6048" s="109">
        <f t="shared" si="805"/>
        <v>3913.0434782608695</v>
      </c>
      <c r="J6048" s="109">
        <f t="shared" si="806"/>
        <v>3913.0434782608695</v>
      </c>
      <c r="K6048" s="109">
        <f t="shared" si="807"/>
        <v>0</v>
      </c>
      <c r="L6048" s="43">
        <f t="shared" si="808"/>
        <v>7826.086956521739</v>
      </c>
      <c r="M6048" s="25"/>
      <c r="N6048" s="25"/>
    </row>
    <row r="6049" spans="1:14" ht="18">
      <c r="A6049" s="114">
        <v>41085</v>
      </c>
      <c r="B6049" s="54" t="s">
        <v>75</v>
      </c>
      <c r="C6049" s="29">
        <f t="shared" si="804"/>
        <v>852.27272727272725</v>
      </c>
      <c r="D6049" s="102" t="s">
        <v>203</v>
      </c>
      <c r="E6049" s="43">
        <v>352</v>
      </c>
      <c r="F6049" s="43">
        <v>349.5</v>
      </c>
      <c r="G6049" s="43"/>
      <c r="H6049" s="110"/>
      <c r="I6049" s="109">
        <f t="shared" si="805"/>
        <v>2130.681818181818</v>
      </c>
      <c r="J6049" s="109">
        <f t="shared" si="806"/>
        <v>0</v>
      </c>
      <c r="K6049" s="109">
        <f t="shared" si="807"/>
        <v>0</v>
      </c>
      <c r="L6049" s="43">
        <f t="shared" si="808"/>
        <v>2130.681818181818</v>
      </c>
      <c r="M6049" s="25"/>
      <c r="N6049" s="25"/>
    </row>
    <row r="6050" spans="1:14" ht="18">
      <c r="A6050" s="114">
        <v>41085</v>
      </c>
      <c r="B6050" s="54" t="s">
        <v>922</v>
      </c>
      <c r="C6050" s="29">
        <f t="shared" si="804"/>
        <v>3208.5561497326203</v>
      </c>
      <c r="D6050" s="102" t="s">
        <v>188</v>
      </c>
      <c r="E6050" s="43">
        <v>93.5</v>
      </c>
      <c r="F6050" s="43">
        <v>94</v>
      </c>
      <c r="G6050" s="43"/>
      <c r="H6050" s="110"/>
      <c r="I6050" s="109">
        <f t="shared" si="805"/>
        <v>1604.2780748663101</v>
      </c>
      <c r="J6050" s="109">
        <f t="shared" si="806"/>
        <v>0</v>
      </c>
      <c r="K6050" s="109">
        <f t="shared" si="807"/>
        <v>0</v>
      </c>
      <c r="L6050" s="43">
        <f t="shared" si="808"/>
        <v>1604.2780748663101</v>
      </c>
      <c r="M6050" s="25"/>
      <c r="N6050" s="25"/>
    </row>
    <row r="6051" spans="1:14" ht="18">
      <c r="A6051" s="114">
        <v>41085</v>
      </c>
      <c r="B6051" s="54" t="s">
        <v>1044</v>
      </c>
      <c r="C6051" s="29">
        <f t="shared" si="804"/>
        <v>95.238095238095241</v>
      </c>
      <c r="D6051" s="102" t="s">
        <v>188</v>
      </c>
      <c r="E6051" s="43">
        <v>3150</v>
      </c>
      <c r="F6051" s="43">
        <v>3095</v>
      </c>
      <c r="G6051" s="43"/>
      <c r="H6051" s="110"/>
      <c r="I6051" s="109">
        <f t="shared" si="805"/>
        <v>-5238.0952380952385</v>
      </c>
      <c r="J6051" s="109">
        <f t="shared" si="806"/>
        <v>0</v>
      </c>
      <c r="K6051" s="109">
        <f t="shared" si="807"/>
        <v>0</v>
      </c>
      <c r="L6051" s="43">
        <f t="shared" si="808"/>
        <v>-5238.0952380952385</v>
      </c>
      <c r="M6051" s="25"/>
      <c r="N6051" s="25"/>
    </row>
    <row r="6052" spans="1:14" ht="18">
      <c r="A6052" s="114">
        <v>41082</v>
      </c>
      <c r="B6052" s="54" t="s">
        <v>121</v>
      </c>
      <c r="C6052" s="29">
        <f t="shared" si="804"/>
        <v>2752.2935779816512</v>
      </c>
      <c r="D6052" s="54" t="s">
        <v>188</v>
      </c>
      <c r="E6052" s="112">
        <v>109</v>
      </c>
      <c r="F6052" s="112">
        <v>110</v>
      </c>
      <c r="G6052" s="112">
        <v>112</v>
      </c>
      <c r="H6052" s="112"/>
      <c r="I6052" s="109">
        <f t="shared" si="805"/>
        <v>2752.2935779816512</v>
      </c>
      <c r="J6052" s="109">
        <f t="shared" si="806"/>
        <v>5504.5871559633024</v>
      </c>
      <c r="K6052" s="109">
        <f t="shared" si="807"/>
        <v>0</v>
      </c>
      <c r="L6052" s="43">
        <f t="shared" si="808"/>
        <v>8256.880733944954</v>
      </c>
      <c r="M6052" s="25"/>
      <c r="N6052" s="25"/>
    </row>
    <row r="6053" spans="1:14" ht="18">
      <c r="A6053" s="114">
        <v>41082</v>
      </c>
      <c r="B6053" s="54" t="s">
        <v>106</v>
      </c>
      <c r="C6053" s="29">
        <f t="shared" si="804"/>
        <v>314.46540880503147</v>
      </c>
      <c r="D6053" s="102" t="s">
        <v>188</v>
      </c>
      <c r="E6053" s="43">
        <v>954</v>
      </c>
      <c r="F6053" s="43">
        <v>959</v>
      </c>
      <c r="G6053" s="43"/>
      <c r="H6053" s="110"/>
      <c r="I6053" s="109">
        <f t="shared" si="805"/>
        <v>1572.3270440251574</v>
      </c>
      <c r="J6053" s="109">
        <f t="shared" si="806"/>
        <v>0</v>
      </c>
      <c r="K6053" s="109">
        <f t="shared" si="807"/>
        <v>0</v>
      </c>
      <c r="L6053" s="43">
        <f t="shared" si="808"/>
        <v>1572.3270440251574</v>
      </c>
      <c r="M6053" s="25"/>
      <c r="N6053" s="25"/>
    </row>
    <row r="6054" spans="1:14" ht="18">
      <c r="A6054" s="114">
        <v>41082</v>
      </c>
      <c r="B6054" s="54" t="s">
        <v>731</v>
      </c>
      <c r="C6054" s="29">
        <f t="shared" si="804"/>
        <v>285.9866539561487</v>
      </c>
      <c r="D6054" s="102" t="s">
        <v>188</v>
      </c>
      <c r="E6054" s="43">
        <v>1049</v>
      </c>
      <c r="F6054" s="43">
        <v>1054</v>
      </c>
      <c r="G6054" s="43"/>
      <c r="H6054" s="110"/>
      <c r="I6054" s="109">
        <f t="shared" si="805"/>
        <v>1429.9332697807436</v>
      </c>
      <c r="J6054" s="109">
        <f t="shared" si="806"/>
        <v>0</v>
      </c>
      <c r="K6054" s="109">
        <f t="shared" si="807"/>
        <v>0</v>
      </c>
      <c r="L6054" s="43">
        <f t="shared" si="808"/>
        <v>1429.9332697807436</v>
      </c>
      <c r="M6054" s="25"/>
      <c r="N6054" s="25"/>
    </row>
    <row r="6055" spans="1:14" ht="18">
      <c r="A6055" s="114">
        <v>41081</v>
      </c>
      <c r="B6055" s="54" t="s">
        <v>349</v>
      </c>
      <c r="C6055" s="29">
        <f t="shared" si="804"/>
        <v>1351.3513513513512</v>
      </c>
      <c r="D6055" s="102" t="s">
        <v>188</v>
      </c>
      <c r="E6055" s="43">
        <v>222</v>
      </c>
      <c r="F6055" s="43">
        <v>223.5</v>
      </c>
      <c r="G6055" s="43"/>
      <c r="H6055" s="110"/>
      <c r="I6055" s="109">
        <f t="shared" si="805"/>
        <v>2027.0270270270269</v>
      </c>
      <c r="J6055" s="109">
        <f t="shared" si="806"/>
        <v>0</v>
      </c>
      <c r="K6055" s="109">
        <f t="shared" si="807"/>
        <v>0</v>
      </c>
      <c r="L6055" s="43">
        <f t="shared" si="808"/>
        <v>2027.0270270270269</v>
      </c>
      <c r="M6055" s="25"/>
      <c r="N6055" s="25"/>
    </row>
    <row r="6056" spans="1:14" ht="18">
      <c r="A6056" s="114">
        <v>41081</v>
      </c>
      <c r="B6056" s="54" t="s">
        <v>1004</v>
      </c>
      <c r="C6056" s="29">
        <f t="shared" si="804"/>
        <v>674.15730337078651</v>
      </c>
      <c r="D6056" s="54" t="s">
        <v>188</v>
      </c>
      <c r="E6056" s="112">
        <v>445</v>
      </c>
      <c r="F6056" s="112">
        <v>448</v>
      </c>
      <c r="G6056" s="112">
        <v>452</v>
      </c>
      <c r="H6056" s="112">
        <v>458</v>
      </c>
      <c r="I6056" s="109">
        <f t="shared" si="805"/>
        <v>2022.4719101123596</v>
      </c>
      <c r="J6056" s="109">
        <f t="shared" si="806"/>
        <v>2696.629213483146</v>
      </c>
      <c r="K6056" s="109">
        <f t="shared" si="807"/>
        <v>4044.9438202247193</v>
      </c>
      <c r="L6056" s="43">
        <f t="shared" si="808"/>
        <v>8764.0449438202249</v>
      </c>
      <c r="M6056" s="25"/>
      <c r="N6056" s="25"/>
    </row>
    <row r="6057" spans="1:14" ht="18">
      <c r="A6057" s="114">
        <v>41081</v>
      </c>
      <c r="B6057" s="54" t="s">
        <v>851</v>
      </c>
      <c r="C6057" s="29">
        <f t="shared" si="804"/>
        <v>1595.7446808510638</v>
      </c>
      <c r="D6057" s="54" t="s">
        <v>188</v>
      </c>
      <c r="E6057" s="112">
        <v>188</v>
      </c>
      <c r="F6057" s="112">
        <v>189</v>
      </c>
      <c r="G6057" s="112">
        <v>190.5</v>
      </c>
      <c r="H6057" s="112">
        <v>193</v>
      </c>
      <c r="I6057" s="109">
        <f t="shared" si="805"/>
        <v>1595.7446808510638</v>
      </c>
      <c r="J6057" s="109">
        <f t="shared" si="806"/>
        <v>2393.6170212765956</v>
      </c>
      <c r="K6057" s="109">
        <f t="shared" si="807"/>
        <v>3989.3617021276596</v>
      </c>
      <c r="L6057" s="43">
        <f t="shared" si="808"/>
        <v>7978.7234042553191</v>
      </c>
      <c r="M6057" s="25"/>
      <c r="N6057" s="25"/>
    </row>
    <row r="6058" spans="1:14" ht="18">
      <c r="A6058" s="114">
        <v>41081</v>
      </c>
      <c r="B6058" s="54" t="s">
        <v>349</v>
      </c>
      <c r="C6058" s="29">
        <f t="shared" si="804"/>
        <v>1351.3513513513512</v>
      </c>
      <c r="D6058" s="102" t="s">
        <v>188</v>
      </c>
      <c r="E6058" s="43">
        <v>222</v>
      </c>
      <c r="F6058" s="43">
        <v>223.5</v>
      </c>
      <c r="G6058" s="43"/>
      <c r="H6058" s="110"/>
      <c r="I6058" s="109">
        <f t="shared" si="805"/>
        <v>2027.0270270270269</v>
      </c>
      <c r="J6058" s="109">
        <f t="shared" si="806"/>
        <v>0</v>
      </c>
      <c r="K6058" s="109">
        <f t="shared" si="807"/>
        <v>0</v>
      </c>
      <c r="L6058" s="43">
        <f t="shared" si="808"/>
        <v>2027.0270270270269</v>
      </c>
      <c r="M6058" s="25"/>
      <c r="N6058" s="25"/>
    </row>
    <row r="6059" spans="1:14" ht="18">
      <c r="A6059" s="114">
        <v>41081</v>
      </c>
      <c r="B6059" s="54" t="s">
        <v>106</v>
      </c>
      <c r="C6059" s="29">
        <f t="shared" si="804"/>
        <v>316.12223393045309</v>
      </c>
      <c r="D6059" s="102" t="s">
        <v>188</v>
      </c>
      <c r="E6059" s="43">
        <v>949</v>
      </c>
      <c r="F6059" s="43">
        <v>941</v>
      </c>
      <c r="G6059" s="43"/>
      <c r="H6059" s="110"/>
      <c r="I6059" s="109">
        <f t="shared" si="805"/>
        <v>-2528.9778714436247</v>
      </c>
      <c r="J6059" s="109">
        <f t="shared" si="806"/>
        <v>0</v>
      </c>
      <c r="K6059" s="109">
        <f t="shared" si="807"/>
        <v>0</v>
      </c>
      <c r="L6059" s="43">
        <f t="shared" si="808"/>
        <v>-2528.9778714436247</v>
      </c>
      <c r="M6059" s="25"/>
      <c r="N6059" s="25"/>
    </row>
    <row r="6060" spans="1:14" ht="18">
      <c r="A6060" s="114">
        <v>41080</v>
      </c>
      <c r="B6060" s="54" t="s">
        <v>106</v>
      </c>
      <c r="C6060" s="29">
        <f t="shared" si="804"/>
        <v>324.6753246753247</v>
      </c>
      <c r="D6060" s="54" t="s">
        <v>188</v>
      </c>
      <c r="E6060" s="112">
        <v>924</v>
      </c>
      <c r="F6060" s="112">
        <v>929</v>
      </c>
      <c r="G6060" s="112">
        <v>934</v>
      </c>
      <c r="H6060" s="112">
        <v>940</v>
      </c>
      <c r="I6060" s="109">
        <f t="shared" si="805"/>
        <v>1623.3766233766235</v>
      </c>
      <c r="J6060" s="109">
        <f t="shared" si="806"/>
        <v>1623.3766233766235</v>
      </c>
      <c r="K6060" s="109">
        <f t="shared" si="807"/>
        <v>1948.0519480519483</v>
      </c>
      <c r="L6060" s="43">
        <f t="shared" si="808"/>
        <v>5194.8051948051952</v>
      </c>
      <c r="M6060" s="25"/>
      <c r="N6060" s="25"/>
    </row>
    <row r="6061" spans="1:14" ht="18">
      <c r="A6061" s="114">
        <v>41080</v>
      </c>
      <c r="B6061" s="54" t="s">
        <v>924</v>
      </c>
      <c r="C6061" s="29">
        <f t="shared" si="804"/>
        <v>338.2187147688839</v>
      </c>
      <c r="D6061" s="54" t="s">
        <v>188</v>
      </c>
      <c r="E6061" s="112">
        <v>887</v>
      </c>
      <c r="F6061" s="112">
        <v>892</v>
      </c>
      <c r="G6061" s="112">
        <v>898</v>
      </c>
      <c r="H6061" s="112"/>
      <c r="I6061" s="109">
        <f t="shared" si="805"/>
        <v>1691.0935738444196</v>
      </c>
      <c r="J6061" s="109">
        <f t="shared" si="806"/>
        <v>2029.3122886133033</v>
      </c>
      <c r="K6061" s="109">
        <f t="shared" si="807"/>
        <v>0</v>
      </c>
      <c r="L6061" s="43">
        <f t="shared" si="808"/>
        <v>3720.4058624577228</v>
      </c>
      <c r="M6061" s="25"/>
      <c r="N6061" s="25"/>
    </row>
    <row r="6062" spans="1:14" ht="18">
      <c r="A6062" s="114">
        <v>41080</v>
      </c>
      <c r="B6062" s="102" t="s">
        <v>1045</v>
      </c>
      <c r="C6062" s="29">
        <f t="shared" si="804"/>
        <v>156.25</v>
      </c>
      <c r="D6062" s="102" t="s">
        <v>188</v>
      </c>
      <c r="E6062" s="43">
        <v>1920</v>
      </c>
      <c r="F6062" s="43">
        <v>1930</v>
      </c>
      <c r="G6062" s="43"/>
      <c r="H6062" s="110"/>
      <c r="I6062" s="109">
        <f t="shared" si="805"/>
        <v>1562.5</v>
      </c>
      <c r="J6062" s="109">
        <f t="shared" si="806"/>
        <v>0</v>
      </c>
      <c r="K6062" s="109">
        <f t="shared" si="807"/>
        <v>0</v>
      </c>
      <c r="L6062" s="43">
        <f t="shared" si="808"/>
        <v>1562.5</v>
      </c>
      <c r="M6062" s="25"/>
      <c r="N6062" s="25"/>
    </row>
    <row r="6063" spans="1:14" ht="18">
      <c r="A6063" s="114">
        <v>41080</v>
      </c>
      <c r="B6063" s="102" t="s">
        <v>1046</v>
      </c>
      <c r="C6063" s="29">
        <f t="shared" si="804"/>
        <v>1094.8905109489051</v>
      </c>
      <c r="D6063" s="102" t="s">
        <v>188</v>
      </c>
      <c r="E6063" s="43">
        <v>274</v>
      </c>
      <c r="F6063" s="43">
        <v>276</v>
      </c>
      <c r="G6063" s="43"/>
      <c r="H6063" s="110"/>
      <c r="I6063" s="109">
        <f t="shared" si="805"/>
        <v>2189.7810218978102</v>
      </c>
      <c r="J6063" s="109">
        <f t="shared" si="806"/>
        <v>0</v>
      </c>
      <c r="K6063" s="109">
        <f t="shared" si="807"/>
        <v>0</v>
      </c>
      <c r="L6063" s="43">
        <f t="shared" si="808"/>
        <v>2189.7810218978102</v>
      </c>
      <c r="M6063" s="25"/>
      <c r="N6063" s="25"/>
    </row>
    <row r="6064" spans="1:14" ht="18">
      <c r="A6064" s="114">
        <v>41080</v>
      </c>
      <c r="B6064" s="102" t="s">
        <v>1030</v>
      </c>
      <c r="C6064" s="29">
        <f t="shared" si="804"/>
        <v>731.70731707317077</v>
      </c>
      <c r="D6064" s="102" t="s">
        <v>188</v>
      </c>
      <c r="E6064" s="43">
        <v>410</v>
      </c>
      <c r="F6064" s="43">
        <v>413.5</v>
      </c>
      <c r="G6064" s="43"/>
      <c r="H6064" s="110"/>
      <c r="I6064" s="109">
        <f t="shared" si="805"/>
        <v>2560.9756097560976</v>
      </c>
      <c r="J6064" s="109">
        <f t="shared" si="806"/>
        <v>0</v>
      </c>
      <c r="K6064" s="109">
        <f t="shared" si="807"/>
        <v>0</v>
      </c>
      <c r="L6064" s="43">
        <f t="shared" si="808"/>
        <v>2560.9756097560976</v>
      </c>
      <c r="M6064" s="25"/>
      <c r="N6064" s="25"/>
    </row>
    <row r="6065" spans="1:14" ht="18">
      <c r="A6065" s="114">
        <v>41079</v>
      </c>
      <c r="B6065" s="54" t="s">
        <v>989</v>
      </c>
      <c r="C6065" s="29">
        <f t="shared" si="804"/>
        <v>401.06951871657753</v>
      </c>
      <c r="D6065" s="54" t="s">
        <v>188</v>
      </c>
      <c r="E6065" s="112">
        <v>748</v>
      </c>
      <c r="F6065" s="112">
        <v>752</v>
      </c>
      <c r="G6065" s="112">
        <v>757</v>
      </c>
      <c r="H6065" s="112">
        <v>763</v>
      </c>
      <c r="I6065" s="109">
        <f t="shared" si="805"/>
        <v>1604.2780748663101</v>
      </c>
      <c r="J6065" s="109">
        <f t="shared" si="806"/>
        <v>2005.3475935828876</v>
      </c>
      <c r="K6065" s="109">
        <f t="shared" si="807"/>
        <v>2406.4171122994653</v>
      </c>
      <c r="L6065" s="43">
        <f t="shared" si="808"/>
        <v>6016.0427807486631</v>
      </c>
      <c r="M6065" s="25"/>
      <c r="N6065" s="25"/>
    </row>
    <row r="6066" spans="1:14" ht="18">
      <c r="A6066" s="114">
        <v>41079</v>
      </c>
      <c r="B6066" s="54" t="s">
        <v>735</v>
      </c>
      <c r="C6066" s="29">
        <f t="shared" si="804"/>
        <v>1372.9977116704806</v>
      </c>
      <c r="D6066" s="54" t="s">
        <v>188</v>
      </c>
      <c r="E6066" s="112">
        <v>218.5</v>
      </c>
      <c r="F6066" s="112">
        <v>220</v>
      </c>
      <c r="G6066" s="112">
        <v>222.5</v>
      </c>
      <c r="H6066" s="112">
        <v>228</v>
      </c>
      <c r="I6066" s="109">
        <f t="shared" si="805"/>
        <v>2059.496567505721</v>
      </c>
      <c r="J6066" s="109">
        <f t="shared" si="806"/>
        <v>3432.4942791762014</v>
      </c>
      <c r="K6066" s="109">
        <f t="shared" si="807"/>
        <v>7551.4874141876435</v>
      </c>
      <c r="L6066" s="43">
        <f t="shared" si="808"/>
        <v>13043.478260869566</v>
      </c>
      <c r="M6066" s="25"/>
      <c r="N6066" s="25"/>
    </row>
    <row r="6067" spans="1:14" ht="18">
      <c r="A6067" s="114">
        <v>41079</v>
      </c>
      <c r="B6067" s="102" t="s">
        <v>560</v>
      </c>
      <c r="C6067" s="29">
        <f t="shared" si="804"/>
        <v>923.07692307692309</v>
      </c>
      <c r="D6067" s="102" t="s">
        <v>188</v>
      </c>
      <c r="E6067" s="43">
        <v>325</v>
      </c>
      <c r="F6067" s="43">
        <v>325.75</v>
      </c>
      <c r="G6067" s="43"/>
      <c r="H6067" s="110"/>
      <c r="I6067" s="109">
        <f t="shared" si="805"/>
        <v>692.30769230769238</v>
      </c>
      <c r="J6067" s="109">
        <f t="shared" si="806"/>
        <v>0</v>
      </c>
      <c r="K6067" s="109">
        <f t="shared" si="807"/>
        <v>0</v>
      </c>
      <c r="L6067" s="43">
        <f t="shared" si="808"/>
        <v>692.30769230769238</v>
      </c>
      <c r="M6067" s="25"/>
      <c r="N6067" s="25"/>
    </row>
    <row r="6068" spans="1:14" ht="18">
      <c r="A6068" s="114">
        <v>41078</v>
      </c>
      <c r="B6068" s="54" t="s">
        <v>1047</v>
      </c>
      <c r="C6068" s="29">
        <f t="shared" si="804"/>
        <v>378.31021437578812</v>
      </c>
      <c r="D6068" s="102" t="s">
        <v>203</v>
      </c>
      <c r="E6068" s="43">
        <v>793</v>
      </c>
      <c r="F6068" s="43">
        <v>789</v>
      </c>
      <c r="G6068" s="43"/>
      <c r="H6068" s="110"/>
      <c r="I6068" s="109">
        <f t="shared" si="805"/>
        <v>1513.2408575031525</v>
      </c>
      <c r="J6068" s="109">
        <f t="shared" si="806"/>
        <v>0</v>
      </c>
      <c r="K6068" s="109">
        <f t="shared" si="807"/>
        <v>0</v>
      </c>
      <c r="L6068" s="43">
        <f t="shared" si="808"/>
        <v>1513.2408575031525</v>
      </c>
      <c r="M6068" s="25"/>
      <c r="N6068" s="25"/>
    </row>
    <row r="6069" spans="1:14" ht="18">
      <c r="A6069" s="114">
        <v>41078</v>
      </c>
      <c r="B6069" s="54" t="s">
        <v>586</v>
      </c>
      <c r="C6069" s="29">
        <f t="shared" si="804"/>
        <v>3858.5209003215432</v>
      </c>
      <c r="D6069" s="102" t="s">
        <v>203</v>
      </c>
      <c r="E6069" s="43">
        <v>77.75</v>
      </c>
      <c r="F6069" s="43">
        <v>77.2</v>
      </c>
      <c r="G6069" s="43"/>
      <c r="H6069" s="110"/>
      <c r="I6069" s="109">
        <f t="shared" si="805"/>
        <v>2122.186495176838</v>
      </c>
      <c r="J6069" s="109">
        <f t="shared" si="806"/>
        <v>0</v>
      </c>
      <c r="K6069" s="109">
        <f t="shared" si="807"/>
        <v>0</v>
      </c>
      <c r="L6069" s="43">
        <f t="shared" si="808"/>
        <v>2122.186495176838</v>
      </c>
      <c r="M6069" s="25"/>
      <c r="N6069" s="25"/>
    </row>
    <row r="6070" spans="1:14" ht="18">
      <c r="A6070" s="114">
        <v>41078</v>
      </c>
      <c r="B6070" s="102" t="s">
        <v>1048</v>
      </c>
      <c r="C6070" s="29">
        <f t="shared" si="804"/>
        <v>606.06060606060601</v>
      </c>
      <c r="D6070" s="102" t="s">
        <v>188</v>
      </c>
      <c r="E6070" s="43">
        <v>495</v>
      </c>
      <c r="F6070" s="43">
        <v>498</v>
      </c>
      <c r="G6070" s="43"/>
      <c r="H6070" s="110"/>
      <c r="I6070" s="109">
        <f t="shared" si="805"/>
        <v>1818.181818181818</v>
      </c>
      <c r="J6070" s="109">
        <f t="shared" si="806"/>
        <v>0</v>
      </c>
      <c r="K6070" s="109">
        <f t="shared" si="807"/>
        <v>0</v>
      </c>
      <c r="L6070" s="43">
        <f t="shared" si="808"/>
        <v>1818.181818181818</v>
      </c>
      <c r="M6070" s="25"/>
      <c r="N6070" s="25"/>
    </row>
    <row r="6071" spans="1:14" ht="18">
      <c r="A6071" s="114">
        <v>41075</v>
      </c>
      <c r="B6071" s="102" t="s">
        <v>140</v>
      </c>
      <c r="C6071" s="29">
        <f t="shared" si="804"/>
        <v>2803.7383177570096</v>
      </c>
      <c r="D6071" s="102" t="s">
        <v>188</v>
      </c>
      <c r="E6071" s="43">
        <v>107</v>
      </c>
      <c r="F6071" s="43">
        <v>108.25</v>
      </c>
      <c r="G6071" s="43"/>
      <c r="H6071" s="110"/>
      <c r="I6071" s="109">
        <f t="shared" si="805"/>
        <v>3504.6728971962621</v>
      </c>
      <c r="J6071" s="109">
        <f t="shared" si="806"/>
        <v>0</v>
      </c>
      <c r="K6071" s="109">
        <f t="shared" si="807"/>
        <v>0</v>
      </c>
      <c r="L6071" s="43">
        <f t="shared" si="808"/>
        <v>3504.6728971962621</v>
      </c>
      <c r="M6071" s="25"/>
      <c r="N6071" s="25"/>
    </row>
    <row r="6072" spans="1:14" ht="18">
      <c r="A6072" s="114">
        <v>41075</v>
      </c>
      <c r="B6072" s="102" t="s">
        <v>606</v>
      </c>
      <c r="C6072" s="29">
        <f t="shared" si="804"/>
        <v>1030.9278350515465</v>
      </c>
      <c r="D6072" s="102" t="s">
        <v>188</v>
      </c>
      <c r="E6072" s="43">
        <v>291</v>
      </c>
      <c r="F6072" s="43">
        <v>292.5</v>
      </c>
      <c r="G6072" s="43"/>
      <c r="H6072" s="110"/>
      <c r="I6072" s="109">
        <f t="shared" si="805"/>
        <v>1546.3917525773197</v>
      </c>
      <c r="J6072" s="109">
        <f t="shared" si="806"/>
        <v>0</v>
      </c>
      <c r="K6072" s="109">
        <f t="shared" si="807"/>
        <v>0</v>
      </c>
      <c r="L6072" s="43">
        <f t="shared" si="808"/>
        <v>1546.3917525773197</v>
      </c>
      <c r="M6072" s="25"/>
      <c r="N6072" s="25"/>
    </row>
    <row r="6073" spans="1:14" ht="18">
      <c r="A6073" s="114">
        <v>41075</v>
      </c>
      <c r="B6073" s="54" t="s">
        <v>600</v>
      </c>
      <c r="C6073" s="29">
        <f t="shared" si="804"/>
        <v>248.75621890547265</v>
      </c>
      <c r="D6073" s="102" t="s">
        <v>203</v>
      </c>
      <c r="E6073" s="43">
        <v>1206</v>
      </c>
      <c r="F6073" s="43">
        <v>1219.1500000000001</v>
      </c>
      <c r="G6073" s="43"/>
      <c r="H6073" s="110"/>
      <c r="I6073" s="109">
        <f t="shared" si="805"/>
        <v>-3271.1442786069879</v>
      </c>
      <c r="J6073" s="109">
        <f t="shared" si="806"/>
        <v>0</v>
      </c>
      <c r="K6073" s="109">
        <f t="shared" si="807"/>
        <v>0</v>
      </c>
      <c r="L6073" s="43">
        <f t="shared" si="808"/>
        <v>-3271.1442786069879</v>
      </c>
      <c r="M6073" s="25"/>
      <c r="N6073" s="25"/>
    </row>
    <row r="6074" spans="1:14" ht="18">
      <c r="A6074" s="114">
        <v>41074</v>
      </c>
      <c r="B6074" s="54" t="s">
        <v>735</v>
      </c>
      <c r="C6074" s="29">
        <f t="shared" si="804"/>
        <v>1415.0943396226414</v>
      </c>
      <c r="D6074" s="54" t="s">
        <v>188</v>
      </c>
      <c r="E6074" s="112">
        <v>212</v>
      </c>
      <c r="F6074" s="112">
        <v>213.5</v>
      </c>
      <c r="G6074" s="112">
        <v>215.5</v>
      </c>
      <c r="H6074" s="112">
        <v>218</v>
      </c>
      <c r="I6074" s="109">
        <f t="shared" si="805"/>
        <v>2122.6415094339623</v>
      </c>
      <c r="J6074" s="109">
        <f t="shared" si="806"/>
        <v>2830.1886792452829</v>
      </c>
      <c r="K6074" s="109">
        <f t="shared" si="807"/>
        <v>3537.7358490566035</v>
      </c>
      <c r="L6074" s="43">
        <f t="shared" si="808"/>
        <v>8490.566037735849</v>
      </c>
      <c r="M6074" s="25"/>
      <c r="N6074" s="25"/>
    </row>
    <row r="6075" spans="1:14" ht="18">
      <c r="A6075" s="114">
        <v>41074</v>
      </c>
      <c r="B6075" s="54" t="s">
        <v>1011</v>
      </c>
      <c r="C6075" s="29">
        <f t="shared" si="804"/>
        <v>1145.0381679389313</v>
      </c>
      <c r="D6075" s="54" t="s">
        <v>188</v>
      </c>
      <c r="E6075" s="112">
        <v>262</v>
      </c>
      <c r="F6075" s="112">
        <v>263.5</v>
      </c>
      <c r="G6075" s="112">
        <v>265</v>
      </c>
      <c r="H6075" s="112">
        <v>267.39999999999998</v>
      </c>
      <c r="I6075" s="109">
        <f t="shared" si="805"/>
        <v>1717.5572519083971</v>
      </c>
      <c r="J6075" s="109">
        <f t="shared" si="806"/>
        <v>1717.5572519083971</v>
      </c>
      <c r="K6075" s="109">
        <f t="shared" si="807"/>
        <v>2748.091603053409</v>
      </c>
      <c r="L6075" s="43">
        <f t="shared" si="808"/>
        <v>6183.2061068702033</v>
      </c>
      <c r="M6075" s="25"/>
      <c r="N6075" s="25"/>
    </row>
    <row r="6076" spans="1:14" ht="18">
      <c r="A6076" s="114">
        <v>41074</v>
      </c>
      <c r="B6076" s="54" t="s">
        <v>1049</v>
      </c>
      <c r="C6076" s="29">
        <f t="shared" si="804"/>
        <v>1250</v>
      </c>
      <c r="D6076" s="54" t="s">
        <v>188</v>
      </c>
      <c r="E6076" s="112">
        <v>240</v>
      </c>
      <c r="F6076" s="112">
        <v>242</v>
      </c>
      <c r="G6076" s="112">
        <v>245</v>
      </c>
      <c r="H6076" s="112"/>
      <c r="I6076" s="109">
        <f t="shared" si="805"/>
        <v>2500</v>
      </c>
      <c r="J6076" s="109">
        <f t="shared" si="806"/>
        <v>3750</v>
      </c>
      <c r="K6076" s="109">
        <f t="shared" si="807"/>
        <v>0</v>
      </c>
      <c r="L6076" s="43">
        <f t="shared" si="808"/>
        <v>6250</v>
      </c>
      <c r="M6076" s="25"/>
      <c r="N6076" s="25"/>
    </row>
    <row r="6077" spans="1:14" ht="18">
      <c r="A6077" s="114">
        <v>41073</v>
      </c>
      <c r="B6077" s="54" t="s">
        <v>788</v>
      </c>
      <c r="C6077" s="29">
        <f t="shared" si="804"/>
        <v>4838.7096774193551</v>
      </c>
      <c r="D6077" s="54" t="s">
        <v>188</v>
      </c>
      <c r="E6077" s="112">
        <v>62</v>
      </c>
      <c r="F6077" s="112">
        <v>62.5</v>
      </c>
      <c r="G6077" s="112">
        <v>63.25</v>
      </c>
      <c r="H6077" s="112">
        <v>64.5</v>
      </c>
      <c r="I6077" s="109">
        <f t="shared" si="805"/>
        <v>2419.3548387096776</v>
      </c>
      <c r="J6077" s="109">
        <f t="shared" si="806"/>
        <v>3629.0322580645161</v>
      </c>
      <c r="K6077" s="109">
        <f t="shared" si="807"/>
        <v>6048.3870967741941</v>
      </c>
      <c r="L6077" s="43">
        <f t="shared" si="808"/>
        <v>12096.774193548386</v>
      </c>
      <c r="M6077" s="25"/>
      <c r="N6077" s="25"/>
    </row>
    <row r="6078" spans="1:14" ht="18">
      <c r="A6078" s="114">
        <v>41073</v>
      </c>
      <c r="B6078" s="54" t="s">
        <v>336</v>
      </c>
      <c r="C6078" s="29">
        <f t="shared" si="804"/>
        <v>221.56573116691285</v>
      </c>
      <c r="D6078" s="54" t="s">
        <v>188</v>
      </c>
      <c r="E6078" s="112">
        <v>1354</v>
      </c>
      <c r="F6078" s="112">
        <v>1362</v>
      </c>
      <c r="G6078" s="112">
        <v>1370</v>
      </c>
      <c r="H6078" s="112"/>
      <c r="I6078" s="109">
        <f t="shared" si="805"/>
        <v>1772.5258493353028</v>
      </c>
      <c r="J6078" s="109">
        <f t="shared" si="806"/>
        <v>1772.5258493353028</v>
      </c>
      <c r="K6078" s="109">
        <f t="shared" si="807"/>
        <v>0</v>
      </c>
      <c r="L6078" s="43">
        <f t="shared" si="808"/>
        <v>3545.0516986706057</v>
      </c>
      <c r="M6078" s="25"/>
      <c r="N6078" s="25"/>
    </row>
    <row r="6079" spans="1:14" ht="18">
      <c r="A6079" s="114">
        <v>41073</v>
      </c>
      <c r="B6079" s="54" t="s">
        <v>708</v>
      </c>
      <c r="C6079" s="29">
        <f t="shared" ref="C6079:C6142" si="809">300000/E6079</f>
        <v>2479.3388429752067</v>
      </c>
      <c r="D6079" s="54" t="s">
        <v>188</v>
      </c>
      <c r="E6079" s="112">
        <v>121</v>
      </c>
      <c r="F6079" s="112">
        <v>122.25</v>
      </c>
      <c r="G6079" s="112">
        <v>123.5</v>
      </c>
      <c r="H6079" s="112"/>
      <c r="I6079" s="109">
        <f t="shared" si="805"/>
        <v>3099.1735537190084</v>
      </c>
      <c r="J6079" s="109">
        <f t="shared" si="806"/>
        <v>3099.1735537190084</v>
      </c>
      <c r="K6079" s="109">
        <f t="shared" si="807"/>
        <v>0</v>
      </c>
      <c r="L6079" s="43">
        <f t="shared" si="808"/>
        <v>6198.3471074380168</v>
      </c>
      <c r="M6079" s="25"/>
      <c r="N6079" s="25"/>
    </row>
    <row r="6080" spans="1:14" ht="18">
      <c r="A6080" s="114">
        <v>41072</v>
      </c>
      <c r="B6080" s="54" t="s">
        <v>840</v>
      </c>
      <c r="C6080" s="29">
        <f t="shared" si="809"/>
        <v>635.59322033898309</v>
      </c>
      <c r="D6080" s="102" t="s">
        <v>203</v>
      </c>
      <c r="E6080" s="43">
        <v>472</v>
      </c>
      <c r="F6080" s="43">
        <v>469</v>
      </c>
      <c r="G6080" s="43">
        <v>465</v>
      </c>
      <c r="H6080" s="110"/>
      <c r="I6080" s="109">
        <f t="shared" si="805"/>
        <v>1906.7796610169494</v>
      </c>
      <c r="J6080" s="109">
        <f t="shared" si="806"/>
        <v>2542.3728813559323</v>
      </c>
      <c r="K6080" s="109">
        <f t="shared" si="807"/>
        <v>0</v>
      </c>
      <c r="L6080" s="43">
        <f t="shared" si="808"/>
        <v>4449.1525423728817</v>
      </c>
      <c r="M6080" s="25"/>
      <c r="N6080" s="25"/>
    </row>
    <row r="6081" spans="1:14" ht="18">
      <c r="A6081" s="114">
        <v>41071</v>
      </c>
      <c r="B6081" s="54" t="s">
        <v>851</v>
      </c>
      <c r="C6081" s="29">
        <f t="shared" si="809"/>
        <v>1675.977653631285</v>
      </c>
      <c r="D6081" s="54" t="s">
        <v>188</v>
      </c>
      <c r="E6081" s="112">
        <v>179</v>
      </c>
      <c r="F6081" s="112">
        <v>181</v>
      </c>
      <c r="G6081" s="112">
        <v>183.5</v>
      </c>
      <c r="H6081" s="112"/>
      <c r="I6081" s="109">
        <f t="shared" si="805"/>
        <v>3351.9553072625699</v>
      </c>
      <c r="J6081" s="109">
        <f t="shared" si="806"/>
        <v>4189.9441340782123</v>
      </c>
      <c r="K6081" s="109">
        <f t="shared" si="807"/>
        <v>0</v>
      </c>
      <c r="L6081" s="43">
        <f t="shared" si="808"/>
        <v>7541.8994413407818</v>
      </c>
      <c r="M6081" s="25"/>
      <c r="N6081" s="25"/>
    </row>
    <row r="6082" spans="1:14" ht="18">
      <c r="A6082" s="114">
        <v>41071</v>
      </c>
      <c r="B6082" s="102" t="s">
        <v>1050</v>
      </c>
      <c r="C6082" s="29">
        <f t="shared" si="809"/>
        <v>1107.0110701107012</v>
      </c>
      <c r="D6082" s="102" t="s">
        <v>188</v>
      </c>
      <c r="E6082" s="43">
        <v>271</v>
      </c>
      <c r="F6082" s="43">
        <v>273</v>
      </c>
      <c r="G6082" s="43"/>
      <c r="H6082" s="110"/>
      <c r="I6082" s="109">
        <f t="shared" si="805"/>
        <v>2214.0221402214024</v>
      </c>
      <c r="J6082" s="109">
        <f t="shared" si="806"/>
        <v>0</v>
      </c>
      <c r="K6082" s="109">
        <f t="shared" si="807"/>
        <v>0</v>
      </c>
      <c r="L6082" s="43">
        <f t="shared" si="808"/>
        <v>2214.0221402214024</v>
      </c>
      <c r="M6082" s="25"/>
      <c r="N6082" s="25"/>
    </row>
    <row r="6083" spans="1:14" ht="18">
      <c r="A6083" s="114">
        <v>41071</v>
      </c>
      <c r="B6083" s="102" t="s">
        <v>1051</v>
      </c>
      <c r="C6083" s="29">
        <f t="shared" si="809"/>
        <v>6000</v>
      </c>
      <c r="D6083" s="102" t="s">
        <v>188</v>
      </c>
      <c r="E6083" s="43">
        <v>50</v>
      </c>
      <c r="F6083" s="43">
        <v>50.4</v>
      </c>
      <c r="G6083" s="43"/>
      <c r="H6083" s="110"/>
      <c r="I6083" s="109">
        <f t="shared" si="805"/>
        <v>2399.9999999999914</v>
      </c>
      <c r="J6083" s="109">
        <f t="shared" si="806"/>
        <v>0</v>
      </c>
      <c r="K6083" s="109">
        <f t="shared" si="807"/>
        <v>0</v>
      </c>
      <c r="L6083" s="43">
        <f t="shared" si="808"/>
        <v>2399.9999999999914</v>
      </c>
      <c r="M6083" s="25"/>
      <c r="N6083" s="25"/>
    </row>
    <row r="6084" spans="1:14" ht="18">
      <c r="A6084" s="114">
        <v>41071</v>
      </c>
      <c r="B6084" s="102" t="s">
        <v>1052</v>
      </c>
      <c r="C6084" s="29">
        <f t="shared" si="809"/>
        <v>97.719869706840385</v>
      </c>
      <c r="D6084" s="102" t="s">
        <v>188</v>
      </c>
      <c r="E6084" s="43">
        <v>3070</v>
      </c>
      <c r="F6084" s="43">
        <v>3080</v>
      </c>
      <c r="G6084" s="43"/>
      <c r="H6084" s="110"/>
      <c r="I6084" s="109">
        <f t="shared" si="805"/>
        <v>977.19869706840382</v>
      </c>
      <c r="J6084" s="109">
        <f t="shared" si="806"/>
        <v>0</v>
      </c>
      <c r="K6084" s="109">
        <f t="shared" si="807"/>
        <v>0</v>
      </c>
      <c r="L6084" s="43">
        <f t="shared" si="808"/>
        <v>977.19869706840382</v>
      </c>
      <c r="M6084" s="25"/>
      <c r="N6084" s="25"/>
    </row>
    <row r="6085" spans="1:14" ht="18">
      <c r="A6085" s="114">
        <v>41068</v>
      </c>
      <c r="B6085" s="54" t="s">
        <v>840</v>
      </c>
      <c r="C6085" s="29">
        <f t="shared" si="809"/>
        <v>623.70062370062374</v>
      </c>
      <c r="D6085" s="54" t="s">
        <v>203</v>
      </c>
      <c r="E6085" s="112">
        <v>481</v>
      </c>
      <c r="F6085" s="112">
        <v>478</v>
      </c>
      <c r="G6085" s="112">
        <v>474</v>
      </c>
      <c r="H6085" s="112">
        <v>472.35</v>
      </c>
      <c r="I6085" s="109">
        <f t="shared" si="805"/>
        <v>1871.1018711018712</v>
      </c>
      <c r="J6085" s="109">
        <f t="shared" si="806"/>
        <v>2494.8024948024949</v>
      </c>
      <c r="K6085" s="109">
        <f t="shared" si="807"/>
        <v>1029.1060291060151</v>
      </c>
      <c r="L6085" s="43">
        <f t="shared" si="808"/>
        <v>5395.0103950103812</v>
      </c>
      <c r="M6085" s="25"/>
      <c r="N6085" s="25"/>
    </row>
    <row r="6086" spans="1:14" ht="18">
      <c r="A6086" s="114">
        <v>41068</v>
      </c>
      <c r="B6086" s="54" t="s">
        <v>1053</v>
      </c>
      <c r="C6086" s="29">
        <f t="shared" si="809"/>
        <v>1530.6122448979593</v>
      </c>
      <c r="D6086" s="54" t="s">
        <v>188</v>
      </c>
      <c r="E6086" s="112">
        <v>196</v>
      </c>
      <c r="F6086" s="112">
        <v>197.25</v>
      </c>
      <c r="G6086" s="112">
        <v>199</v>
      </c>
      <c r="H6086" s="112"/>
      <c r="I6086" s="109">
        <f t="shared" si="805"/>
        <v>1913.2653061224491</v>
      </c>
      <c r="J6086" s="109">
        <f t="shared" si="806"/>
        <v>2678.5714285714289</v>
      </c>
      <c r="K6086" s="109">
        <f t="shared" si="807"/>
        <v>0</v>
      </c>
      <c r="L6086" s="43">
        <f t="shared" si="808"/>
        <v>4591.8367346938776</v>
      </c>
      <c r="M6086" s="25"/>
      <c r="N6086" s="25"/>
    </row>
    <row r="6087" spans="1:14" ht="18">
      <c r="A6087" s="114">
        <v>41068</v>
      </c>
      <c r="B6087" s="54" t="s">
        <v>851</v>
      </c>
      <c r="C6087" s="29">
        <f t="shared" si="809"/>
        <v>1736.6136034732272</v>
      </c>
      <c r="D6087" s="54" t="s">
        <v>188</v>
      </c>
      <c r="E6087" s="112">
        <v>172.75</v>
      </c>
      <c r="F6087" s="112">
        <v>174</v>
      </c>
      <c r="G6087" s="112">
        <v>176</v>
      </c>
      <c r="H6087" s="112"/>
      <c r="I6087" s="109">
        <f t="shared" si="805"/>
        <v>2170.7670043415337</v>
      </c>
      <c r="J6087" s="109">
        <f t="shared" si="806"/>
        <v>3473.2272069464543</v>
      </c>
      <c r="K6087" s="109">
        <f t="shared" si="807"/>
        <v>0</v>
      </c>
      <c r="L6087" s="43">
        <f t="shared" si="808"/>
        <v>5643.994211287988</v>
      </c>
      <c r="M6087" s="25"/>
      <c r="N6087" s="25"/>
    </row>
    <row r="6088" spans="1:14" ht="18">
      <c r="A6088" s="114">
        <v>41067</v>
      </c>
      <c r="B6088" s="54" t="s">
        <v>840</v>
      </c>
      <c r="C6088" s="29">
        <f t="shared" si="809"/>
        <v>606.06060606060601</v>
      </c>
      <c r="D6088" s="102" t="s">
        <v>203</v>
      </c>
      <c r="E6088" s="43">
        <v>495</v>
      </c>
      <c r="F6088" s="43">
        <v>492</v>
      </c>
      <c r="G6088" s="43">
        <v>488</v>
      </c>
      <c r="H6088" s="110"/>
      <c r="I6088" s="109">
        <f t="shared" si="805"/>
        <v>1818.181818181818</v>
      </c>
      <c r="J6088" s="109">
        <f t="shared" si="806"/>
        <v>2424.242424242424</v>
      </c>
      <c r="K6088" s="109">
        <f t="shared" si="807"/>
        <v>0</v>
      </c>
      <c r="L6088" s="43">
        <f t="shared" si="808"/>
        <v>4242.424242424242</v>
      </c>
      <c r="M6088" s="25"/>
      <c r="N6088" s="25"/>
    </row>
    <row r="6089" spans="1:14" ht="18">
      <c r="A6089" s="114">
        <v>41067</v>
      </c>
      <c r="B6089" s="54" t="s">
        <v>1054</v>
      </c>
      <c r="C6089" s="29">
        <f t="shared" si="809"/>
        <v>659.34065934065939</v>
      </c>
      <c r="D6089" s="54" t="s">
        <v>188</v>
      </c>
      <c r="E6089" s="112">
        <v>455</v>
      </c>
      <c r="F6089" s="112">
        <v>457.5</v>
      </c>
      <c r="G6089" s="112">
        <v>461.5</v>
      </c>
      <c r="H6089" s="112"/>
      <c r="I6089" s="109">
        <f t="shared" si="805"/>
        <v>1648.3516483516485</v>
      </c>
      <c r="J6089" s="109">
        <f t="shared" si="806"/>
        <v>2637.3626373626375</v>
      </c>
      <c r="K6089" s="109">
        <f t="shared" si="807"/>
        <v>0</v>
      </c>
      <c r="L6089" s="43">
        <f t="shared" si="808"/>
        <v>4285.7142857142862</v>
      </c>
      <c r="M6089" s="25"/>
      <c r="N6089" s="25"/>
    </row>
    <row r="6090" spans="1:14" ht="18">
      <c r="A6090" s="114">
        <v>41067</v>
      </c>
      <c r="B6090" s="102" t="s">
        <v>86</v>
      </c>
      <c r="C6090" s="29">
        <f t="shared" si="809"/>
        <v>1935.483870967742</v>
      </c>
      <c r="D6090" s="102" t="s">
        <v>188</v>
      </c>
      <c r="E6090" s="43">
        <v>155</v>
      </c>
      <c r="F6090" s="43">
        <v>156.25</v>
      </c>
      <c r="G6090" s="43"/>
      <c r="H6090" s="110"/>
      <c r="I6090" s="109">
        <f t="shared" si="805"/>
        <v>2419.3548387096776</v>
      </c>
      <c r="J6090" s="109">
        <f t="shared" si="806"/>
        <v>0</v>
      </c>
      <c r="K6090" s="109">
        <f t="shared" si="807"/>
        <v>0</v>
      </c>
      <c r="L6090" s="43">
        <f t="shared" si="808"/>
        <v>2419.3548387096776</v>
      </c>
      <c r="M6090" s="25"/>
      <c r="N6090" s="25"/>
    </row>
    <row r="6091" spans="1:14" ht="18">
      <c r="A6091" s="114">
        <v>41067</v>
      </c>
      <c r="B6091" s="102" t="s">
        <v>474</v>
      </c>
      <c r="C6091" s="29">
        <f t="shared" si="809"/>
        <v>2429.1497975708503</v>
      </c>
      <c r="D6091" s="102" t="s">
        <v>188</v>
      </c>
      <c r="E6091" s="43">
        <v>123.5</v>
      </c>
      <c r="F6091" s="43">
        <v>125</v>
      </c>
      <c r="G6091" s="43"/>
      <c r="H6091" s="110"/>
      <c r="I6091" s="109">
        <f t="shared" si="805"/>
        <v>3643.7246963562757</v>
      </c>
      <c r="J6091" s="109">
        <f t="shared" si="806"/>
        <v>0</v>
      </c>
      <c r="K6091" s="109">
        <f t="shared" si="807"/>
        <v>0</v>
      </c>
      <c r="L6091" s="43">
        <f t="shared" si="808"/>
        <v>3643.7246963562757</v>
      </c>
      <c r="M6091" s="25"/>
      <c r="N6091" s="25"/>
    </row>
    <row r="6092" spans="1:14" ht="18">
      <c r="A6092" s="114">
        <v>41067</v>
      </c>
      <c r="B6092" s="102" t="s">
        <v>1049</v>
      </c>
      <c r="C6092" s="29">
        <f t="shared" si="809"/>
        <v>1363.6363636363637</v>
      </c>
      <c r="D6092" s="102" t="s">
        <v>188</v>
      </c>
      <c r="E6092" s="43">
        <v>220</v>
      </c>
      <c r="F6092" s="43">
        <v>221.5</v>
      </c>
      <c r="G6092" s="43"/>
      <c r="H6092" s="110"/>
      <c r="I6092" s="109">
        <f t="shared" ref="I6092:I6155" si="810">(IF(D6092="SHORT",E6092-F6092,IF(D6092="LONG",F6092-E6092)))*C6092</f>
        <v>2045.4545454545455</v>
      </c>
      <c r="J6092" s="109">
        <f t="shared" ref="J6092:J6155" si="811">(IF(D6092="SHORT",IF(G6092="",0,F6092-G6092),IF(D6092="LONG",IF(G6092="",0,G6092-F6092))))*C6092</f>
        <v>0</v>
      </c>
      <c r="K6092" s="109">
        <f t="shared" ref="K6092:K6155" si="812">(IF(D6092="SHORT",IF(H6092="",0,G6092-H6092),IF(D6092="LONG",IF(H6092="",0,(H6092-G6092)))))*C6092</f>
        <v>0</v>
      </c>
      <c r="L6092" s="43">
        <f t="shared" ref="L6092:L6155" si="813">SUM(I6092,J6092,K6092)</f>
        <v>2045.4545454545455</v>
      </c>
      <c r="M6092" s="25"/>
      <c r="N6092" s="25"/>
    </row>
    <row r="6093" spans="1:14" ht="18">
      <c r="A6093" s="114">
        <v>41066</v>
      </c>
      <c r="B6093" s="54" t="s">
        <v>989</v>
      </c>
      <c r="C6093" s="29">
        <f t="shared" si="809"/>
        <v>414.36464088397793</v>
      </c>
      <c r="D6093" s="54" t="s">
        <v>188</v>
      </c>
      <c r="E6093" s="112">
        <v>724</v>
      </c>
      <c r="F6093" s="112">
        <v>728</v>
      </c>
      <c r="G6093" s="112">
        <v>735</v>
      </c>
      <c r="H6093" s="112">
        <v>745</v>
      </c>
      <c r="I6093" s="109">
        <f t="shared" si="810"/>
        <v>1657.4585635359117</v>
      </c>
      <c r="J6093" s="109">
        <f t="shared" si="811"/>
        <v>2900.5524861878457</v>
      </c>
      <c r="K6093" s="109">
        <f t="shared" si="812"/>
        <v>4143.6464088397788</v>
      </c>
      <c r="L6093" s="43">
        <f t="shared" si="813"/>
        <v>8701.6574585635353</v>
      </c>
      <c r="M6093" s="25"/>
      <c r="N6093" s="25"/>
    </row>
    <row r="6094" spans="1:14" ht="18">
      <c r="A6094" s="114">
        <v>41066</v>
      </c>
      <c r="B6094" s="54" t="s">
        <v>1004</v>
      </c>
      <c r="C6094" s="29">
        <f t="shared" si="809"/>
        <v>689.65517241379314</v>
      </c>
      <c r="D6094" s="54" t="s">
        <v>188</v>
      </c>
      <c r="E6094" s="112">
        <v>435</v>
      </c>
      <c r="F6094" s="112">
        <v>438</v>
      </c>
      <c r="G6094" s="112">
        <v>442</v>
      </c>
      <c r="H6094" s="112"/>
      <c r="I6094" s="109">
        <f t="shared" si="810"/>
        <v>2068.9655172413795</v>
      </c>
      <c r="J6094" s="109">
        <f t="shared" si="811"/>
        <v>2758.6206896551726</v>
      </c>
      <c r="K6094" s="109">
        <f t="shared" si="812"/>
        <v>0</v>
      </c>
      <c r="L6094" s="43">
        <f t="shared" si="813"/>
        <v>4827.5862068965525</v>
      </c>
      <c r="M6094" s="25"/>
      <c r="N6094" s="25"/>
    </row>
    <row r="6095" spans="1:14" ht="18">
      <c r="A6095" s="114">
        <v>41065</v>
      </c>
      <c r="B6095" s="54" t="s">
        <v>1055</v>
      </c>
      <c r="C6095" s="29">
        <f t="shared" si="809"/>
        <v>436.68122270742356</v>
      </c>
      <c r="D6095" s="54" t="s">
        <v>188</v>
      </c>
      <c r="E6095" s="112">
        <v>687</v>
      </c>
      <c r="F6095" s="112">
        <v>691</v>
      </c>
      <c r="G6095" s="112">
        <v>697</v>
      </c>
      <c r="H6095" s="112"/>
      <c r="I6095" s="109">
        <f t="shared" si="810"/>
        <v>1746.7248908296942</v>
      </c>
      <c r="J6095" s="109">
        <f t="shared" si="811"/>
        <v>2620.0873362445413</v>
      </c>
      <c r="K6095" s="109">
        <f t="shared" si="812"/>
        <v>0</v>
      </c>
      <c r="L6095" s="43">
        <f t="shared" si="813"/>
        <v>4366.8122270742351</v>
      </c>
      <c r="M6095" s="25"/>
      <c r="N6095" s="25"/>
    </row>
    <row r="6096" spans="1:14" ht="18">
      <c r="A6096" s="114">
        <v>41064</v>
      </c>
      <c r="B6096" s="54" t="s">
        <v>763</v>
      </c>
      <c r="C6096" s="29">
        <f t="shared" si="809"/>
        <v>744.41687344913146</v>
      </c>
      <c r="D6096" s="54" t="s">
        <v>188</v>
      </c>
      <c r="E6096" s="112">
        <v>403</v>
      </c>
      <c r="F6096" s="112">
        <v>406</v>
      </c>
      <c r="G6096" s="112">
        <v>409</v>
      </c>
      <c r="H6096" s="112">
        <v>414</v>
      </c>
      <c r="I6096" s="109">
        <f t="shared" si="810"/>
        <v>2233.2506203473945</v>
      </c>
      <c r="J6096" s="109">
        <f t="shared" si="811"/>
        <v>2233.2506203473945</v>
      </c>
      <c r="K6096" s="109">
        <f t="shared" si="812"/>
        <v>3722.0843672456572</v>
      </c>
      <c r="L6096" s="43">
        <f t="shared" si="813"/>
        <v>8188.5856079404457</v>
      </c>
      <c r="M6096" s="25"/>
      <c r="N6096" s="25"/>
    </row>
    <row r="6097" spans="1:14" ht="18">
      <c r="A6097" s="114">
        <v>41064</v>
      </c>
      <c r="B6097" s="54" t="s">
        <v>1004</v>
      </c>
      <c r="C6097" s="29">
        <f t="shared" si="809"/>
        <v>735.29411764705878</v>
      </c>
      <c r="D6097" s="54" t="s">
        <v>188</v>
      </c>
      <c r="E6097" s="112">
        <v>408</v>
      </c>
      <c r="F6097" s="112">
        <v>411</v>
      </c>
      <c r="G6097" s="112">
        <v>415</v>
      </c>
      <c r="H6097" s="112">
        <v>421</v>
      </c>
      <c r="I6097" s="109">
        <f t="shared" si="810"/>
        <v>2205.8823529411766</v>
      </c>
      <c r="J6097" s="109">
        <f t="shared" si="811"/>
        <v>2941.1764705882351</v>
      </c>
      <c r="K6097" s="109">
        <f t="shared" si="812"/>
        <v>4411.7647058823532</v>
      </c>
      <c r="L6097" s="43">
        <f t="shared" si="813"/>
        <v>9558.8235294117658</v>
      </c>
      <c r="M6097" s="25"/>
      <c r="N6097" s="25"/>
    </row>
    <row r="6098" spans="1:14" ht="18">
      <c r="A6098" s="114">
        <v>41064</v>
      </c>
      <c r="B6098" s="54" t="s">
        <v>1056</v>
      </c>
      <c r="C6098" s="29">
        <f t="shared" si="809"/>
        <v>500</v>
      </c>
      <c r="D6098" s="54" t="s">
        <v>203</v>
      </c>
      <c r="E6098" s="112">
        <v>600</v>
      </c>
      <c r="F6098" s="112">
        <v>593</v>
      </c>
      <c r="G6098" s="112">
        <v>582</v>
      </c>
      <c r="H6098" s="112">
        <v>570</v>
      </c>
      <c r="I6098" s="109">
        <f t="shared" si="810"/>
        <v>3500</v>
      </c>
      <c r="J6098" s="109">
        <f t="shared" si="811"/>
        <v>5500</v>
      </c>
      <c r="K6098" s="109">
        <f t="shared" si="812"/>
        <v>6000</v>
      </c>
      <c r="L6098" s="43">
        <f t="shared" si="813"/>
        <v>15000</v>
      </c>
      <c r="M6098" s="25"/>
      <c r="N6098" s="25"/>
    </row>
    <row r="6099" spans="1:14" ht="18">
      <c r="A6099" s="114">
        <v>41064</v>
      </c>
      <c r="B6099" s="102" t="s">
        <v>1057</v>
      </c>
      <c r="C6099" s="29">
        <f t="shared" si="809"/>
        <v>2013.4228187919464</v>
      </c>
      <c r="D6099" s="102" t="s">
        <v>188</v>
      </c>
      <c r="E6099" s="43">
        <v>149</v>
      </c>
      <c r="F6099" s="43">
        <v>147.44999999999999</v>
      </c>
      <c r="G6099" s="43"/>
      <c r="H6099" s="110"/>
      <c r="I6099" s="109">
        <f t="shared" si="810"/>
        <v>-3120.80536912754</v>
      </c>
      <c r="J6099" s="109">
        <f t="shared" si="811"/>
        <v>0</v>
      </c>
      <c r="K6099" s="109">
        <f t="shared" si="812"/>
        <v>0</v>
      </c>
      <c r="L6099" s="43">
        <f t="shared" si="813"/>
        <v>-3120.80536912754</v>
      </c>
      <c r="M6099" s="25"/>
      <c r="N6099" s="25"/>
    </row>
    <row r="6100" spans="1:14" ht="18">
      <c r="A6100" s="114">
        <v>41061</v>
      </c>
      <c r="B6100" s="102" t="s">
        <v>1058</v>
      </c>
      <c r="C6100" s="29">
        <f t="shared" si="809"/>
        <v>388.09831824062098</v>
      </c>
      <c r="D6100" s="102" t="s">
        <v>188</v>
      </c>
      <c r="E6100" s="43">
        <v>773</v>
      </c>
      <c r="F6100" s="43">
        <v>777</v>
      </c>
      <c r="G6100" s="43"/>
      <c r="H6100" s="110"/>
      <c r="I6100" s="109">
        <f t="shared" si="810"/>
        <v>1552.3932729624839</v>
      </c>
      <c r="J6100" s="109">
        <f t="shared" si="811"/>
        <v>0</v>
      </c>
      <c r="K6100" s="109">
        <f t="shared" si="812"/>
        <v>0</v>
      </c>
      <c r="L6100" s="43">
        <f t="shared" si="813"/>
        <v>1552.3932729624839</v>
      </c>
      <c r="M6100" s="25"/>
      <c r="N6100" s="25"/>
    </row>
    <row r="6101" spans="1:14" ht="18">
      <c r="A6101" s="114">
        <v>41061</v>
      </c>
      <c r="B6101" s="54" t="s">
        <v>474</v>
      </c>
      <c r="C6101" s="29">
        <f t="shared" si="809"/>
        <v>2459.0163934426228</v>
      </c>
      <c r="D6101" s="102" t="s">
        <v>188</v>
      </c>
      <c r="E6101" s="43">
        <v>122</v>
      </c>
      <c r="F6101" s="43">
        <v>120.45</v>
      </c>
      <c r="G6101" s="43"/>
      <c r="H6101" s="110"/>
      <c r="I6101" s="109">
        <f t="shared" si="810"/>
        <v>-3811.4754098360581</v>
      </c>
      <c r="J6101" s="109">
        <f t="shared" si="811"/>
        <v>0</v>
      </c>
      <c r="K6101" s="109">
        <f t="shared" si="812"/>
        <v>0</v>
      </c>
      <c r="L6101" s="43">
        <f t="shared" si="813"/>
        <v>-3811.4754098360581</v>
      </c>
      <c r="M6101" s="25"/>
      <c r="N6101" s="25"/>
    </row>
    <row r="6102" spans="1:14" ht="18">
      <c r="A6102" s="114">
        <v>41060</v>
      </c>
      <c r="B6102" s="54" t="s">
        <v>53</v>
      </c>
      <c r="C6102" s="29">
        <f t="shared" si="809"/>
        <v>1006.7114093959732</v>
      </c>
      <c r="D6102" s="54" t="s">
        <v>188</v>
      </c>
      <c r="E6102" s="112">
        <v>298</v>
      </c>
      <c r="F6102" s="112">
        <v>300</v>
      </c>
      <c r="G6102" s="112">
        <v>303</v>
      </c>
      <c r="H6102" s="112">
        <v>307</v>
      </c>
      <c r="I6102" s="109">
        <f t="shared" si="810"/>
        <v>2013.4228187919464</v>
      </c>
      <c r="J6102" s="109">
        <f t="shared" si="811"/>
        <v>3020.1342281879197</v>
      </c>
      <c r="K6102" s="109">
        <f t="shared" si="812"/>
        <v>4026.8456375838928</v>
      </c>
      <c r="L6102" s="43">
        <f t="shared" si="813"/>
        <v>9060.4026845637582</v>
      </c>
      <c r="M6102" s="25"/>
      <c r="N6102" s="25"/>
    </row>
    <row r="6103" spans="1:14" ht="18">
      <c r="A6103" s="114">
        <v>41060</v>
      </c>
      <c r="B6103" s="54" t="s">
        <v>1059</v>
      </c>
      <c r="C6103" s="29">
        <f t="shared" si="809"/>
        <v>511.07325383304942</v>
      </c>
      <c r="D6103" s="54" t="s">
        <v>188</v>
      </c>
      <c r="E6103" s="112">
        <v>587</v>
      </c>
      <c r="F6103" s="112">
        <v>590</v>
      </c>
      <c r="G6103" s="112">
        <v>594</v>
      </c>
      <c r="H6103" s="112">
        <v>600</v>
      </c>
      <c r="I6103" s="109">
        <f t="shared" si="810"/>
        <v>1533.2197614991483</v>
      </c>
      <c r="J6103" s="109">
        <f t="shared" si="811"/>
        <v>2044.2930153321977</v>
      </c>
      <c r="K6103" s="109">
        <f t="shared" si="812"/>
        <v>3066.4395229982965</v>
      </c>
      <c r="L6103" s="43">
        <f t="shared" si="813"/>
        <v>6643.9522998296425</v>
      </c>
      <c r="M6103" s="25"/>
      <c r="N6103" s="25"/>
    </row>
    <row r="6104" spans="1:14" ht="18">
      <c r="A6104" s="114">
        <v>41060</v>
      </c>
      <c r="B6104" s="54" t="s">
        <v>474</v>
      </c>
      <c r="C6104" s="29">
        <f t="shared" si="809"/>
        <v>2970.2970297029701</v>
      </c>
      <c r="D6104" s="54" t="s">
        <v>188</v>
      </c>
      <c r="E6104" s="112">
        <v>101</v>
      </c>
      <c r="F6104" s="112">
        <v>102.15</v>
      </c>
      <c r="G6104" s="112">
        <v>103.5</v>
      </c>
      <c r="H6104" s="112">
        <v>105.5</v>
      </c>
      <c r="I6104" s="109">
        <f t="shared" si="810"/>
        <v>3415.8415841584324</v>
      </c>
      <c r="J6104" s="109">
        <f t="shared" si="811"/>
        <v>4009.9009900989927</v>
      </c>
      <c r="K6104" s="109">
        <f t="shared" si="812"/>
        <v>5940.5940594059402</v>
      </c>
      <c r="L6104" s="43">
        <f t="shared" si="813"/>
        <v>13366.336633663366</v>
      </c>
      <c r="M6104" s="25"/>
      <c r="N6104" s="25"/>
    </row>
    <row r="6105" spans="1:14" ht="18">
      <c r="A6105" s="114">
        <v>41060</v>
      </c>
      <c r="B6105" s="54" t="s">
        <v>1060</v>
      </c>
      <c r="C6105" s="29">
        <f t="shared" si="809"/>
        <v>173.41040462427745</v>
      </c>
      <c r="D6105" s="54" t="s">
        <v>188</v>
      </c>
      <c r="E6105" s="112">
        <v>1730</v>
      </c>
      <c r="F6105" s="112">
        <v>1740</v>
      </c>
      <c r="G6105" s="112">
        <v>1752</v>
      </c>
      <c r="H6105" s="112">
        <v>1770</v>
      </c>
      <c r="I6105" s="109">
        <f t="shared" si="810"/>
        <v>1734.1040462427745</v>
      </c>
      <c r="J6105" s="109">
        <f t="shared" si="811"/>
        <v>2080.9248554913293</v>
      </c>
      <c r="K6105" s="109">
        <f t="shared" si="812"/>
        <v>3121.3872832369939</v>
      </c>
      <c r="L6105" s="43">
        <f t="shared" si="813"/>
        <v>6936.4161849710981</v>
      </c>
      <c r="M6105" s="25"/>
      <c r="N6105" s="25"/>
    </row>
    <row r="6106" spans="1:14" ht="18">
      <c r="A6106" s="114">
        <v>73931</v>
      </c>
      <c r="B6106" s="102" t="s">
        <v>1049</v>
      </c>
      <c r="C6106" s="29">
        <f t="shared" si="809"/>
        <v>1376.1467889908256</v>
      </c>
      <c r="D6106" s="102" t="s">
        <v>188</v>
      </c>
      <c r="E6106" s="43">
        <v>218</v>
      </c>
      <c r="F6106" s="43">
        <v>219.25</v>
      </c>
      <c r="G6106" s="43"/>
      <c r="H6106" s="110"/>
      <c r="I6106" s="109">
        <f t="shared" si="810"/>
        <v>1720.1834862385319</v>
      </c>
      <c r="J6106" s="109">
        <f t="shared" si="811"/>
        <v>0</v>
      </c>
      <c r="K6106" s="109">
        <f t="shared" si="812"/>
        <v>0</v>
      </c>
      <c r="L6106" s="43">
        <f t="shared" si="813"/>
        <v>1720.1834862385319</v>
      </c>
      <c r="M6106" s="25"/>
      <c r="N6106" s="25"/>
    </row>
    <row r="6107" spans="1:14" ht="18">
      <c r="A6107" s="114">
        <v>41060</v>
      </c>
      <c r="B6107" s="54" t="s">
        <v>755</v>
      </c>
      <c r="C6107" s="29">
        <f t="shared" si="809"/>
        <v>694.44444444444446</v>
      </c>
      <c r="D6107" s="102" t="s">
        <v>203</v>
      </c>
      <c r="E6107" s="43">
        <v>432</v>
      </c>
      <c r="F6107" s="43">
        <v>432</v>
      </c>
      <c r="G6107" s="43"/>
      <c r="H6107" s="110"/>
      <c r="I6107" s="109">
        <f t="shared" si="810"/>
        <v>0</v>
      </c>
      <c r="J6107" s="109">
        <f t="shared" si="811"/>
        <v>0</v>
      </c>
      <c r="K6107" s="109">
        <f t="shared" si="812"/>
        <v>0</v>
      </c>
      <c r="L6107" s="43">
        <f t="shared" si="813"/>
        <v>0</v>
      </c>
      <c r="M6107" s="25"/>
      <c r="N6107" s="25"/>
    </row>
    <row r="6108" spans="1:14" ht="18">
      <c r="A6108" s="114">
        <v>41059</v>
      </c>
      <c r="B6108" s="54" t="s">
        <v>606</v>
      </c>
      <c r="C6108" s="29">
        <f t="shared" si="809"/>
        <v>1083.0324909747292</v>
      </c>
      <c r="D6108" s="54" t="s">
        <v>188</v>
      </c>
      <c r="E6108" s="112">
        <v>277</v>
      </c>
      <c r="F6108" s="112">
        <v>278.5</v>
      </c>
      <c r="G6108" s="112">
        <v>281</v>
      </c>
      <c r="H6108" s="112">
        <v>284</v>
      </c>
      <c r="I6108" s="109">
        <f t="shared" si="810"/>
        <v>1624.5487364620938</v>
      </c>
      <c r="J6108" s="109">
        <f t="shared" si="811"/>
        <v>2707.5812274368227</v>
      </c>
      <c r="K6108" s="109">
        <f t="shared" si="812"/>
        <v>3249.0974729241875</v>
      </c>
      <c r="L6108" s="43">
        <f t="shared" si="813"/>
        <v>7581.2274368231047</v>
      </c>
      <c r="M6108" s="25"/>
      <c r="N6108" s="25"/>
    </row>
    <row r="6109" spans="1:14" ht="18">
      <c r="A6109" s="114">
        <v>41059</v>
      </c>
      <c r="B6109" s="54" t="s">
        <v>1058</v>
      </c>
      <c r="C6109" s="29">
        <f t="shared" si="809"/>
        <v>416.66666666666669</v>
      </c>
      <c r="D6109" s="54" t="s">
        <v>188</v>
      </c>
      <c r="E6109" s="112">
        <v>720</v>
      </c>
      <c r="F6109" s="112">
        <v>724</v>
      </c>
      <c r="G6109" s="112">
        <v>731</v>
      </c>
      <c r="H6109" s="112">
        <v>742</v>
      </c>
      <c r="I6109" s="109">
        <f t="shared" si="810"/>
        <v>1666.6666666666667</v>
      </c>
      <c r="J6109" s="109">
        <f t="shared" si="811"/>
        <v>2916.666666666667</v>
      </c>
      <c r="K6109" s="109">
        <f t="shared" si="812"/>
        <v>4583.3333333333339</v>
      </c>
      <c r="L6109" s="43">
        <f t="shared" si="813"/>
        <v>9166.6666666666679</v>
      </c>
      <c r="M6109" s="25"/>
      <c r="N6109" s="25"/>
    </row>
    <row r="6110" spans="1:14" ht="18">
      <c r="A6110" s="114">
        <v>41059</v>
      </c>
      <c r="B6110" s="102" t="s">
        <v>1059</v>
      </c>
      <c r="C6110" s="29">
        <f t="shared" si="809"/>
        <v>512.82051282051282</v>
      </c>
      <c r="D6110" s="102" t="s">
        <v>188</v>
      </c>
      <c r="E6110" s="43">
        <v>585</v>
      </c>
      <c r="F6110" s="43">
        <v>588</v>
      </c>
      <c r="G6110" s="43"/>
      <c r="H6110" s="110"/>
      <c r="I6110" s="109">
        <f t="shared" si="810"/>
        <v>1538.4615384615386</v>
      </c>
      <c r="J6110" s="109">
        <f t="shared" si="811"/>
        <v>0</v>
      </c>
      <c r="K6110" s="109">
        <f t="shared" si="812"/>
        <v>0</v>
      </c>
      <c r="L6110" s="43">
        <f t="shared" si="813"/>
        <v>1538.4615384615386</v>
      </c>
      <c r="M6110" s="25"/>
      <c r="N6110" s="25"/>
    </row>
    <row r="6111" spans="1:14" ht="18">
      <c r="A6111" s="114">
        <v>41059</v>
      </c>
      <c r="B6111" s="102" t="s">
        <v>1027</v>
      </c>
      <c r="C6111" s="29">
        <f t="shared" si="809"/>
        <v>363.63636363636363</v>
      </c>
      <c r="D6111" s="102" t="s">
        <v>188</v>
      </c>
      <c r="E6111" s="43">
        <v>825</v>
      </c>
      <c r="F6111" s="43">
        <v>830</v>
      </c>
      <c r="G6111" s="43"/>
      <c r="H6111" s="110"/>
      <c r="I6111" s="109">
        <f t="shared" si="810"/>
        <v>1818.181818181818</v>
      </c>
      <c r="J6111" s="109">
        <f t="shared" si="811"/>
        <v>0</v>
      </c>
      <c r="K6111" s="109">
        <f t="shared" si="812"/>
        <v>0</v>
      </c>
      <c r="L6111" s="43">
        <f t="shared" si="813"/>
        <v>1818.181818181818</v>
      </c>
      <c r="M6111" s="25"/>
      <c r="N6111" s="25"/>
    </row>
    <row r="6112" spans="1:14" ht="18">
      <c r="A6112" s="114">
        <v>41059</v>
      </c>
      <c r="B6112" s="102" t="s">
        <v>1056</v>
      </c>
      <c r="C6112" s="29">
        <f t="shared" si="809"/>
        <v>375.46933667083857</v>
      </c>
      <c r="D6112" s="102" t="s">
        <v>188</v>
      </c>
      <c r="E6112" s="43">
        <v>799</v>
      </c>
      <c r="F6112" s="43">
        <v>804</v>
      </c>
      <c r="G6112" s="43"/>
      <c r="H6112" s="110"/>
      <c r="I6112" s="109">
        <f t="shared" si="810"/>
        <v>1877.3466833541929</v>
      </c>
      <c r="J6112" s="109">
        <f t="shared" si="811"/>
        <v>0</v>
      </c>
      <c r="K6112" s="109">
        <f t="shared" si="812"/>
        <v>0</v>
      </c>
      <c r="L6112" s="43">
        <f t="shared" si="813"/>
        <v>1877.3466833541929</v>
      </c>
      <c r="M6112" s="25"/>
      <c r="N6112" s="25"/>
    </row>
    <row r="6113" spans="1:14" ht="18">
      <c r="A6113" s="114">
        <v>41058</v>
      </c>
      <c r="B6113" s="54" t="s">
        <v>1004</v>
      </c>
      <c r="C6113" s="29">
        <f t="shared" si="809"/>
        <v>781.25</v>
      </c>
      <c r="D6113" s="54" t="s">
        <v>188</v>
      </c>
      <c r="E6113" s="112">
        <v>384</v>
      </c>
      <c r="F6113" s="112">
        <v>386</v>
      </c>
      <c r="G6113" s="112">
        <v>389</v>
      </c>
      <c r="H6113" s="112">
        <v>393</v>
      </c>
      <c r="I6113" s="109">
        <f t="shared" si="810"/>
        <v>1562.5</v>
      </c>
      <c r="J6113" s="109">
        <f t="shared" si="811"/>
        <v>2343.75</v>
      </c>
      <c r="K6113" s="109">
        <f t="shared" si="812"/>
        <v>3125</v>
      </c>
      <c r="L6113" s="43">
        <f t="shared" si="813"/>
        <v>7031.25</v>
      </c>
      <c r="M6113" s="25"/>
      <c r="N6113" s="25"/>
    </row>
    <row r="6114" spans="1:14" ht="18">
      <c r="A6114" s="114">
        <v>41058</v>
      </c>
      <c r="B6114" s="54" t="s">
        <v>102</v>
      </c>
      <c r="C6114" s="29">
        <f t="shared" si="809"/>
        <v>1522.8426395939086</v>
      </c>
      <c r="D6114" s="102" t="s">
        <v>203</v>
      </c>
      <c r="E6114" s="43">
        <v>197</v>
      </c>
      <c r="F6114" s="43">
        <v>197</v>
      </c>
      <c r="G6114" s="43"/>
      <c r="H6114" s="110"/>
      <c r="I6114" s="109">
        <f t="shared" si="810"/>
        <v>0</v>
      </c>
      <c r="J6114" s="109">
        <f t="shared" si="811"/>
        <v>0</v>
      </c>
      <c r="K6114" s="109">
        <f t="shared" si="812"/>
        <v>0</v>
      </c>
      <c r="L6114" s="43">
        <f t="shared" si="813"/>
        <v>0</v>
      </c>
      <c r="M6114" s="25"/>
      <c r="N6114" s="25"/>
    </row>
    <row r="6115" spans="1:14" ht="18">
      <c r="A6115" s="114">
        <v>41058</v>
      </c>
      <c r="B6115" s="54" t="s">
        <v>1060</v>
      </c>
      <c r="C6115" s="29">
        <f t="shared" si="809"/>
        <v>177.51479289940829</v>
      </c>
      <c r="D6115" s="54" t="s">
        <v>188</v>
      </c>
      <c r="E6115" s="112">
        <v>1690</v>
      </c>
      <c r="F6115" s="112">
        <v>1700</v>
      </c>
      <c r="G6115" s="112">
        <v>1720</v>
      </c>
      <c r="H6115" s="112">
        <v>1745</v>
      </c>
      <c r="I6115" s="109">
        <f t="shared" si="810"/>
        <v>1775.147928994083</v>
      </c>
      <c r="J6115" s="109">
        <f t="shared" si="811"/>
        <v>3550.2958579881661</v>
      </c>
      <c r="K6115" s="109">
        <f t="shared" si="812"/>
        <v>4437.8698224852069</v>
      </c>
      <c r="L6115" s="43">
        <f t="shared" si="813"/>
        <v>9763.3136094674555</v>
      </c>
      <c r="M6115" s="25"/>
      <c r="N6115" s="25"/>
    </row>
    <row r="6116" spans="1:14" ht="18">
      <c r="A6116" s="114">
        <v>41058</v>
      </c>
      <c r="B6116" s="54" t="s">
        <v>862</v>
      </c>
      <c r="C6116" s="29">
        <f t="shared" si="809"/>
        <v>626.30480167014616</v>
      </c>
      <c r="D6116" s="54" t="s">
        <v>188</v>
      </c>
      <c r="E6116" s="112">
        <v>479</v>
      </c>
      <c r="F6116" s="112">
        <v>482</v>
      </c>
      <c r="G6116" s="112">
        <v>486</v>
      </c>
      <c r="H6116" s="112">
        <v>492</v>
      </c>
      <c r="I6116" s="109">
        <f t="shared" si="810"/>
        <v>1878.9144050104385</v>
      </c>
      <c r="J6116" s="109">
        <f t="shared" si="811"/>
        <v>2505.2192066805846</v>
      </c>
      <c r="K6116" s="109">
        <f t="shared" si="812"/>
        <v>3757.828810020877</v>
      </c>
      <c r="L6116" s="43">
        <f t="shared" si="813"/>
        <v>8141.9624217118999</v>
      </c>
      <c r="M6116" s="25"/>
      <c r="N6116" s="25"/>
    </row>
    <row r="6117" spans="1:14" ht="18">
      <c r="A6117" s="114">
        <v>41058</v>
      </c>
      <c r="B6117" s="102" t="s">
        <v>1061</v>
      </c>
      <c r="C6117" s="29">
        <f t="shared" si="809"/>
        <v>438.59649122807019</v>
      </c>
      <c r="D6117" s="102" t="s">
        <v>188</v>
      </c>
      <c r="E6117" s="43">
        <v>684</v>
      </c>
      <c r="F6117" s="43">
        <v>687</v>
      </c>
      <c r="G6117" s="43"/>
      <c r="H6117" s="110"/>
      <c r="I6117" s="109">
        <f t="shared" si="810"/>
        <v>1315.7894736842106</v>
      </c>
      <c r="J6117" s="109">
        <f t="shared" si="811"/>
        <v>0</v>
      </c>
      <c r="K6117" s="109">
        <f t="shared" si="812"/>
        <v>0</v>
      </c>
      <c r="L6117" s="43">
        <f t="shared" si="813"/>
        <v>1315.7894736842106</v>
      </c>
      <c r="M6117" s="25"/>
      <c r="N6117" s="25"/>
    </row>
    <row r="6118" spans="1:14" ht="18">
      <c r="A6118" s="114">
        <v>41057</v>
      </c>
      <c r="B6118" s="54" t="s">
        <v>1062</v>
      </c>
      <c r="C6118" s="29">
        <f t="shared" si="809"/>
        <v>462.24961479198765</v>
      </c>
      <c r="D6118" s="54" t="s">
        <v>188</v>
      </c>
      <c r="E6118" s="112">
        <v>649</v>
      </c>
      <c r="F6118" s="112">
        <v>653</v>
      </c>
      <c r="G6118" s="112">
        <v>659</v>
      </c>
      <c r="H6118" s="112">
        <v>668</v>
      </c>
      <c r="I6118" s="109">
        <f t="shared" si="810"/>
        <v>1848.9984591679506</v>
      </c>
      <c r="J6118" s="109">
        <f t="shared" si="811"/>
        <v>2773.497688751926</v>
      </c>
      <c r="K6118" s="109">
        <f t="shared" si="812"/>
        <v>4160.2465331278891</v>
      </c>
      <c r="L6118" s="43">
        <f t="shared" si="813"/>
        <v>8782.7426810477664</v>
      </c>
      <c r="M6118" s="25"/>
      <c r="N6118" s="25"/>
    </row>
    <row r="6119" spans="1:14" ht="18">
      <c r="A6119" s="114">
        <v>41057</v>
      </c>
      <c r="B6119" s="54" t="s">
        <v>464</v>
      </c>
      <c r="C6119" s="29">
        <f t="shared" si="809"/>
        <v>323.62459546925567</v>
      </c>
      <c r="D6119" s="54" t="s">
        <v>188</v>
      </c>
      <c r="E6119" s="112">
        <v>927</v>
      </c>
      <c r="F6119" s="112">
        <v>933</v>
      </c>
      <c r="G6119" s="112">
        <v>941</v>
      </c>
      <c r="H6119" s="112"/>
      <c r="I6119" s="109">
        <f t="shared" si="810"/>
        <v>1941.7475728155341</v>
      </c>
      <c r="J6119" s="109">
        <f t="shared" si="811"/>
        <v>2588.9967637540453</v>
      </c>
      <c r="K6119" s="109">
        <f t="shared" si="812"/>
        <v>0</v>
      </c>
      <c r="L6119" s="43">
        <f t="shared" si="813"/>
        <v>4530.7443365695799</v>
      </c>
      <c r="M6119" s="25"/>
      <c r="N6119" s="25"/>
    </row>
    <row r="6120" spans="1:14" ht="18">
      <c r="A6120" s="114">
        <v>41057</v>
      </c>
      <c r="B6120" s="54" t="s">
        <v>76</v>
      </c>
      <c r="C6120" s="29">
        <f t="shared" si="809"/>
        <v>480</v>
      </c>
      <c r="D6120" s="54" t="s">
        <v>188</v>
      </c>
      <c r="E6120" s="112">
        <v>625</v>
      </c>
      <c r="F6120" s="112">
        <v>628.5</v>
      </c>
      <c r="G6120" s="112">
        <v>634</v>
      </c>
      <c r="H6120" s="112"/>
      <c r="I6120" s="109">
        <f t="shared" si="810"/>
        <v>1680</v>
      </c>
      <c r="J6120" s="109">
        <f t="shared" si="811"/>
        <v>2640</v>
      </c>
      <c r="K6120" s="109">
        <f t="shared" si="812"/>
        <v>0</v>
      </c>
      <c r="L6120" s="43">
        <f t="shared" si="813"/>
        <v>4320</v>
      </c>
      <c r="M6120" s="25"/>
      <c r="N6120" s="25"/>
    </row>
    <row r="6121" spans="1:14" ht="18">
      <c r="A6121" s="114">
        <v>41057</v>
      </c>
      <c r="B6121" s="102" t="s">
        <v>92</v>
      </c>
      <c r="C6121" s="29">
        <f t="shared" si="809"/>
        <v>2474.2268041237112</v>
      </c>
      <c r="D6121" s="102" t="s">
        <v>188</v>
      </c>
      <c r="E6121" s="43">
        <v>121.25</v>
      </c>
      <c r="F6121" s="43">
        <v>122.25</v>
      </c>
      <c r="G6121" s="43"/>
      <c r="H6121" s="110"/>
      <c r="I6121" s="109">
        <f t="shared" si="810"/>
        <v>2474.2268041237112</v>
      </c>
      <c r="J6121" s="109">
        <f t="shared" si="811"/>
        <v>0</v>
      </c>
      <c r="K6121" s="109">
        <f t="shared" si="812"/>
        <v>0</v>
      </c>
      <c r="L6121" s="43">
        <f t="shared" si="813"/>
        <v>2474.2268041237112</v>
      </c>
      <c r="M6121" s="25"/>
      <c r="N6121" s="25"/>
    </row>
    <row r="6122" spans="1:14" ht="18">
      <c r="A6122" s="114">
        <v>41054</v>
      </c>
      <c r="B6122" s="54" t="s">
        <v>600</v>
      </c>
      <c r="C6122" s="29">
        <f t="shared" si="809"/>
        <v>245.09803921568627</v>
      </c>
      <c r="D6122" s="54" t="s">
        <v>188</v>
      </c>
      <c r="E6122" s="112">
        <v>1224</v>
      </c>
      <c r="F6122" s="112">
        <v>1232</v>
      </c>
      <c r="G6122" s="112">
        <v>1242</v>
      </c>
      <c r="H6122" s="112">
        <v>1255</v>
      </c>
      <c r="I6122" s="109">
        <f t="shared" si="810"/>
        <v>1960.7843137254902</v>
      </c>
      <c r="J6122" s="109">
        <f t="shared" si="811"/>
        <v>2450.9803921568628</v>
      </c>
      <c r="K6122" s="109">
        <f t="shared" si="812"/>
        <v>3186.2745098039213</v>
      </c>
      <c r="L6122" s="43">
        <f t="shared" si="813"/>
        <v>7598.0392156862745</v>
      </c>
      <c r="M6122" s="25"/>
      <c r="N6122" s="25"/>
    </row>
    <row r="6123" spans="1:14" ht="18">
      <c r="A6123" s="114">
        <v>41054</v>
      </c>
      <c r="B6123" s="54" t="s">
        <v>862</v>
      </c>
      <c r="C6123" s="29">
        <f t="shared" si="809"/>
        <v>635.59322033898309</v>
      </c>
      <c r="D6123" s="54" t="s">
        <v>188</v>
      </c>
      <c r="E6123" s="112">
        <v>472</v>
      </c>
      <c r="F6123" s="112">
        <v>475</v>
      </c>
      <c r="G6123" s="112">
        <v>479</v>
      </c>
      <c r="H6123" s="112"/>
      <c r="I6123" s="109">
        <f t="shared" si="810"/>
        <v>1906.7796610169494</v>
      </c>
      <c r="J6123" s="109">
        <f t="shared" si="811"/>
        <v>2542.3728813559323</v>
      </c>
      <c r="K6123" s="109">
        <f t="shared" si="812"/>
        <v>0</v>
      </c>
      <c r="L6123" s="43">
        <f t="shared" si="813"/>
        <v>4449.1525423728817</v>
      </c>
      <c r="M6123" s="25"/>
      <c r="N6123" s="25"/>
    </row>
    <row r="6124" spans="1:14" ht="18">
      <c r="A6124" s="114">
        <v>41054</v>
      </c>
      <c r="B6124" s="102" t="s">
        <v>75</v>
      </c>
      <c r="C6124" s="29">
        <f t="shared" si="809"/>
        <v>692.84064665127016</v>
      </c>
      <c r="D6124" s="102" t="s">
        <v>188</v>
      </c>
      <c r="E6124" s="43">
        <v>433</v>
      </c>
      <c r="F6124" s="43">
        <v>436</v>
      </c>
      <c r="G6124" s="43"/>
      <c r="H6124" s="110"/>
      <c r="I6124" s="109">
        <f t="shared" si="810"/>
        <v>2078.5219399538105</v>
      </c>
      <c r="J6124" s="109">
        <f t="shared" si="811"/>
        <v>0</v>
      </c>
      <c r="K6124" s="109">
        <f t="shared" si="812"/>
        <v>0</v>
      </c>
      <c r="L6124" s="43">
        <f t="shared" si="813"/>
        <v>2078.5219399538105</v>
      </c>
      <c r="M6124" s="25"/>
      <c r="N6124" s="25"/>
    </row>
    <row r="6125" spans="1:14" ht="18">
      <c r="A6125" s="114">
        <v>41053</v>
      </c>
      <c r="B6125" s="54" t="s">
        <v>1063</v>
      </c>
      <c r="C6125" s="29">
        <f t="shared" si="809"/>
        <v>3208.5561497326203</v>
      </c>
      <c r="D6125" s="54" t="s">
        <v>188</v>
      </c>
      <c r="E6125" s="112">
        <v>93.5</v>
      </c>
      <c r="F6125" s="112">
        <v>94.25</v>
      </c>
      <c r="G6125" s="112">
        <v>95.25</v>
      </c>
      <c r="H6125" s="112">
        <v>96.75</v>
      </c>
      <c r="I6125" s="109">
        <f t="shared" si="810"/>
        <v>2406.4171122994653</v>
      </c>
      <c r="J6125" s="109">
        <f t="shared" si="811"/>
        <v>3208.5561497326203</v>
      </c>
      <c r="K6125" s="109">
        <f t="shared" si="812"/>
        <v>4812.8342245989306</v>
      </c>
      <c r="L6125" s="43">
        <f t="shared" si="813"/>
        <v>10427.807486631016</v>
      </c>
      <c r="M6125" s="25"/>
      <c r="N6125" s="25"/>
    </row>
    <row r="6126" spans="1:14" ht="18">
      <c r="A6126" s="114">
        <v>41053</v>
      </c>
      <c r="B6126" s="54" t="s">
        <v>1064</v>
      </c>
      <c r="C6126" s="29">
        <f t="shared" si="809"/>
        <v>6122.4489795918371</v>
      </c>
      <c r="D6126" s="54" t="s">
        <v>188</v>
      </c>
      <c r="E6126" s="112">
        <v>49</v>
      </c>
      <c r="F6126" s="112">
        <v>49.5</v>
      </c>
      <c r="G6126" s="112">
        <v>50.25</v>
      </c>
      <c r="H6126" s="112">
        <v>51.5</v>
      </c>
      <c r="I6126" s="109">
        <f t="shared" si="810"/>
        <v>3061.2244897959185</v>
      </c>
      <c r="J6126" s="109">
        <f t="shared" si="811"/>
        <v>4591.8367346938776</v>
      </c>
      <c r="K6126" s="109">
        <f t="shared" si="812"/>
        <v>7653.0612244897966</v>
      </c>
      <c r="L6126" s="43">
        <f t="shared" si="813"/>
        <v>15306.122448979593</v>
      </c>
      <c r="M6126" s="25"/>
      <c r="N6126" s="25"/>
    </row>
    <row r="6127" spans="1:14" ht="18">
      <c r="A6127" s="114">
        <v>41053</v>
      </c>
      <c r="B6127" s="54" t="s">
        <v>1034</v>
      </c>
      <c r="C6127" s="29">
        <f t="shared" si="809"/>
        <v>336.32286995515693</v>
      </c>
      <c r="D6127" s="54" t="s">
        <v>188</v>
      </c>
      <c r="E6127" s="112">
        <v>892</v>
      </c>
      <c r="F6127" s="112">
        <v>897</v>
      </c>
      <c r="G6127" s="112">
        <v>905</v>
      </c>
      <c r="H6127" s="112"/>
      <c r="I6127" s="109">
        <f t="shared" si="810"/>
        <v>1681.6143497757846</v>
      </c>
      <c r="J6127" s="109">
        <f t="shared" si="811"/>
        <v>2690.5829596412555</v>
      </c>
      <c r="K6127" s="109">
        <f t="shared" si="812"/>
        <v>0</v>
      </c>
      <c r="L6127" s="43">
        <f t="shared" si="813"/>
        <v>4372.1973094170398</v>
      </c>
      <c r="M6127" s="25"/>
      <c r="N6127" s="25"/>
    </row>
    <row r="6128" spans="1:14" ht="18">
      <c r="A6128" s="114">
        <v>41052</v>
      </c>
      <c r="B6128" s="54" t="s">
        <v>1027</v>
      </c>
      <c r="C6128" s="29">
        <f t="shared" si="809"/>
        <v>380.71065989847716</v>
      </c>
      <c r="D6128" s="54" t="s">
        <v>188</v>
      </c>
      <c r="E6128" s="112">
        <v>788</v>
      </c>
      <c r="F6128" s="112">
        <v>792</v>
      </c>
      <c r="G6128" s="112">
        <v>797</v>
      </c>
      <c r="H6128" s="112">
        <v>804</v>
      </c>
      <c r="I6128" s="109">
        <f t="shared" si="810"/>
        <v>1522.8426395939086</v>
      </c>
      <c r="J6128" s="109">
        <f t="shared" si="811"/>
        <v>1903.5532994923858</v>
      </c>
      <c r="K6128" s="109">
        <f t="shared" si="812"/>
        <v>2664.9746192893399</v>
      </c>
      <c r="L6128" s="43">
        <f t="shared" si="813"/>
        <v>6091.3705583756346</v>
      </c>
      <c r="M6128" s="25"/>
      <c r="N6128" s="25"/>
    </row>
    <row r="6129" spans="1:14" ht="18">
      <c r="A6129" s="114">
        <v>41052</v>
      </c>
      <c r="B6129" s="54" t="s">
        <v>1027</v>
      </c>
      <c r="C6129" s="29">
        <f t="shared" si="809"/>
        <v>402.68456375838929</v>
      </c>
      <c r="D6129" s="54" t="s">
        <v>188</v>
      </c>
      <c r="E6129" s="112">
        <v>745</v>
      </c>
      <c r="F6129" s="112">
        <v>750</v>
      </c>
      <c r="G6129" s="112">
        <v>756</v>
      </c>
      <c r="H6129" s="112">
        <v>766</v>
      </c>
      <c r="I6129" s="109">
        <f t="shared" si="810"/>
        <v>2013.4228187919464</v>
      </c>
      <c r="J6129" s="109">
        <f t="shared" si="811"/>
        <v>2416.1073825503358</v>
      </c>
      <c r="K6129" s="109">
        <f t="shared" si="812"/>
        <v>4026.8456375838928</v>
      </c>
      <c r="L6129" s="43">
        <f t="shared" si="813"/>
        <v>8456.3758389261748</v>
      </c>
      <c r="M6129" s="25"/>
      <c r="N6129" s="25"/>
    </row>
    <row r="6130" spans="1:14" ht="18">
      <c r="A6130" s="114">
        <v>41052</v>
      </c>
      <c r="B6130" s="54" t="s">
        <v>1056</v>
      </c>
      <c r="C6130" s="29">
        <f t="shared" si="809"/>
        <v>491.80327868852459</v>
      </c>
      <c r="D6130" s="54" t="s">
        <v>188</v>
      </c>
      <c r="E6130" s="112">
        <v>610</v>
      </c>
      <c r="F6130" s="112">
        <v>614</v>
      </c>
      <c r="G6130" s="112">
        <v>620</v>
      </c>
      <c r="H6130" s="112"/>
      <c r="I6130" s="109">
        <f t="shared" si="810"/>
        <v>1967.2131147540983</v>
      </c>
      <c r="J6130" s="109">
        <f t="shared" si="811"/>
        <v>2950.8196721311474</v>
      </c>
      <c r="K6130" s="109">
        <f t="shared" si="812"/>
        <v>0</v>
      </c>
      <c r="L6130" s="43">
        <f t="shared" si="813"/>
        <v>4918.0327868852455</v>
      </c>
      <c r="M6130" s="25"/>
      <c r="N6130" s="25"/>
    </row>
    <row r="6131" spans="1:14" ht="18">
      <c r="A6131" s="114">
        <v>41052</v>
      </c>
      <c r="B6131" s="102" t="s">
        <v>1065</v>
      </c>
      <c r="C6131" s="29">
        <f t="shared" si="809"/>
        <v>2083.3333333333335</v>
      </c>
      <c r="D6131" s="102" t="s">
        <v>188</v>
      </c>
      <c r="E6131" s="43">
        <v>144</v>
      </c>
      <c r="F6131" s="43">
        <v>145.15</v>
      </c>
      <c r="G6131" s="43"/>
      <c r="H6131" s="110"/>
      <c r="I6131" s="109">
        <f t="shared" si="810"/>
        <v>2395.8333333333453</v>
      </c>
      <c r="J6131" s="109">
        <f t="shared" si="811"/>
        <v>0</v>
      </c>
      <c r="K6131" s="109">
        <f t="shared" si="812"/>
        <v>0</v>
      </c>
      <c r="L6131" s="43">
        <f t="shared" si="813"/>
        <v>2395.8333333333453</v>
      </c>
      <c r="M6131" s="25"/>
      <c r="N6131" s="25"/>
    </row>
    <row r="6132" spans="1:14" ht="18">
      <c r="A6132" s="114">
        <v>41051</v>
      </c>
      <c r="B6132" s="54" t="s">
        <v>1027</v>
      </c>
      <c r="C6132" s="29">
        <f t="shared" si="809"/>
        <v>422.53521126760563</v>
      </c>
      <c r="D6132" s="54" t="s">
        <v>188</v>
      </c>
      <c r="E6132" s="112">
        <v>710</v>
      </c>
      <c r="F6132" s="112">
        <v>714</v>
      </c>
      <c r="G6132" s="112">
        <v>719</v>
      </c>
      <c r="H6132" s="112">
        <v>725</v>
      </c>
      <c r="I6132" s="109">
        <f t="shared" si="810"/>
        <v>1690.1408450704225</v>
      </c>
      <c r="J6132" s="109">
        <f t="shared" si="811"/>
        <v>2112.676056338028</v>
      </c>
      <c r="K6132" s="109">
        <f t="shared" si="812"/>
        <v>2535.211267605634</v>
      </c>
      <c r="L6132" s="43">
        <f t="shared" si="813"/>
        <v>6338.0281690140846</v>
      </c>
      <c r="M6132" s="25"/>
      <c r="N6132" s="25"/>
    </row>
    <row r="6133" spans="1:14" ht="18">
      <c r="A6133" s="114">
        <v>41051</v>
      </c>
      <c r="B6133" s="54" t="s">
        <v>1027</v>
      </c>
      <c r="C6133" s="29">
        <f t="shared" si="809"/>
        <v>437.31778425655978</v>
      </c>
      <c r="D6133" s="54" t="s">
        <v>188</v>
      </c>
      <c r="E6133" s="112">
        <v>686</v>
      </c>
      <c r="F6133" s="112">
        <v>690</v>
      </c>
      <c r="G6133" s="112">
        <v>695</v>
      </c>
      <c r="H6133" s="112">
        <v>703</v>
      </c>
      <c r="I6133" s="109">
        <f t="shared" si="810"/>
        <v>1749.2711370262391</v>
      </c>
      <c r="J6133" s="109">
        <f t="shared" si="811"/>
        <v>2186.5889212827988</v>
      </c>
      <c r="K6133" s="109">
        <f t="shared" si="812"/>
        <v>3498.5422740524782</v>
      </c>
      <c r="L6133" s="43">
        <f t="shared" si="813"/>
        <v>7434.4023323615165</v>
      </c>
      <c r="M6133" s="25"/>
      <c r="N6133" s="25"/>
    </row>
    <row r="6134" spans="1:14" ht="18">
      <c r="A6134" s="114">
        <v>41051</v>
      </c>
      <c r="B6134" s="54" t="s">
        <v>1066</v>
      </c>
      <c r="C6134" s="29">
        <f t="shared" si="809"/>
        <v>849.85835694050991</v>
      </c>
      <c r="D6134" s="54" t="s">
        <v>188</v>
      </c>
      <c r="E6134" s="112">
        <v>353</v>
      </c>
      <c r="F6134" s="112">
        <v>356</v>
      </c>
      <c r="G6134" s="112">
        <v>359.5</v>
      </c>
      <c r="H6134" s="112">
        <v>365</v>
      </c>
      <c r="I6134" s="109">
        <f t="shared" si="810"/>
        <v>2549.5750708215296</v>
      </c>
      <c r="J6134" s="109">
        <f t="shared" si="811"/>
        <v>2974.5042492917846</v>
      </c>
      <c r="K6134" s="109">
        <f t="shared" si="812"/>
        <v>4674.2209631728047</v>
      </c>
      <c r="L6134" s="43">
        <f t="shared" si="813"/>
        <v>10198.30028328612</v>
      </c>
      <c r="M6134" s="25"/>
      <c r="N6134" s="25"/>
    </row>
    <row r="6135" spans="1:14" ht="18">
      <c r="A6135" s="114">
        <v>41051</v>
      </c>
      <c r="B6135" s="54" t="s">
        <v>76</v>
      </c>
      <c r="C6135" s="29">
        <f t="shared" si="809"/>
        <v>491.80327868852459</v>
      </c>
      <c r="D6135" s="54" t="s">
        <v>188</v>
      </c>
      <c r="E6135" s="112">
        <v>610</v>
      </c>
      <c r="F6135" s="112">
        <v>614</v>
      </c>
      <c r="G6135" s="112">
        <v>620</v>
      </c>
      <c r="H6135" s="112"/>
      <c r="I6135" s="109">
        <f t="shared" si="810"/>
        <v>1967.2131147540983</v>
      </c>
      <c r="J6135" s="109">
        <f t="shared" si="811"/>
        <v>2950.8196721311474</v>
      </c>
      <c r="K6135" s="109">
        <f t="shared" si="812"/>
        <v>0</v>
      </c>
      <c r="L6135" s="43">
        <f t="shared" si="813"/>
        <v>4918.0327868852455</v>
      </c>
      <c r="M6135" s="25"/>
      <c r="N6135" s="25"/>
    </row>
    <row r="6136" spans="1:14" ht="18">
      <c r="A6136" s="114">
        <v>41051</v>
      </c>
      <c r="B6136" s="54" t="s">
        <v>1050</v>
      </c>
      <c r="C6136" s="29">
        <f t="shared" si="809"/>
        <v>1224.4897959183672</v>
      </c>
      <c r="D6136" s="54" t="s">
        <v>188</v>
      </c>
      <c r="E6136" s="112">
        <v>245</v>
      </c>
      <c r="F6136" s="112">
        <v>247</v>
      </c>
      <c r="G6136" s="112"/>
      <c r="H6136" s="112"/>
      <c r="I6136" s="109">
        <f t="shared" si="810"/>
        <v>2448.9795918367345</v>
      </c>
      <c r="J6136" s="109">
        <f t="shared" si="811"/>
        <v>0</v>
      </c>
      <c r="K6136" s="109">
        <f t="shared" si="812"/>
        <v>0</v>
      </c>
      <c r="L6136" s="43">
        <f t="shared" si="813"/>
        <v>2448.9795918367345</v>
      </c>
      <c r="M6136" s="25"/>
      <c r="N6136" s="25"/>
    </row>
    <row r="6137" spans="1:14" ht="18">
      <c r="A6137" s="114">
        <v>41051</v>
      </c>
      <c r="B6137" s="54" t="s">
        <v>727</v>
      </c>
      <c r="C6137" s="29">
        <f t="shared" si="809"/>
        <v>2325.5813953488373</v>
      </c>
      <c r="D6137" s="54" t="s">
        <v>188</v>
      </c>
      <c r="E6137" s="112">
        <v>129</v>
      </c>
      <c r="F6137" s="112">
        <v>129</v>
      </c>
      <c r="G6137" s="112"/>
      <c r="H6137" s="112"/>
      <c r="I6137" s="109">
        <f t="shared" si="810"/>
        <v>0</v>
      </c>
      <c r="J6137" s="109">
        <f t="shared" si="811"/>
        <v>0</v>
      </c>
      <c r="K6137" s="109">
        <f t="shared" si="812"/>
        <v>0</v>
      </c>
      <c r="L6137" s="43">
        <f t="shared" si="813"/>
        <v>0</v>
      </c>
      <c r="M6137" s="25"/>
      <c r="N6137" s="25"/>
    </row>
    <row r="6138" spans="1:14" ht="18">
      <c r="A6138" s="114">
        <v>41050</v>
      </c>
      <c r="B6138" s="54" t="s">
        <v>76</v>
      </c>
      <c r="C6138" s="29">
        <f t="shared" si="809"/>
        <v>543.47826086956525</v>
      </c>
      <c r="D6138" s="54" t="s">
        <v>188</v>
      </c>
      <c r="E6138" s="112">
        <v>552</v>
      </c>
      <c r="F6138" s="112">
        <v>555</v>
      </c>
      <c r="G6138" s="112">
        <v>560</v>
      </c>
      <c r="H6138" s="112">
        <v>572</v>
      </c>
      <c r="I6138" s="109">
        <f t="shared" si="810"/>
        <v>1630.4347826086957</v>
      </c>
      <c r="J6138" s="109">
        <f t="shared" si="811"/>
        <v>2717.391304347826</v>
      </c>
      <c r="K6138" s="109">
        <f t="shared" si="812"/>
        <v>6521.739130434783</v>
      </c>
      <c r="L6138" s="43">
        <f t="shared" si="813"/>
        <v>10869.565217391304</v>
      </c>
      <c r="M6138" s="25"/>
      <c r="N6138" s="25"/>
    </row>
    <row r="6139" spans="1:14" ht="18">
      <c r="A6139" s="114">
        <v>41050</v>
      </c>
      <c r="B6139" s="54" t="s">
        <v>76</v>
      </c>
      <c r="C6139" s="29">
        <f t="shared" si="809"/>
        <v>585.9375</v>
      </c>
      <c r="D6139" s="54" t="s">
        <v>188</v>
      </c>
      <c r="E6139" s="112">
        <v>512</v>
      </c>
      <c r="F6139" s="112">
        <v>515.5</v>
      </c>
      <c r="G6139" s="112">
        <v>520</v>
      </c>
      <c r="H6139" s="112">
        <v>528</v>
      </c>
      <c r="I6139" s="109">
        <f t="shared" si="810"/>
        <v>2050.78125</v>
      </c>
      <c r="J6139" s="109">
        <f t="shared" si="811"/>
        <v>2636.71875</v>
      </c>
      <c r="K6139" s="109">
        <f t="shared" si="812"/>
        <v>4687.5</v>
      </c>
      <c r="L6139" s="43">
        <f t="shared" si="813"/>
        <v>9375</v>
      </c>
      <c r="M6139" s="25"/>
      <c r="N6139" s="25"/>
    </row>
    <row r="6140" spans="1:14" ht="18">
      <c r="A6140" s="114">
        <v>41050</v>
      </c>
      <c r="B6140" s="54" t="s">
        <v>1067</v>
      </c>
      <c r="C6140" s="29">
        <f t="shared" si="809"/>
        <v>254.23728813559322</v>
      </c>
      <c r="D6140" s="102" t="s">
        <v>203</v>
      </c>
      <c r="E6140" s="43">
        <v>1180</v>
      </c>
      <c r="F6140" s="43">
        <v>1170</v>
      </c>
      <c r="G6140" s="43"/>
      <c r="H6140" s="110"/>
      <c r="I6140" s="109">
        <f t="shared" si="810"/>
        <v>2542.3728813559323</v>
      </c>
      <c r="J6140" s="109">
        <f t="shared" si="811"/>
        <v>0</v>
      </c>
      <c r="K6140" s="109">
        <f t="shared" si="812"/>
        <v>0</v>
      </c>
      <c r="L6140" s="43">
        <f t="shared" si="813"/>
        <v>2542.3728813559323</v>
      </c>
      <c r="M6140" s="25"/>
      <c r="N6140" s="25"/>
    </row>
    <row r="6141" spans="1:14" ht="18">
      <c r="A6141" s="114">
        <v>41047</v>
      </c>
      <c r="B6141" s="54" t="s">
        <v>1068</v>
      </c>
      <c r="C6141" s="29">
        <f t="shared" si="809"/>
        <v>152.12981744421907</v>
      </c>
      <c r="D6141" s="54" t="s">
        <v>188</v>
      </c>
      <c r="E6141" s="112">
        <v>1972</v>
      </c>
      <c r="F6141" s="112">
        <v>1980</v>
      </c>
      <c r="G6141" s="112">
        <v>1994</v>
      </c>
      <c r="H6141" s="112"/>
      <c r="I6141" s="109">
        <f t="shared" si="810"/>
        <v>1217.0385395537526</v>
      </c>
      <c r="J6141" s="109">
        <f t="shared" si="811"/>
        <v>2129.8174442190671</v>
      </c>
      <c r="K6141" s="109">
        <f t="shared" si="812"/>
        <v>0</v>
      </c>
      <c r="L6141" s="43">
        <f t="shared" si="813"/>
        <v>3346.8559837728199</v>
      </c>
      <c r="M6141" s="25"/>
      <c r="N6141" s="25"/>
    </row>
    <row r="6142" spans="1:14" ht="18">
      <c r="A6142" s="114">
        <v>41047</v>
      </c>
      <c r="B6142" s="54" t="s">
        <v>1068</v>
      </c>
      <c r="C6142" s="29">
        <f t="shared" si="809"/>
        <v>170.45454545454547</v>
      </c>
      <c r="D6142" s="102" t="s">
        <v>203</v>
      </c>
      <c r="E6142" s="43">
        <v>1760</v>
      </c>
      <c r="F6142" s="43">
        <v>1779.45</v>
      </c>
      <c r="G6142" s="43"/>
      <c r="H6142" s="110"/>
      <c r="I6142" s="109">
        <f t="shared" si="810"/>
        <v>-3315.3409090909172</v>
      </c>
      <c r="J6142" s="109">
        <f t="shared" si="811"/>
        <v>0</v>
      </c>
      <c r="K6142" s="109">
        <f t="shared" si="812"/>
        <v>0</v>
      </c>
      <c r="L6142" s="43">
        <f t="shared" si="813"/>
        <v>-3315.3409090909172</v>
      </c>
      <c r="M6142" s="25"/>
      <c r="N6142" s="25"/>
    </row>
    <row r="6143" spans="1:14" ht="18">
      <c r="A6143" s="114">
        <v>41046</v>
      </c>
      <c r="B6143" s="54" t="s">
        <v>76</v>
      </c>
      <c r="C6143" s="29">
        <f t="shared" ref="C6143:C6206" si="814">300000/E6143</f>
        <v>621.11801242236027</v>
      </c>
      <c r="D6143" s="54" t="s">
        <v>188</v>
      </c>
      <c r="E6143" s="112">
        <v>483</v>
      </c>
      <c r="F6143" s="112">
        <v>486</v>
      </c>
      <c r="G6143" s="112">
        <v>490</v>
      </c>
      <c r="H6143" s="112">
        <v>496</v>
      </c>
      <c r="I6143" s="109">
        <f t="shared" si="810"/>
        <v>1863.3540372670809</v>
      </c>
      <c r="J6143" s="109">
        <f t="shared" si="811"/>
        <v>2484.4720496894411</v>
      </c>
      <c r="K6143" s="109">
        <f t="shared" si="812"/>
        <v>3726.7080745341618</v>
      </c>
      <c r="L6143" s="43">
        <f t="shared" si="813"/>
        <v>8074.5341614906838</v>
      </c>
      <c r="M6143" s="25"/>
      <c r="N6143" s="25"/>
    </row>
    <row r="6144" spans="1:14" ht="18">
      <c r="A6144" s="114">
        <v>41046</v>
      </c>
      <c r="B6144" s="54" t="s">
        <v>76</v>
      </c>
      <c r="C6144" s="29">
        <f t="shared" si="814"/>
        <v>638.29787234042556</v>
      </c>
      <c r="D6144" s="54" t="s">
        <v>188</v>
      </c>
      <c r="E6144" s="112">
        <v>470</v>
      </c>
      <c r="F6144" s="112">
        <v>473</v>
      </c>
      <c r="G6144" s="112">
        <v>477</v>
      </c>
      <c r="H6144" s="112">
        <v>483</v>
      </c>
      <c r="I6144" s="109">
        <f t="shared" si="810"/>
        <v>1914.8936170212767</v>
      </c>
      <c r="J6144" s="109">
        <f t="shared" si="811"/>
        <v>2553.1914893617022</v>
      </c>
      <c r="K6144" s="109">
        <f t="shared" si="812"/>
        <v>3829.7872340425533</v>
      </c>
      <c r="L6144" s="43">
        <f t="shared" si="813"/>
        <v>8297.8723404255325</v>
      </c>
      <c r="M6144" s="25"/>
      <c r="N6144" s="25"/>
    </row>
    <row r="6145" spans="1:14" ht="18">
      <c r="A6145" s="114">
        <v>41046</v>
      </c>
      <c r="B6145" s="54" t="s">
        <v>1068</v>
      </c>
      <c r="C6145" s="29">
        <f t="shared" si="814"/>
        <v>173.91304347826087</v>
      </c>
      <c r="D6145" s="54" t="s">
        <v>188</v>
      </c>
      <c r="E6145" s="112">
        <v>1725</v>
      </c>
      <c r="F6145" s="112">
        <v>1733</v>
      </c>
      <c r="G6145" s="112">
        <v>1750</v>
      </c>
      <c r="H6145" s="112">
        <v>1774</v>
      </c>
      <c r="I6145" s="109">
        <f t="shared" si="810"/>
        <v>1391.304347826087</v>
      </c>
      <c r="J6145" s="109">
        <f t="shared" si="811"/>
        <v>2956.521739130435</v>
      </c>
      <c r="K6145" s="109">
        <f t="shared" si="812"/>
        <v>4173.913043478261</v>
      </c>
      <c r="L6145" s="43">
        <f t="shared" si="813"/>
        <v>8521.7391304347839</v>
      </c>
      <c r="M6145" s="25"/>
      <c r="N6145" s="25"/>
    </row>
    <row r="6146" spans="1:14" ht="18">
      <c r="A6146" s="114">
        <v>41045</v>
      </c>
      <c r="B6146" s="54" t="s">
        <v>1069</v>
      </c>
      <c r="C6146" s="29">
        <f t="shared" si="814"/>
        <v>625</v>
      </c>
      <c r="D6146" s="102" t="s">
        <v>203</v>
      </c>
      <c r="E6146" s="43">
        <v>480</v>
      </c>
      <c r="F6146" s="43">
        <v>477</v>
      </c>
      <c r="G6146" s="43"/>
      <c r="H6146" s="110"/>
      <c r="I6146" s="109">
        <f t="shared" si="810"/>
        <v>1875</v>
      </c>
      <c r="J6146" s="109">
        <f t="shared" si="811"/>
        <v>0</v>
      </c>
      <c r="K6146" s="109">
        <f t="shared" si="812"/>
        <v>0</v>
      </c>
      <c r="L6146" s="43">
        <f t="shared" si="813"/>
        <v>1875</v>
      </c>
      <c r="M6146" s="25"/>
      <c r="N6146" s="25"/>
    </row>
    <row r="6147" spans="1:14" ht="18">
      <c r="A6147" s="114">
        <v>41045</v>
      </c>
      <c r="B6147" s="54" t="s">
        <v>1070</v>
      </c>
      <c r="C6147" s="29">
        <f t="shared" si="814"/>
        <v>3030.3030303030305</v>
      </c>
      <c r="D6147" s="54" t="s">
        <v>188</v>
      </c>
      <c r="E6147" s="112">
        <v>99</v>
      </c>
      <c r="F6147" s="112">
        <v>99.6</v>
      </c>
      <c r="G6147" s="112"/>
      <c r="H6147" s="112"/>
      <c r="I6147" s="109">
        <f t="shared" si="810"/>
        <v>1818.181818181801</v>
      </c>
      <c r="J6147" s="109">
        <f t="shared" si="811"/>
        <v>0</v>
      </c>
      <c r="K6147" s="109">
        <f t="shared" si="812"/>
        <v>0</v>
      </c>
      <c r="L6147" s="43">
        <f t="shared" si="813"/>
        <v>1818.181818181801</v>
      </c>
      <c r="M6147" s="25"/>
      <c r="N6147" s="25"/>
    </row>
    <row r="6148" spans="1:14" ht="18">
      <c r="A6148" s="114">
        <v>41044</v>
      </c>
      <c r="B6148" s="54" t="s">
        <v>82</v>
      </c>
      <c r="C6148" s="29">
        <f t="shared" si="814"/>
        <v>4109.58904109589</v>
      </c>
      <c r="D6148" s="54" t="s">
        <v>188</v>
      </c>
      <c r="E6148" s="112">
        <v>73</v>
      </c>
      <c r="F6148" s="112">
        <v>73.650000000000006</v>
      </c>
      <c r="G6148" s="112">
        <v>74.5</v>
      </c>
      <c r="H6148" s="112"/>
      <c r="I6148" s="109">
        <f t="shared" si="810"/>
        <v>2671.2328767123518</v>
      </c>
      <c r="J6148" s="109">
        <f t="shared" si="811"/>
        <v>3493.1506849314833</v>
      </c>
      <c r="K6148" s="109">
        <f t="shared" si="812"/>
        <v>0</v>
      </c>
      <c r="L6148" s="43">
        <f t="shared" si="813"/>
        <v>6164.3835616438355</v>
      </c>
      <c r="M6148" s="25"/>
      <c r="N6148" s="25"/>
    </row>
    <row r="6149" spans="1:14" ht="18">
      <c r="A6149" s="114">
        <v>41044</v>
      </c>
      <c r="B6149" s="54" t="s">
        <v>840</v>
      </c>
      <c r="C6149" s="29">
        <f t="shared" si="814"/>
        <v>559.70149253731347</v>
      </c>
      <c r="D6149" s="54" t="s">
        <v>188</v>
      </c>
      <c r="E6149" s="112">
        <v>536</v>
      </c>
      <c r="F6149" s="112">
        <v>540</v>
      </c>
      <c r="G6149" s="112"/>
      <c r="H6149" s="112"/>
      <c r="I6149" s="109">
        <f t="shared" si="810"/>
        <v>2238.8059701492539</v>
      </c>
      <c r="J6149" s="109">
        <f t="shared" si="811"/>
        <v>0</v>
      </c>
      <c r="K6149" s="109">
        <f t="shared" si="812"/>
        <v>0</v>
      </c>
      <c r="L6149" s="43">
        <f t="shared" si="813"/>
        <v>2238.8059701492539</v>
      </c>
      <c r="M6149" s="25"/>
      <c r="N6149" s="25"/>
    </row>
    <row r="6150" spans="1:14" ht="18">
      <c r="A6150" s="114">
        <v>41044</v>
      </c>
      <c r="B6150" s="54" t="s">
        <v>114</v>
      </c>
      <c r="C6150" s="29">
        <f t="shared" si="814"/>
        <v>1500</v>
      </c>
      <c r="D6150" s="54" t="s">
        <v>188</v>
      </c>
      <c r="E6150" s="112">
        <v>200</v>
      </c>
      <c r="F6150" s="112">
        <v>201.5</v>
      </c>
      <c r="G6150" s="112"/>
      <c r="H6150" s="112"/>
      <c r="I6150" s="109">
        <f t="shared" si="810"/>
        <v>2250</v>
      </c>
      <c r="J6150" s="109">
        <f t="shared" si="811"/>
        <v>0</v>
      </c>
      <c r="K6150" s="109">
        <f t="shared" si="812"/>
        <v>0</v>
      </c>
      <c r="L6150" s="43">
        <f t="shared" si="813"/>
        <v>2250</v>
      </c>
      <c r="M6150" s="25"/>
      <c r="N6150" s="25"/>
    </row>
    <row r="6151" spans="1:14" ht="18">
      <c r="A6151" s="114">
        <v>41044</v>
      </c>
      <c r="B6151" s="54" t="s">
        <v>102</v>
      </c>
      <c r="C6151" s="29">
        <f t="shared" si="814"/>
        <v>1398.6013986013986</v>
      </c>
      <c r="D6151" s="54" t="s">
        <v>188</v>
      </c>
      <c r="E6151" s="112">
        <v>214.5</v>
      </c>
      <c r="F6151" s="112">
        <v>216</v>
      </c>
      <c r="G6151" s="112"/>
      <c r="H6151" s="112"/>
      <c r="I6151" s="109">
        <f t="shared" si="810"/>
        <v>2097.9020979020979</v>
      </c>
      <c r="J6151" s="109">
        <f t="shared" si="811"/>
        <v>0</v>
      </c>
      <c r="K6151" s="109">
        <f t="shared" si="812"/>
        <v>0</v>
      </c>
      <c r="L6151" s="43">
        <f t="shared" si="813"/>
        <v>2097.9020979020979</v>
      </c>
      <c r="M6151" s="25"/>
      <c r="N6151" s="25"/>
    </row>
    <row r="6152" spans="1:14" ht="18">
      <c r="A6152" s="114">
        <v>41043</v>
      </c>
      <c r="B6152" s="54" t="s">
        <v>806</v>
      </c>
      <c r="C6152" s="29">
        <f t="shared" si="814"/>
        <v>2189.7810218978102</v>
      </c>
      <c r="D6152" s="54" t="s">
        <v>203</v>
      </c>
      <c r="E6152" s="112">
        <v>137</v>
      </c>
      <c r="F6152" s="112">
        <v>136.30000000000001</v>
      </c>
      <c r="G6152" s="112">
        <v>135.30000000000001</v>
      </c>
      <c r="H6152" s="112">
        <v>133.5</v>
      </c>
      <c r="I6152" s="109">
        <f t="shared" si="810"/>
        <v>1532.8467153284423</v>
      </c>
      <c r="J6152" s="109">
        <f t="shared" si="811"/>
        <v>2189.7810218978102</v>
      </c>
      <c r="K6152" s="109">
        <f t="shared" si="812"/>
        <v>3941.6058394160832</v>
      </c>
      <c r="L6152" s="43">
        <f t="shared" si="813"/>
        <v>7664.2335766423357</v>
      </c>
      <c r="M6152" s="25"/>
      <c r="N6152" s="25"/>
    </row>
    <row r="6153" spans="1:14" ht="18">
      <c r="A6153" s="114">
        <v>41043</v>
      </c>
      <c r="B6153" s="54" t="s">
        <v>1044</v>
      </c>
      <c r="C6153" s="29">
        <f t="shared" si="814"/>
        <v>98.977235235895748</v>
      </c>
      <c r="D6153" s="54" t="s">
        <v>188</v>
      </c>
      <c r="E6153" s="112">
        <v>3031</v>
      </c>
      <c r="F6153" s="112">
        <v>3041</v>
      </c>
      <c r="G6153" s="112">
        <v>3055</v>
      </c>
      <c r="H6153" s="112"/>
      <c r="I6153" s="109">
        <f t="shared" si="810"/>
        <v>989.77235235895751</v>
      </c>
      <c r="J6153" s="109">
        <f t="shared" si="811"/>
        <v>1385.6812933025406</v>
      </c>
      <c r="K6153" s="109">
        <f t="shared" si="812"/>
        <v>0</v>
      </c>
      <c r="L6153" s="43">
        <f t="shared" si="813"/>
        <v>2375.4536456614978</v>
      </c>
      <c r="M6153" s="25"/>
      <c r="N6153" s="25"/>
    </row>
    <row r="6154" spans="1:14" ht="18">
      <c r="A6154" s="114">
        <v>41043</v>
      </c>
      <c r="B6154" s="54" t="s">
        <v>806</v>
      </c>
      <c r="C6154" s="29">
        <f t="shared" si="814"/>
        <v>1910.8280254777071</v>
      </c>
      <c r="D6154" s="102" t="s">
        <v>203</v>
      </c>
      <c r="E6154" s="43">
        <v>157</v>
      </c>
      <c r="F6154" s="43">
        <v>156</v>
      </c>
      <c r="G6154" s="43">
        <v>154.5</v>
      </c>
      <c r="H6154" s="110"/>
      <c r="I6154" s="109">
        <f t="shared" si="810"/>
        <v>1910.8280254777071</v>
      </c>
      <c r="J6154" s="109">
        <f t="shared" si="811"/>
        <v>2866.2420382165606</v>
      </c>
      <c r="K6154" s="109">
        <f t="shared" si="812"/>
        <v>0</v>
      </c>
      <c r="L6154" s="43">
        <f t="shared" si="813"/>
        <v>4777.0700636942674</v>
      </c>
      <c r="M6154" s="25"/>
      <c r="N6154" s="25"/>
    </row>
    <row r="6155" spans="1:14" ht="18">
      <c r="A6155" s="114">
        <v>41040</v>
      </c>
      <c r="B6155" s="54" t="s">
        <v>1044</v>
      </c>
      <c r="C6155" s="29">
        <f t="shared" si="814"/>
        <v>101.9367991845056</v>
      </c>
      <c r="D6155" s="54" t="s">
        <v>203</v>
      </c>
      <c r="E6155" s="112">
        <v>2943</v>
      </c>
      <c r="F6155" s="112">
        <v>2933</v>
      </c>
      <c r="G6155" s="112">
        <v>2920</v>
      </c>
      <c r="H6155" s="112">
        <v>2900</v>
      </c>
      <c r="I6155" s="109">
        <f t="shared" si="810"/>
        <v>1019.3679918450561</v>
      </c>
      <c r="J6155" s="109">
        <f t="shared" si="811"/>
        <v>1325.1783893985728</v>
      </c>
      <c r="K6155" s="109">
        <f t="shared" si="812"/>
        <v>2038.7359836901121</v>
      </c>
      <c r="L6155" s="43">
        <f t="shared" si="813"/>
        <v>4383.2823649337406</v>
      </c>
      <c r="M6155" s="25"/>
      <c r="N6155" s="25"/>
    </row>
    <row r="6156" spans="1:14" ht="18">
      <c r="A6156" s="114">
        <v>41040</v>
      </c>
      <c r="B6156" s="54" t="s">
        <v>1071</v>
      </c>
      <c r="C6156" s="29">
        <f t="shared" si="814"/>
        <v>2339.1812865497077</v>
      </c>
      <c r="D6156" s="54" t="s">
        <v>188</v>
      </c>
      <c r="E6156" s="112">
        <v>128.25</v>
      </c>
      <c r="F6156" s="112">
        <v>129.25</v>
      </c>
      <c r="G6156" s="112">
        <v>131</v>
      </c>
      <c r="H6156" s="112"/>
      <c r="I6156" s="109">
        <f t="shared" ref="I6156:I6219" si="815">(IF(D6156="SHORT",E6156-F6156,IF(D6156="LONG",F6156-E6156)))*C6156</f>
        <v>2339.1812865497077</v>
      </c>
      <c r="J6156" s="109">
        <f t="shared" ref="J6156:J6219" si="816">(IF(D6156="SHORT",IF(G6156="",0,F6156-G6156),IF(D6156="LONG",IF(G6156="",0,G6156-F6156))))*C6156</f>
        <v>4093.5672514619882</v>
      </c>
      <c r="K6156" s="109">
        <f t="shared" ref="K6156:K6219" si="817">(IF(D6156="SHORT",IF(H6156="",0,G6156-H6156),IF(D6156="LONG",IF(H6156="",0,(H6156-G6156)))))*C6156</f>
        <v>0</v>
      </c>
      <c r="L6156" s="43">
        <f t="shared" ref="L6156:L6219" si="818">SUM(I6156,J6156,K6156)</f>
        <v>6432.7485380116959</v>
      </c>
      <c r="M6156" s="25"/>
      <c r="N6156" s="25"/>
    </row>
    <row r="6157" spans="1:14" ht="18">
      <c r="A6157" s="114">
        <v>41040</v>
      </c>
      <c r="B6157" s="54" t="s">
        <v>1072</v>
      </c>
      <c r="C6157" s="29">
        <f t="shared" si="814"/>
        <v>571.42857142857144</v>
      </c>
      <c r="D6157" s="54" t="s">
        <v>188</v>
      </c>
      <c r="E6157" s="112">
        <v>525</v>
      </c>
      <c r="F6157" s="112">
        <v>528</v>
      </c>
      <c r="G6157" s="112">
        <v>532</v>
      </c>
      <c r="H6157" s="112"/>
      <c r="I6157" s="109">
        <f t="shared" si="815"/>
        <v>1714.2857142857142</v>
      </c>
      <c r="J6157" s="109">
        <f t="shared" si="816"/>
        <v>2285.7142857142858</v>
      </c>
      <c r="K6157" s="109">
        <f t="shared" si="817"/>
        <v>0</v>
      </c>
      <c r="L6157" s="43">
        <f t="shared" si="818"/>
        <v>4000</v>
      </c>
      <c r="M6157" s="25"/>
      <c r="N6157" s="25"/>
    </row>
    <row r="6158" spans="1:14" ht="18">
      <c r="A6158" s="114">
        <v>41039</v>
      </c>
      <c r="B6158" s="54" t="s">
        <v>1073</v>
      </c>
      <c r="C6158" s="29">
        <f t="shared" si="814"/>
        <v>645.16129032258061</v>
      </c>
      <c r="D6158" s="54" t="s">
        <v>188</v>
      </c>
      <c r="E6158" s="112">
        <v>465</v>
      </c>
      <c r="F6158" s="112">
        <v>468</v>
      </c>
      <c r="G6158" s="112">
        <v>472</v>
      </c>
      <c r="H6158" s="112">
        <v>478</v>
      </c>
      <c r="I6158" s="109">
        <f t="shared" si="815"/>
        <v>1935.483870967742</v>
      </c>
      <c r="J6158" s="109">
        <f t="shared" si="816"/>
        <v>2580.6451612903224</v>
      </c>
      <c r="K6158" s="109">
        <f t="shared" si="817"/>
        <v>3870.9677419354839</v>
      </c>
      <c r="L6158" s="43">
        <f t="shared" si="818"/>
        <v>8387.0967741935492</v>
      </c>
      <c r="M6158" s="25"/>
      <c r="N6158" s="25"/>
    </row>
    <row r="6159" spans="1:14" ht="18">
      <c r="A6159" s="114">
        <v>41038</v>
      </c>
      <c r="B6159" s="54" t="s">
        <v>940</v>
      </c>
      <c r="C6159" s="29">
        <f t="shared" si="814"/>
        <v>32.912781130005484</v>
      </c>
      <c r="D6159" s="54" t="s">
        <v>188</v>
      </c>
      <c r="E6159" s="112">
        <v>9115</v>
      </c>
      <c r="F6159" s="112">
        <v>9140</v>
      </c>
      <c r="G6159" s="112">
        <v>9180</v>
      </c>
      <c r="H6159" s="112"/>
      <c r="I6159" s="109">
        <f t="shared" si="815"/>
        <v>822.81952825013707</v>
      </c>
      <c r="J6159" s="109">
        <f t="shared" si="816"/>
        <v>1316.5112452002195</v>
      </c>
      <c r="K6159" s="109">
        <f t="shared" si="817"/>
        <v>0</v>
      </c>
      <c r="L6159" s="43">
        <f t="shared" si="818"/>
        <v>2139.3307734503564</v>
      </c>
      <c r="M6159" s="25"/>
      <c r="N6159" s="25"/>
    </row>
    <row r="6160" spans="1:14" ht="18">
      <c r="A6160" s="114">
        <v>41038</v>
      </c>
      <c r="B6160" s="54" t="s">
        <v>1074</v>
      </c>
      <c r="C6160" s="29">
        <f t="shared" si="814"/>
        <v>5000</v>
      </c>
      <c r="D6160" s="102" t="s">
        <v>203</v>
      </c>
      <c r="E6160" s="43">
        <v>60</v>
      </c>
      <c r="F6160" s="43">
        <v>59.5</v>
      </c>
      <c r="G6160" s="43"/>
      <c r="H6160" s="110"/>
      <c r="I6160" s="109">
        <f t="shared" si="815"/>
        <v>2500</v>
      </c>
      <c r="J6160" s="109">
        <f t="shared" si="816"/>
        <v>0</v>
      </c>
      <c r="K6160" s="109">
        <f t="shared" si="817"/>
        <v>0</v>
      </c>
      <c r="L6160" s="43">
        <f t="shared" si="818"/>
        <v>2500</v>
      </c>
      <c r="M6160" s="25"/>
      <c r="N6160" s="25"/>
    </row>
    <row r="6161" spans="1:14" ht="18">
      <c r="A6161" s="114">
        <v>41037</v>
      </c>
      <c r="B6161" s="54" t="s">
        <v>1075</v>
      </c>
      <c r="C6161" s="29">
        <f t="shared" si="814"/>
        <v>652.17391304347825</v>
      </c>
      <c r="D6161" s="54" t="s">
        <v>203</v>
      </c>
      <c r="E6161" s="112">
        <v>460</v>
      </c>
      <c r="F6161" s="112">
        <v>457</v>
      </c>
      <c r="G6161" s="112">
        <v>453</v>
      </c>
      <c r="H6161" s="112">
        <v>447</v>
      </c>
      <c r="I6161" s="109">
        <f t="shared" si="815"/>
        <v>1956.5217391304348</v>
      </c>
      <c r="J6161" s="109">
        <f t="shared" si="816"/>
        <v>2608.695652173913</v>
      </c>
      <c r="K6161" s="109">
        <f t="shared" si="817"/>
        <v>3913.0434782608695</v>
      </c>
      <c r="L6161" s="43">
        <f t="shared" si="818"/>
        <v>8478.2608695652179</v>
      </c>
      <c r="M6161" s="25"/>
      <c r="N6161" s="25"/>
    </row>
    <row r="6162" spans="1:14" ht="18">
      <c r="A6162" s="114">
        <v>41037</v>
      </c>
      <c r="B6162" s="54" t="s">
        <v>1044</v>
      </c>
      <c r="C6162" s="29">
        <f t="shared" si="814"/>
        <v>96.15384615384616</v>
      </c>
      <c r="D6162" s="54" t="s">
        <v>188</v>
      </c>
      <c r="E6162" s="112">
        <v>3120</v>
      </c>
      <c r="F6162" s="112">
        <v>3130</v>
      </c>
      <c r="G6162" s="112">
        <v>3145</v>
      </c>
      <c r="H6162" s="112"/>
      <c r="I6162" s="109">
        <f t="shared" si="815"/>
        <v>961.53846153846166</v>
      </c>
      <c r="J6162" s="109">
        <f t="shared" si="816"/>
        <v>1442.3076923076924</v>
      </c>
      <c r="K6162" s="109">
        <f t="shared" si="817"/>
        <v>0</v>
      </c>
      <c r="L6162" s="43">
        <f t="shared" si="818"/>
        <v>2403.8461538461543</v>
      </c>
      <c r="M6162" s="25"/>
      <c r="N6162" s="25"/>
    </row>
    <row r="6163" spans="1:14" ht="18">
      <c r="A6163" s="114">
        <v>41037</v>
      </c>
      <c r="B6163" s="54" t="s">
        <v>989</v>
      </c>
      <c r="C6163" s="29">
        <f t="shared" si="814"/>
        <v>431.65467625899282</v>
      </c>
      <c r="D6163" s="54" t="s">
        <v>188</v>
      </c>
      <c r="E6163" s="112">
        <v>695</v>
      </c>
      <c r="F6163" s="112">
        <v>698</v>
      </c>
      <c r="G6163" s="112"/>
      <c r="H6163" s="112"/>
      <c r="I6163" s="109">
        <f t="shared" si="815"/>
        <v>1294.9640287769785</v>
      </c>
      <c r="J6163" s="109">
        <f t="shared" si="816"/>
        <v>0</v>
      </c>
      <c r="K6163" s="109">
        <f t="shared" si="817"/>
        <v>0</v>
      </c>
      <c r="L6163" s="43">
        <f t="shared" si="818"/>
        <v>1294.9640287769785</v>
      </c>
      <c r="M6163" s="25"/>
      <c r="N6163" s="25"/>
    </row>
    <row r="6164" spans="1:14" ht="18">
      <c r="A6164" s="114">
        <v>41036</v>
      </c>
      <c r="B6164" s="54" t="s">
        <v>727</v>
      </c>
      <c r="C6164" s="29">
        <f t="shared" si="814"/>
        <v>2727.2727272727275</v>
      </c>
      <c r="D6164" s="54" t="s">
        <v>188</v>
      </c>
      <c r="E6164" s="112">
        <v>110</v>
      </c>
      <c r="F6164" s="112">
        <v>111</v>
      </c>
      <c r="G6164" s="112">
        <v>112.5</v>
      </c>
      <c r="H6164" s="112">
        <v>114</v>
      </c>
      <c r="I6164" s="109">
        <f t="shared" si="815"/>
        <v>2727.2727272727275</v>
      </c>
      <c r="J6164" s="109">
        <f t="shared" si="816"/>
        <v>4090.909090909091</v>
      </c>
      <c r="K6164" s="109">
        <f t="shared" si="817"/>
        <v>4090.909090909091</v>
      </c>
      <c r="L6164" s="43">
        <f t="shared" si="818"/>
        <v>10909.090909090908</v>
      </c>
      <c r="M6164" s="25"/>
      <c r="N6164" s="25"/>
    </row>
    <row r="6165" spans="1:14" ht="18">
      <c r="A6165" s="114">
        <v>41036</v>
      </c>
      <c r="B6165" s="54" t="s">
        <v>1044</v>
      </c>
      <c r="C6165" s="29">
        <f t="shared" si="814"/>
        <v>97.65625</v>
      </c>
      <c r="D6165" s="54" t="s">
        <v>203</v>
      </c>
      <c r="E6165" s="112">
        <v>3072</v>
      </c>
      <c r="F6165" s="112">
        <v>3060</v>
      </c>
      <c r="G6165" s="112">
        <v>3046</v>
      </c>
      <c r="H6165" s="112">
        <v>3030</v>
      </c>
      <c r="I6165" s="109">
        <f t="shared" si="815"/>
        <v>1171.875</v>
      </c>
      <c r="J6165" s="109">
        <f t="shared" si="816"/>
        <v>1367.1875</v>
      </c>
      <c r="K6165" s="109">
        <f t="shared" si="817"/>
        <v>1562.5</v>
      </c>
      <c r="L6165" s="43">
        <f t="shared" si="818"/>
        <v>4101.5625</v>
      </c>
      <c r="M6165" s="25"/>
      <c r="N6165" s="25"/>
    </row>
    <row r="6166" spans="1:14" ht="18">
      <c r="A6166" s="114">
        <v>41036</v>
      </c>
      <c r="B6166" s="102" t="s">
        <v>1044</v>
      </c>
      <c r="C6166" s="29">
        <f t="shared" si="814"/>
        <v>99.173553719008268</v>
      </c>
      <c r="D6166" s="54" t="s">
        <v>203</v>
      </c>
      <c r="E6166" s="112">
        <v>3025</v>
      </c>
      <c r="F6166" s="112">
        <v>3015</v>
      </c>
      <c r="G6166" s="112">
        <v>3005</v>
      </c>
      <c r="H6166" s="112"/>
      <c r="I6166" s="109">
        <f t="shared" si="815"/>
        <v>991.73553719008271</v>
      </c>
      <c r="J6166" s="109">
        <f t="shared" si="816"/>
        <v>991.73553719008271</v>
      </c>
      <c r="K6166" s="109">
        <f t="shared" si="817"/>
        <v>0</v>
      </c>
      <c r="L6166" s="43">
        <f t="shared" si="818"/>
        <v>1983.4710743801654</v>
      </c>
      <c r="M6166" s="25"/>
      <c r="N6166" s="25"/>
    </row>
    <row r="6167" spans="1:14" ht="18">
      <c r="A6167" s="114">
        <v>41036</v>
      </c>
      <c r="B6167" s="54" t="s">
        <v>727</v>
      </c>
      <c r="C6167" s="29">
        <f t="shared" si="814"/>
        <v>2521.0084033613443</v>
      </c>
      <c r="D6167" s="54" t="s">
        <v>188</v>
      </c>
      <c r="E6167" s="112">
        <v>119</v>
      </c>
      <c r="F6167" s="112">
        <v>120</v>
      </c>
      <c r="G6167" s="112"/>
      <c r="H6167" s="112"/>
      <c r="I6167" s="109">
        <f t="shared" si="815"/>
        <v>2521.0084033613443</v>
      </c>
      <c r="J6167" s="109">
        <f t="shared" si="816"/>
        <v>0</v>
      </c>
      <c r="K6167" s="109">
        <f t="shared" si="817"/>
        <v>0</v>
      </c>
      <c r="L6167" s="43">
        <f t="shared" si="818"/>
        <v>2521.0084033613443</v>
      </c>
      <c r="M6167" s="25"/>
      <c r="N6167" s="25"/>
    </row>
    <row r="6168" spans="1:14" ht="18">
      <c r="A6168" s="114">
        <v>41032</v>
      </c>
      <c r="B6168" s="54" t="s">
        <v>536</v>
      </c>
      <c r="C6168" s="29">
        <f t="shared" si="814"/>
        <v>250</v>
      </c>
      <c r="D6168" s="102" t="s">
        <v>203</v>
      </c>
      <c r="E6168" s="43">
        <v>1200</v>
      </c>
      <c r="F6168" s="43">
        <v>1196</v>
      </c>
      <c r="G6168" s="43"/>
      <c r="H6168" s="110"/>
      <c r="I6168" s="109">
        <f t="shared" si="815"/>
        <v>1000</v>
      </c>
      <c r="J6168" s="109">
        <f t="shared" si="816"/>
        <v>0</v>
      </c>
      <c r="K6168" s="109">
        <f t="shared" si="817"/>
        <v>0</v>
      </c>
      <c r="L6168" s="43">
        <f t="shared" si="818"/>
        <v>1000</v>
      </c>
      <c r="M6168" s="25"/>
      <c r="N6168" s="25"/>
    </row>
    <row r="6169" spans="1:14" ht="18">
      <c r="A6169" s="114">
        <v>41031</v>
      </c>
      <c r="B6169" s="54" t="s">
        <v>560</v>
      </c>
      <c r="C6169" s="29">
        <f t="shared" si="814"/>
        <v>775.19379844961236</v>
      </c>
      <c r="D6169" s="54" t="s">
        <v>188</v>
      </c>
      <c r="E6169" s="112">
        <v>387</v>
      </c>
      <c r="F6169" s="112">
        <v>390</v>
      </c>
      <c r="G6169" s="112">
        <v>393</v>
      </c>
      <c r="H6169" s="112"/>
      <c r="I6169" s="109">
        <f t="shared" si="815"/>
        <v>2325.5813953488368</v>
      </c>
      <c r="J6169" s="109">
        <f t="shared" si="816"/>
        <v>2325.5813953488368</v>
      </c>
      <c r="K6169" s="109">
        <f t="shared" si="817"/>
        <v>0</v>
      </c>
      <c r="L6169" s="43">
        <f t="shared" si="818"/>
        <v>4651.1627906976737</v>
      </c>
      <c r="M6169" s="25"/>
      <c r="N6169" s="25"/>
    </row>
    <row r="6170" spans="1:14" ht="18">
      <c r="A6170" s="114">
        <v>41031</v>
      </c>
      <c r="B6170" s="54" t="s">
        <v>1044</v>
      </c>
      <c r="C6170" s="29">
        <f t="shared" si="814"/>
        <v>83.217753120665748</v>
      </c>
      <c r="D6170" s="54" t="s">
        <v>188</v>
      </c>
      <c r="E6170" s="112">
        <v>3605</v>
      </c>
      <c r="F6170" s="112">
        <v>3615</v>
      </c>
      <c r="G6170" s="112"/>
      <c r="H6170" s="112"/>
      <c r="I6170" s="109">
        <f t="shared" si="815"/>
        <v>832.17753120665748</v>
      </c>
      <c r="J6170" s="109">
        <f t="shared" si="816"/>
        <v>0</v>
      </c>
      <c r="K6170" s="109">
        <f t="shared" si="817"/>
        <v>0</v>
      </c>
      <c r="L6170" s="43">
        <f t="shared" si="818"/>
        <v>832.17753120665748</v>
      </c>
      <c r="M6170" s="25"/>
      <c r="N6170" s="25"/>
    </row>
    <row r="6171" spans="1:14" ht="18">
      <c r="A6171" s="114">
        <v>41031</v>
      </c>
      <c r="B6171" s="54" t="s">
        <v>1076</v>
      </c>
      <c r="C6171" s="29">
        <f t="shared" si="814"/>
        <v>810.81081081081084</v>
      </c>
      <c r="D6171" s="54" t="s">
        <v>188</v>
      </c>
      <c r="E6171" s="112">
        <v>370</v>
      </c>
      <c r="F6171" s="112">
        <v>372</v>
      </c>
      <c r="G6171" s="112"/>
      <c r="H6171" s="112"/>
      <c r="I6171" s="109">
        <f t="shared" si="815"/>
        <v>1621.6216216216217</v>
      </c>
      <c r="J6171" s="109">
        <f t="shared" si="816"/>
        <v>0</v>
      </c>
      <c r="K6171" s="109">
        <f t="shared" si="817"/>
        <v>0</v>
      </c>
      <c r="L6171" s="43">
        <f t="shared" si="818"/>
        <v>1621.6216216216217</v>
      </c>
      <c r="M6171" s="25"/>
      <c r="N6171" s="25"/>
    </row>
    <row r="6172" spans="1:14" ht="18">
      <c r="A6172" s="114">
        <v>41029</v>
      </c>
      <c r="B6172" s="54" t="s">
        <v>1077</v>
      </c>
      <c r="C6172" s="29">
        <f t="shared" si="814"/>
        <v>761.42131979695432</v>
      </c>
      <c r="D6172" s="54" t="s">
        <v>188</v>
      </c>
      <c r="E6172" s="112">
        <v>394</v>
      </c>
      <c r="F6172" s="112">
        <v>397</v>
      </c>
      <c r="G6172" s="112">
        <v>401</v>
      </c>
      <c r="H6172" s="112">
        <v>406</v>
      </c>
      <c r="I6172" s="109">
        <f t="shared" si="815"/>
        <v>2284.263959390863</v>
      </c>
      <c r="J6172" s="109">
        <f t="shared" si="816"/>
        <v>3045.6852791878173</v>
      </c>
      <c r="K6172" s="109">
        <f t="shared" si="817"/>
        <v>3807.1065989847716</v>
      </c>
      <c r="L6172" s="43">
        <f t="shared" si="818"/>
        <v>9137.0558375634519</v>
      </c>
      <c r="M6172" s="25"/>
      <c r="N6172" s="25"/>
    </row>
    <row r="6173" spans="1:14" ht="18">
      <c r="A6173" s="114">
        <v>41029</v>
      </c>
      <c r="B6173" s="54" t="s">
        <v>909</v>
      </c>
      <c r="C6173" s="29">
        <f t="shared" si="814"/>
        <v>481.54093097913324</v>
      </c>
      <c r="D6173" s="54" t="s">
        <v>188</v>
      </c>
      <c r="E6173" s="112">
        <v>623</v>
      </c>
      <c r="F6173" s="112">
        <v>627</v>
      </c>
      <c r="G6173" s="112">
        <v>632</v>
      </c>
      <c r="H6173" s="112"/>
      <c r="I6173" s="109">
        <f t="shared" si="815"/>
        <v>1926.1637239165329</v>
      </c>
      <c r="J6173" s="109">
        <f t="shared" si="816"/>
        <v>2407.704654895666</v>
      </c>
      <c r="K6173" s="109">
        <f t="shared" si="817"/>
        <v>0</v>
      </c>
      <c r="L6173" s="43">
        <f t="shared" si="818"/>
        <v>4333.8683788121989</v>
      </c>
      <c r="M6173" s="25"/>
      <c r="N6173" s="25"/>
    </row>
    <row r="6174" spans="1:14" ht="18">
      <c r="A6174" s="114">
        <v>41029</v>
      </c>
      <c r="B6174" s="54" t="s">
        <v>1044</v>
      </c>
      <c r="C6174" s="29">
        <f t="shared" si="814"/>
        <v>86.231675768899109</v>
      </c>
      <c r="D6174" s="54" t="s">
        <v>188</v>
      </c>
      <c r="E6174" s="112">
        <v>3479</v>
      </c>
      <c r="F6174" s="112">
        <v>3490</v>
      </c>
      <c r="G6174" s="112">
        <v>3505</v>
      </c>
      <c r="H6174" s="112"/>
      <c r="I6174" s="109">
        <f t="shared" si="815"/>
        <v>948.54843345789016</v>
      </c>
      <c r="J6174" s="109">
        <f t="shared" si="816"/>
        <v>1293.4751365334866</v>
      </c>
      <c r="K6174" s="109">
        <f t="shared" si="817"/>
        <v>0</v>
      </c>
      <c r="L6174" s="43">
        <f t="shared" si="818"/>
        <v>2242.0235699913769</v>
      </c>
      <c r="M6174" s="25"/>
      <c r="N6174" s="25"/>
    </row>
    <row r="6175" spans="1:14" ht="18">
      <c r="A6175" s="114">
        <v>41029</v>
      </c>
      <c r="B6175" s="54" t="s">
        <v>830</v>
      </c>
      <c r="C6175" s="29">
        <f t="shared" si="814"/>
        <v>1219.5121951219512</v>
      </c>
      <c r="D6175" s="54" t="s">
        <v>188</v>
      </c>
      <c r="E6175" s="112">
        <v>246</v>
      </c>
      <c r="F6175" s="112">
        <v>247.25</v>
      </c>
      <c r="G6175" s="112">
        <v>248.5</v>
      </c>
      <c r="H6175" s="112"/>
      <c r="I6175" s="109">
        <f t="shared" si="815"/>
        <v>1524.3902439024391</v>
      </c>
      <c r="J6175" s="109">
        <f t="shared" si="816"/>
        <v>1524.3902439024391</v>
      </c>
      <c r="K6175" s="109">
        <f t="shared" si="817"/>
        <v>0</v>
      </c>
      <c r="L6175" s="43">
        <f t="shared" si="818"/>
        <v>3048.7804878048782</v>
      </c>
      <c r="M6175" s="25"/>
      <c r="N6175" s="25"/>
    </row>
    <row r="6176" spans="1:14" ht="18">
      <c r="A6176" s="114">
        <v>41029</v>
      </c>
      <c r="B6176" s="54" t="s">
        <v>851</v>
      </c>
      <c r="C6176" s="29">
        <f t="shared" si="814"/>
        <v>1807.2289156626507</v>
      </c>
      <c r="D6176" s="54" t="s">
        <v>188</v>
      </c>
      <c r="E6176" s="112">
        <v>166</v>
      </c>
      <c r="F6176" s="112">
        <v>167.15</v>
      </c>
      <c r="G6176" s="112"/>
      <c r="H6176" s="112"/>
      <c r="I6176" s="109">
        <f t="shared" si="815"/>
        <v>2078.3132530120588</v>
      </c>
      <c r="J6176" s="109">
        <f t="shared" si="816"/>
        <v>0</v>
      </c>
      <c r="K6176" s="109">
        <f t="shared" si="817"/>
        <v>0</v>
      </c>
      <c r="L6176" s="43">
        <f t="shared" si="818"/>
        <v>2078.3132530120588</v>
      </c>
      <c r="M6176" s="25"/>
      <c r="N6176" s="25"/>
    </row>
    <row r="6177" spans="1:14" ht="18">
      <c r="A6177" s="114">
        <v>41029</v>
      </c>
      <c r="B6177" s="54" t="s">
        <v>1078</v>
      </c>
      <c r="C6177" s="29">
        <f t="shared" si="814"/>
        <v>505.90219224283305</v>
      </c>
      <c r="D6177" s="54" t="s">
        <v>188</v>
      </c>
      <c r="E6177" s="112">
        <v>593</v>
      </c>
      <c r="F6177" s="112">
        <v>589</v>
      </c>
      <c r="G6177" s="112"/>
      <c r="H6177" s="112"/>
      <c r="I6177" s="109">
        <f t="shared" si="815"/>
        <v>-2023.6087689713322</v>
      </c>
      <c r="J6177" s="109">
        <f t="shared" si="816"/>
        <v>0</v>
      </c>
      <c r="K6177" s="109">
        <f t="shared" si="817"/>
        <v>0</v>
      </c>
      <c r="L6177" s="43">
        <f t="shared" si="818"/>
        <v>-2023.6087689713322</v>
      </c>
      <c r="M6177" s="25"/>
      <c r="N6177" s="25"/>
    </row>
    <row r="6178" spans="1:14" ht="18">
      <c r="A6178" s="114">
        <v>41027</v>
      </c>
      <c r="B6178" s="54" t="s">
        <v>724</v>
      </c>
      <c r="C6178" s="29">
        <f t="shared" si="814"/>
        <v>1038.0622837370242</v>
      </c>
      <c r="D6178" s="54" t="s">
        <v>188</v>
      </c>
      <c r="E6178" s="112">
        <v>289</v>
      </c>
      <c r="F6178" s="112">
        <v>290.25</v>
      </c>
      <c r="G6178" s="112">
        <v>291.5</v>
      </c>
      <c r="H6178" s="112"/>
      <c r="I6178" s="109">
        <f t="shared" si="815"/>
        <v>1297.5778546712804</v>
      </c>
      <c r="J6178" s="109">
        <f t="shared" si="816"/>
        <v>1297.5778546712804</v>
      </c>
      <c r="K6178" s="109">
        <f t="shared" si="817"/>
        <v>0</v>
      </c>
      <c r="L6178" s="43">
        <f t="shared" si="818"/>
        <v>2595.1557093425608</v>
      </c>
      <c r="M6178" s="25"/>
      <c r="N6178" s="25"/>
    </row>
    <row r="6179" spans="1:14" ht="18">
      <c r="A6179" s="114">
        <v>41027</v>
      </c>
      <c r="B6179" s="54" t="s">
        <v>1011</v>
      </c>
      <c r="C6179" s="29">
        <f t="shared" si="814"/>
        <v>1016.9491525423729</v>
      </c>
      <c r="D6179" s="54" t="s">
        <v>188</v>
      </c>
      <c r="E6179" s="112">
        <v>295</v>
      </c>
      <c r="F6179" s="112">
        <v>296.5</v>
      </c>
      <c r="G6179" s="112"/>
      <c r="H6179" s="112"/>
      <c r="I6179" s="109">
        <f t="shared" si="815"/>
        <v>1525.4237288135594</v>
      </c>
      <c r="J6179" s="109">
        <f t="shared" si="816"/>
        <v>0</v>
      </c>
      <c r="K6179" s="109">
        <f t="shared" si="817"/>
        <v>0</v>
      </c>
      <c r="L6179" s="43">
        <f t="shared" si="818"/>
        <v>1525.4237288135594</v>
      </c>
      <c r="M6179" s="25"/>
      <c r="N6179" s="25"/>
    </row>
    <row r="6180" spans="1:14" ht="18">
      <c r="A6180" s="114">
        <v>41026</v>
      </c>
      <c r="B6180" s="54" t="s">
        <v>1079</v>
      </c>
      <c r="C6180" s="29">
        <f t="shared" si="814"/>
        <v>410.95890410958901</v>
      </c>
      <c r="D6180" s="54" t="s">
        <v>188</v>
      </c>
      <c r="E6180" s="112">
        <v>730</v>
      </c>
      <c r="F6180" s="112">
        <v>734.5</v>
      </c>
      <c r="G6180" s="112">
        <v>741</v>
      </c>
      <c r="H6180" s="112">
        <v>750</v>
      </c>
      <c r="I6180" s="109">
        <f t="shared" si="815"/>
        <v>1849.3150684931506</v>
      </c>
      <c r="J6180" s="109">
        <f t="shared" si="816"/>
        <v>2671.2328767123286</v>
      </c>
      <c r="K6180" s="109">
        <f t="shared" si="817"/>
        <v>3698.6301369863013</v>
      </c>
      <c r="L6180" s="43">
        <f t="shared" si="818"/>
        <v>8219.17808219178</v>
      </c>
      <c r="M6180" s="25"/>
      <c r="N6180" s="25"/>
    </row>
    <row r="6181" spans="1:14" ht="18">
      <c r="A6181" s="114">
        <v>41026</v>
      </c>
      <c r="B6181" s="54" t="s">
        <v>851</v>
      </c>
      <c r="C6181" s="29">
        <f t="shared" si="814"/>
        <v>1886.7924528301887</v>
      </c>
      <c r="D6181" s="54" t="s">
        <v>188</v>
      </c>
      <c r="E6181" s="112">
        <v>159</v>
      </c>
      <c r="F6181" s="112">
        <v>160</v>
      </c>
      <c r="G6181" s="112">
        <v>161.5</v>
      </c>
      <c r="H6181" s="112"/>
      <c r="I6181" s="109">
        <f t="shared" si="815"/>
        <v>1886.7924528301887</v>
      </c>
      <c r="J6181" s="109">
        <f t="shared" si="816"/>
        <v>2830.1886792452833</v>
      </c>
      <c r="K6181" s="109">
        <f t="shared" si="817"/>
        <v>0</v>
      </c>
      <c r="L6181" s="43">
        <f t="shared" si="818"/>
        <v>4716.9811320754725</v>
      </c>
      <c r="M6181" s="25"/>
      <c r="N6181" s="25"/>
    </row>
    <row r="6182" spans="1:14" ht="18">
      <c r="A6182" s="114">
        <v>41025</v>
      </c>
      <c r="B6182" s="54" t="s">
        <v>1080</v>
      </c>
      <c r="C6182" s="29">
        <f t="shared" si="814"/>
        <v>519.03114186851212</v>
      </c>
      <c r="D6182" s="102" t="s">
        <v>203</v>
      </c>
      <c r="E6182" s="43">
        <v>578</v>
      </c>
      <c r="F6182" s="43">
        <v>575</v>
      </c>
      <c r="G6182" s="43"/>
      <c r="H6182" s="110"/>
      <c r="I6182" s="109">
        <f t="shared" si="815"/>
        <v>1557.0934256055364</v>
      </c>
      <c r="J6182" s="109">
        <f t="shared" si="816"/>
        <v>0</v>
      </c>
      <c r="K6182" s="109">
        <f t="shared" si="817"/>
        <v>0</v>
      </c>
      <c r="L6182" s="43">
        <f t="shared" si="818"/>
        <v>1557.0934256055364</v>
      </c>
      <c r="M6182" s="25"/>
      <c r="N6182" s="25"/>
    </row>
    <row r="6183" spans="1:14" ht="18">
      <c r="A6183" s="114">
        <v>41025</v>
      </c>
      <c r="B6183" s="54" t="s">
        <v>990</v>
      </c>
      <c r="C6183" s="29">
        <f t="shared" si="814"/>
        <v>2803.7383177570096</v>
      </c>
      <c r="D6183" s="54" t="s">
        <v>188</v>
      </c>
      <c r="E6183" s="112">
        <v>107</v>
      </c>
      <c r="F6183" s="112">
        <v>108</v>
      </c>
      <c r="G6183" s="112"/>
      <c r="H6183" s="112"/>
      <c r="I6183" s="109">
        <f t="shared" si="815"/>
        <v>2803.7383177570096</v>
      </c>
      <c r="J6183" s="109">
        <f t="shared" si="816"/>
        <v>0</v>
      </c>
      <c r="K6183" s="109">
        <f t="shared" si="817"/>
        <v>0</v>
      </c>
      <c r="L6183" s="43">
        <f t="shared" si="818"/>
        <v>2803.7383177570096</v>
      </c>
      <c r="M6183" s="25"/>
      <c r="N6183" s="25"/>
    </row>
    <row r="6184" spans="1:14" ht="18">
      <c r="A6184" s="114">
        <v>41024</v>
      </c>
      <c r="B6184" s="54" t="s">
        <v>1081</v>
      </c>
      <c r="C6184" s="29">
        <f t="shared" si="814"/>
        <v>1421.8009478672986</v>
      </c>
      <c r="D6184" s="54" t="s">
        <v>203</v>
      </c>
      <c r="E6184" s="112">
        <v>211</v>
      </c>
      <c r="F6184" s="112">
        <v>209.5</v>
      </c>
      <c r="G6184" s="112">
        <v>207.5</v>
      </c>
      <c r="H6184" s="112">
        <v>204</v>
      </c>
      <c r="I6184" s="109">
        <f t="shared" si="815"/>
        <v>2132.7014218009481</v>
      </c>
      <c r="J6184" s="109">
        <f t="shared" si="816"/>
        <v>2843.6018957345973</v>
      </c>
      <c r="K6184" s="109">
        <f t="shared" si="817"/>
        <v>4976.3033175355449</v>
      </c>
      <c r="L6184" s="43">
        <f t="shared" si="818"/>
        <v>9952.6066350710898</v>
      </c>
      <c r="M6184" s="25"/>
      <c r="N6184" s="25"/>
    </row>
    <row r="6185" spans="1:14" ht="18">
      <c r="A6185" s="114">
        <v>41024</v>
      </c>
      <c r="B6185" s="54" t="s">
        <v>1082</v>
      </c>
      <c r="C6185" s="29">
        <f t="shared" si="814"/>
        <v>592.88537549407113</v>
      </c>
      <c r="D6185" s="54" t="s">
        <v>188</v>
      </c>
      <c r="E6185" s="112">
        <v>506</v>
      </c>
      <c r="F6185" s="112">
        <v>509</v>
      </c>
      <c r="G6185" s="112"/>
      <c r="H6185" s="112"/>
      <c r="I6185" s="109">
        <f t="shared" si="815"/>
        <v>1778.6561264822135</v>
      </c>
      <c r="J6185" s="109">
        <f t="shared" si="816"/>
        <v>0</v>
      </c>
      <c r="K6185" s="109">
        <f t="shared" si="817"/>
        <v>0</v>
      </c>
      <c r="L6185" s="43">
        <f t="shared" si="818"/>
        <v>1778.6561264822135</v>
      </c>
      <c r="M6185" s="25"/>
      <c r="N6185" s="25"/>
    </row>
    <row r="6186" spans="1:14" ht="18">
      <c r="A6186" s="114">
        <v>41023</v>
      </c>
      <c r="B6186" s="54" t="s">
        <v>1050</v>
      </c>
      <c r="C6186" s="29">
        <f t="shared" si="814"/>
        <v>1048.951048951049</v>
      </c>
      <c r="D6186" s="54" t="s">
        <v>203</v>
      </c>
      <c r="E6186" s="112">
        <v>286</v>
      </c>
      <c r="F6186" s="112">
        <v>284.25</v>
      </c>
      <c r="G6186" s="112">
        <v>282</v>
      </c>
      <c r="H6186" s="112">
        <v>278.7</v>
      </c>
      <c r="I6186" s="109">
        <f t="shared" si="815"/>
        <v>1835.6643356643358</v>
      </c>
      <c r="J6186" s="109">
        <f t="shared" si="816"/>
        <v>2360.13986013986</v>
      </c>
      <c r="K6186" s="109">
        <f t="shared" si="817"/>
        <v>3461.5384615384737</v>
      </c>
      <c r="L6186" s="43">
        <f t="shared" si="818"/>
        <v>7657.3426573426696</v>
      </c>
      <c r="M6186" s="25"/>
      <c r="N6186" s="25"/>
    </row>
    <row r="6187" spans="1:14" ht="18">
      <c r="A6187" s="114">
        <v>41023</v>
      </c>
      <c r="B6187" s="54" t="s">
        <v>1076</v>
      </c>
      <c r="C6187" s="29">
        <f t="shared" si="814"/>
        <v>837.98882681564248</v>
      </c>
      <c r="D6187" s="54" t="s">
        <v>188</v>
      </c>
      <c r="E6187" s="112">
        <v>358</v>
      </c>
      <c r="F6187" s="112">
        <v>360</v>
      </c>
      <c r="G6187" s="112">
        <v>363</v>
      </c>
      <c r="H6187" s="112"/>
      <c r="I6187" s="109">
        <f t="shared" si="815"/>
        <v>1675.977653631285</v>
      </c>
      <c r="J6187" s="109">
        <f t="shared" si="816"/>
        <v>2513.9664804469276</v>
      </c>
      <c r="K6187" s="109">
        <f t="shared" si="817"/>
        <v>0</v>
      </c>
      <c r="L6187" s="43">
        <f t="shared" si="818"/>
        <v>4189.9441340782123</v>
      </c>
      <c r="M6187" s="25"/>
      <c r="N6187" s="25"/>
    </row>
    <row r="6188" spans="1:14" ht="18">
      <c r="A6188" s="114">
        <v>41022</v>
      </c>
      <c r="B6188" s="54" t="s">
        <v>1050</v>
      </c>
      <c r="C6188" s="29">
        <f t="shared" si="814"/>
        <v>1013.5135135135135</v>
      </c>
      <c r="D6188" s="54" t="s">
        <v>188</v>
      </c>
      <c r="E6188" s="112">
        <v>296</v>
      </c>
      <c r="F6188" s="112">
        <v>297.75</v>
      </c>
      <c r="G6188" s="112">
        <v>300</v>
      </c>
      <c r="H6188" s="112">
        <v>304</v>
      </c>
      <c r="I6188" s="109">
        <f t="shared" si="815"/>
        <v>1773.6486486486488</v>
      </c>
      <c r="J6188" s="109">
        <f t="shared" si="816"/>
        <v>2280.4054054054054</v>
      </c>
      <c r="K6188" s="109">
        <f t="shared" si="817"/>
        <v>4054.0540540540542</v>
      </c>
      <c r="L6188" s="43">
        <f t="shared" si="818"/>
        <v>8108.1081081081084</v>
      </c>
      <c r="M6188" s="25"/>
      <c r="N6188" s="25"/>
    </row>
    <row r="6189" spans="1:14" ht="18">
      <c r="A6189" s="114">
        <v>41022</v>
      </c>
      <c r="B6189" s="54" t="s">
        <v>554</v>
      </c>
      <c r="C6189" s="29">
        <f t="shared" si="814"/>
        <v>619.83471074380168</v>
      </c>
      <c r="D6189" s="102" t="s">
        <v>203</v>
      </c>
      <c r="E6189" s="43">
        <v>484</v>
      </c>
      <c r="F6189" s="43">
        <v>481</v>
      </c>
      <c r="G6189" s="43"/>
      <c r="H6189" s="110"/>
      <c r="I6189" s="109">
        <f t="shared" si="815"/>
        <v>1859.504132231405</v>
      </c>
      <c r="J6189" s="109">
        <f t="shared" si="816"/>
        <v>0</v>
      </c>
      <c r="K6189" s="109">
        <f t="shared" si="817"/>
        <v>0</v>
      </c>
      <c r="L6189" s="43">
        <f t="shared" si="818"/>
        <v>1859.504132231405</v>
      </c>
      <c r="M6189" s="25"/>
      <c r="N6189" s="25"/>
    </row>
    <row r="6190" spans="1:14" ht="18">
      <c r="A6190" s="114">
        <v>41022</v>
      </c>
      <c r="B6190" s="54" t="s">
        <v>1034</v>
      </c>
      <c r="C6190" s="29">
        <f t="shared" si="814"/>
        <v>342.07525655644241</v>
      </c>
      <c r="D6190" s="54" t="s">
        <v>188</v>
      </c>
      <c r="E6190" s="112">
        <v>877</v>
      </c>
      <c r="F6190" s="112">
        <v>882</v>
      </c>
      <c r="G6190" s="112"/>
      <c r="H6190" s="112"/>
      <c r="I6190" s="109">
        <f t="shared" si="815"/>
        <v>1710.376282782212</v>
      </c>
      <c r="J6190" s="109">
        <f t="shared" si="816"/>
        <v>0</v>
      </c>
      <c r="K6190" s="109">
        <f t="shared" si="817"/>
        <v>0</v>
      </c>
      <c r="L6190" s="43">
        <f t="shared" si="818"/>
        <v>1710.376282782212</v>
      </c>
      <c r="M6190" s="25"/>
      <c r="N6190" s="25"/>
    </row>
    <row r="6191" spans="1:14" ht="18">
      <c r="A6191" s="114">
        <v>41019</v>
      </c>
      <c r="B6191" s="54" t="s">
        <v>628</v>
      </c>
      <c r="C6191" s="29">
        <f t="shared" si="814"/>
        <v>444.44444444444446</v>
      </c>
      <c r="D6191" s="54" t="s">
        <v>188</v>
      </c>
      <c r="E6191" s="112">
        <v>675</v>
      </c>
      <c r="F6191" s="112">
        <v>679</v>
      </c>
      <c r="G6191" s="112"/>
      <c r="H6191" s="112"/>
      <c r="I6191" s="109">
        <f t="shared" si="815"/>
        <v>1777.7777777777778</v>
      </c>
      <c r="J6191" s="109">
        <f t="shared" si="816"/>
        <v>0</v>
      </c>
      <c r="K6191" s="109">
        <f t="shared" si="817"/>
        <v>0</v>
      </c>
      <c r="L6191" s="43">
        <f t="shared" si="818"/>
        <v>1777.7777777777778</v>
      </c>
      <c r="M6191" s="25"/>
      <c r="N6191" s="25"/>
    </row>
    <row r="6192" spans="1:14" ht="18">
      <c r="A6192" s="114">
        <v>41019</v>
      </c>
      <c r="B6192" s="54" t="s">
        <v>813</v>
      </c>
      <c r="C6192" s="29">
        <f t="shared" si="814"/>
        <v>895.52238805970148</v>
      </c>
      <c r="D6192" s="54" t="s">
        <v>188</v>
      </c>
      <c r="E6192" s="112">
        <v>335</v>
      </c>
      <c r="F6192" s="112">
        <v>338.7</v>
      </c>
      <c r="G6192" s="112"/>
      <c r="H6192" s="112"/>
      <c r="I6192" s="109">
        <f t="shared" si="815"/>
        <v>3313.4328358208854</v>
      </c>
      <c r="J6192" s="109">
        <f t="shared" si="816"/>
        <v>0</v>
      </c>
      <c r="K6192" s="109">
        <f t="shared" si="817"/>
        <v>0</v>
      </c>
      <c r="L6192" s="43">
        <f t="shared" si="818"/>
        <v>3313.4328358208854</v>
      </c>
      <c r="M6192" s="25"/>
      <c r="N6192" s="25"/>
    </row>
    <row r="6193" spans="1:14" ht="18">
      <c r="A6193" s="114">
        <v>41019</v>
      </c>
      <c r="B6193" s="54" t="s">
        <v>1083</v>
      </c>
      <c r="C6193" s="29">
        <f t="shared" si="814"/>
        <v>1395.3488372093022</v>
      </c>
      <c r="D6193" s="102" t="s">
        <v>203</v>
      </c>
      <c r="E6193" s="43">
        <v>215</v>
      </c>
      <c r="F6193" s="43">
        <v>213.5</v>
      </c>
      <c r="G6193" s="43"/>
      <c r="H6193" s="110"/>
      <c r="I6193" s="109">
        <f t="shared" si="815"/>
        <v>2093.0232558139533</v>
      </c>
      <c r="J6193" s="109">
        <f t="shared" si="816"/>
        <v>0</v>
      </c>
      <c r="K6193" s="109">
        <f t="shared" si="817"/>
        <v>0</v>
      </c>
      <c r="L6193" s="43">
        <f t="shared" si="818"/>
        <v>2093.0232558139533</v>
      </c>
      <c r="M6193" s="25"/>
      <c r="N6193" s="25"/>
    </row>
    <row r="6194" spans="1:14" ht="18">
      <c r="A6194" s="114">
        <v>41018</v>
      </c>
      <c r="B6194" s="54" t="s">
        <v>1084</v>
      </c>
      <c r="C6194" s="29">
        <f t="shared" si="814"/>
        <v>3370.7865168539324</v>
      </c>
      <c r="D6194" s="54" t="s">
        <v>188</v>
      </c>
      <c r="E6194" s="112">
        <v>89</v>
      </c>
      <c r="F6194" s="112">
        <v>89.75</v>
      </c>
      <c r="G6194" s="112">
        <v>90.75</v>
      </c>
      <c r="H6194" s="112">
        <v>92</v>
      </c>
      <c r="I6194" s="109">
        <f t="shared" si="815"/>
        <v>2528.0898876404494</v>
      </c>
      <c r="J6194" s="109">
        <f t="shared" si="816"/>
        <v>3370.7865168539324</v>
      </c>
      <c r="K6194" s="109">
        <f t="shared" si="817"/>
        <v>4213.4831460674159</v>
      </c>
      <c r="L6194" s="43">
        <f t="shared" si="818"/>
        <v>10112.359550561798</v>
      </c>
      <c r="M6194" s="25"/>
      <c r="N6194" s="25"/>
    </row>
    <row r="6195" spans="1:14" ht="18">
      <c r="A6195" s="114">
        <v>41018</v>
      </c>
      <c r="B6195" s="54" t="s">
        <v>837</v>
      </c>
      <c r="C6195" s="29">
        <f t="shared" si="814"/>
        <v>1388.8888888888889</v>
      </c>
      <c r="D6195" s="54" t="s">
        <v>188</v>
      </c>
      <c r="E6195" s="112">
        <v>216</v>
      </c>
      <c r="F6195" s="112">
        <v>218</v>
      </c>
      <c r="G6195" s="112">
        <v>220</v>
      </c>
      <c r="H6195" s="112">
        <v>224</v>
      </c>
      <c r="I6195" s="109">
        <f t="shared" si="815"/>
        <v>2777.7777777777778</v>
      </c>
      <c r="J6195" s="109">
        <f t="shared" si="816"/>
        <v>2777.7777777777778</v>
      </c>
      <c r="K6195" s="109">
        <f t="shared" si="817"/>
        <v>5555.5555555555557</v>
      </c>
      <c r="L6195" s="43">
        <f t="shared" si="818"/>
        <v>11111.111111111111</v>
      </c>
      <c r="M6195" s="25"/>
      <c r="N6195" s="25"/>
    </row>
    <row r="6196" spans="1:14" ht="18">
      <c r="A6196" s="114">
        <v>41018</v>
      </c>
      <c r="B6196" s="54" t="s">
        <v>628</v>
      </c>
      <c r="C6196" s="29">
        <f t="shared" si="814"/>
        <v>460.12269938650309</v>
      </c>
      <c r="D6196" s="54" t="s">
        <v>188</v>
      </c>
      <c r="E6196" s="112">
        <v>652</v>
      </c>
      <c r="F6196" s="112">
        <v>657</v>
      </c>
      <c r="G6196" s="112"/>
      <c r="H6196" s="112"/>
      <c r="I6196" s="109">
        <f t="shared" si="815"/>
        <v>2300.6134969325153</v>
      </c>
      <c r="J6196" s="109">
        <f t="shared" si="816"/>
        <v>0</v>
      </c>
      <c r="K6196" s="109">
        <f t="shared" si="817"/>
        <v>0</v>
      </c>
      <c r="L6196" s="43">
        <f t="shared" si="818"/>
        <v>2300.6134969325153</v>
      </c>
      <c r="M6196" s="25"/>
      <c r="N6196" s="25"/>
    </row>
    <row r="6197" spans="1:14" ht="18">
      <c r="A6197" s="114">
        <v>41018</v>
      </c>
      <c r="B6197" s="54" t="s">
        <v>840</v>
      </c>
      <c r="C6197" s="29">
        <f t="shared" si="814"/>
        <v>451.1278195488722</v>
      </c>
      <c r="D6197" s="54" t="s">
        <v>188</v>
      </c>
      <c r="E6197" s="112">
        <v>665</v>
      </c>
      <c r="F6197" s="112">
        <v>669</v>
      </c>
      <c r="G6197" s="112"/>
      <c r="H6197" s="112"/>
      <c r="I6197" s="109">
        <f t="shared" si="815"/>
        <v>1804.5112781954888</v>
      </c>
      <c r="J6197" s="109">
        <f t="shared" si="816"/>
        <v>0</v>
      </c>
      <c r="K6197" s="109">
        <f t="shared" si="817"/>
        <v>0</v>
      </c>
      <c r="L6197" s="43">
        <f t="shared" si="818"/>
        <v>1804.5112781954888</v>
      </c>
      <c r="M6197" s="25"/>
      <c r="N6197" s="25"/>
    </row>
    <row r="6198" spans="1:14" ht="18">
      <c r="A6198" s="114">
        <v>41017</v>
      </c>
      <c r="B6198" s="54" t="s">
        <v>114</v>
      </c>
      <c r="C6198" s="29">
        <f t="shared" si="814"/>
        <v>1714.2857142857142</v>
      </c>
      <c r="D6198" s="54" t="s">
        <v>188</v>
      </c>
      <c r="E6198" s="112">
        <v>175</v>
      </c>
      <c r="F6198" s="112">
        <v>176.25</v>
      </c>
      <c r="G6198" s="112">
        <v>177.5</v>
      </c>
      <c r="H6198" s="112">
        <v>179.5</v>
      </c>
      <c r="I6198" s="109">
        <f t="shared" si="815"/>
        <v>2142.8571428571427</v>
      </c>
      <c r="J6198" s="109">
        <f t="shared" si="816"/>
        <v>2142.8571428571427</v>
      </c>
      <c r="K6198" s="109">
        <f t="shared" si="817"/>
        <v>3428.5714285714284</v>
      </c>
      <c r="L6198" s="43">
        <f t="shared" si="818"/>
        <v>7714.2857142857138</v>
      </c>
      <c r="M6198" s="25"/>
      <c r="N6198" s="25"/>
    </row>
    <row r="6199" spans="1:14" ht="18">
      <c r="A6199" s="114">
        <v>41017</v>
      </c>
      <c r="B6199" s="54" t="s">
        <v>840</v>
      </c>
      <c r="C6199" s="29">
        <f t="shared" si="814"/>
        <v>513.69863013698625</v>
      </c>
      <c r="D6199" s="54" t="s">
        <v>188</v>
      </c>
      <c r="E6199" s="112">
        <v>584</v>
      </c>
      <c r="F6199" s="112">
        <v>587</v>
      </c>
      <c r="G6199" s="112">
        <v>591</v>
      </c>
      <c r="H6199" s="112">
        <v>595</v>
      </c>
      <c r="I6199" s="109">
        <f t="shared" si="815"/>
        <v>1541.0958904109589</v>
      </c>
      <c r="J6199" s="109">
        <f t="shared" si="816"/>
        <v>2054.794520547945</v>
      </c>
      <c r="K6199" s="109">
        <f t="shared" si="817"/>
        <v>2054.794520547945</v>
      </c>
      <c r="L6199" s="43">
        <f t="shared" si="818"/>
        <v>5650.6849315068484</v>
      </c>
      <c r="M6199" s="25"/>
      <c r="N6199" s="25"/>
    </row>
    <row r="6200" spans="1:14" ht="18">
      <c r="A6200" s="114">
        <v>41017</v>
      </c>
      <c r="B6200" s="54" t="s">
        <v>1059</v>
      </c>
      <c r="C6200" s="29">
        <f t="shared" si="814"/>
        <v>589.39096267190575</v>
      </c>
      <c r="D6200" s="54" t="s">
        <v>188</v>
      </c>
      <c r="E6200" s="112">
        <v>509</v>
      </c>
      <c r="F6200" s="112">
        <v>513</v>
      </c>
      <c r="G6200" s="112">
        <v>518</v>
      </c>
      <c r="H6200" s="112">
        <v>525</v>
      </c>
      <c r="I6200" s="109">
        <f t="shared" si="815"/>
        <v>2357.563850687623</v>
      </c>
      <c r="J6200" s="109">
        <f t="shared" si="816"/>
        <v>2946.954813359529</v>
      </c>
      <c r="K6200" s="109">
        <f t="shared" si="817"/>
        <v>4125.7367387033401</v>
      </c>
      <c r="L6200" s="43">
        <f t="shared" si="818"/>
        <v>9430.2554027504921</v>
      </c>
      <c r="M6200" s="25"/>
      <c r="N6200" s="25"/>
    </row>
    <row r="6201" spans="1:14" ht="18">
      <c r="A6201" s="114">
        <v>41017</v>
      </c>
      <c r="B6201" s="54" t="s">
        <v>1085</v>
      </c>
      <c r="C6201" s="29">
        <f t="shared" si="814"/>
        <v>1295.8963282937366</v>
      </c>
      <c r="D6201" s="54" t="s">
        <v>203</v>
      </c>
      <c r="E6201" s="112">
        <v>231.5</v>
      </c>
      <c r="F6201" s="112">
        <v>230</v>
      </c>
      <c r="G6201" s="112">
        <v>228</v>
      </c>
      <c r="H6201" s="112">
        <v>225</v>
      </c>
      <c r="I6201" s="109">
        <f t="shared" si="815"/>
        <v>1943.8444924406049</v>
      </c>
      <c r="J6201" s="109">
        <f t="shared" si="816"/>
        <v>2591.7926565874732</v>
      </c>
      <c r="K6201" s="109">
        <f t="shared" si="817"/>
        <v>3887.6889848812098</v>
      </c>
      <c r="L6201" s="43">
        <f t="shared" si="818"/>
        <v>8423.3261339092878</v>
      </c>
      <c r="M6201" s="25"/>
      <c r="N6201" s="25"/>
    </row>
    <row r="6202" spans="1:14" ht="18">
      <c r="A6202" s="114">
        <v>41017</v>
      </c>
      <c r="B6202" s="54" t="s">
        <v>1050</v>
      </c>
      <c r="C6202" s="29">
        <f t="shared" si="814"/>
        <v>1127.8195488721803</v>
      </c>
      <c r="D6202" s="54" t="s">
        <v>188</v>
      </c>
      <c r="E6202" s="112">
        <v>266</v>
      </c>
      <c r="F6202" s="112">
        <v>267.5</v>
      </c>
      <c r="G6202" s="112">
        <v>269.5</v>
      </c>
      <c r="H6202" s="112"/>
      <c r="I6202" s="109">
        <f t="shared" si="815"/>
        <v>1691.7293233082705</v>
      </c>
      <c r="J6202" s="109">
        <f t="shared" si="816"/>
        <v>2255.6390977443607</v>
      </c>
      <c r="K6202" s="109">
        <f t="shared" si="817"/>
        <v>0</v>
      </c>
      <c r="L6202" s="43">
        <f t="shared" si="818"/>
        <v>3947.3684210526312</v>
      </c>
      <c r="M6202" s="25"/>
      <c r="N6202" s="25"/>
    </row>
    <row r="6203" spans="1:14" ht="18">
      <c r="A6203" s="114">
        <v>41017</v>
      </c>
      <c r="B6203" s="54" t="s">
        <v>308</v>
      </c>
      <c r="C6203" s="29">
        <f t="shared" si="814"/>
        <v>2857.1428571428573</v>
      </c>
      <c r="D6203" s="54" t="s">
        <v>188</v>
      </c>
      <c r="E6203" s="112">
        <v>105</v>
      </c>
      <c r="F6203" s="112">
        <v>106</v>
      </c>
      <c r="G6203" s="112"/>
      <c r="H6203" s="112"/>
      <c r="I6203" s="109">
        <f t="shared" si="815"/>
        <v>2857.1428571428573</v>
      </c>
      <c r="J6203" s="109">
        <f t="shared" si="816"/>
        <v>0</v>
      </c>
      <c r="K6203" s="109">
        <f t="shared" si="817"/>
        <v>0</v>
      </c>
      <c r="L6203" s="43">
        <f t="shared" si="818"/>
        <v>2857.1428571428573</v>
      </c>
      <c r="M6203" s="25"/>
      <c r="N6203" s="25"/>
    </row>
    <row r="6204" spans="1:14" ht="18">
      <c r="A6204" s="114">
        <v>41017</v>
      </c>
      <c r="B6204" s="54" t="s">
        <v>1086</v>
      </c>
      <c r="C6204" s="29">
        <f t="shared" si="814"/>
        <v>3225.8064516129034</v>
      </c>
      <c r="D6204" s="54" t="s">
        <v>188</v>
      </c>
      <c r="E6204" s="112">
        <v>93</v>
      </c>
      <c r="F6204" s="112">
        <v>93.75</v>
      </c>
      <c r="G6204" s="112"/>
      <c r="H6204" s="112"/>
      <c r="I6204" s="109">
        <f t="shared" si="815"/>
        <v>2419.3548387096776</v>
      </c>
      <c r="J6204" s="109">
        <f t="shared" si="816"/>
        <v>0</v>
      </c>
      <c r="K6204" s="109">
        <f t="shared" si="817"/>
        <v>0</v>
      </c>
      <c r="L6204" s="43">
        <f t="shared" si="818"/>
        <v>2419.3548387096776</v>
      </c>
      <c r="M6204" s="25"/>
      <c r="N6204" s="25"/>
    </row>
    <row r="6205" spans="1:14" ht="18">
      <c r="A6205" s="114">
        <v>41016</v>
      </c>
      <c r="B6205" s="54" t="s">
        <v>1034</v>
      </c>
      <c r="C6205" s="29">
        <f t="shared" si="814"/>
        <v>354.19126328217237</v>
      </c>
      <c r="D6205" s="54" t="s">
        <v>188</v>
      </c>
      <c r="E6205" s="112">
        <v>847</v>
      </c>
      <c r="F6205" s="112">
        <v>852</v>
      </c>
      <c r="G6205" s="112">
        <v>859</v>
      </c>
      <c r="H6205" s="112">
        <v>870</v>
      </c>
      <c r="I6205" s="109">
        <f t="shared" si="815"/>
        <v>1770.9563164108617</v>
      </c>
      <c r="J6205" s="109">
        <f t="shared" si="816"/>
        <v>2479.3388429752067</v>
      </c>
      <c r="K6205" s="109">
        <f t="shared" si="817"/>
        <v>3896.1038961038962</v>
      </c>
      <c r="L6205" s="43">
        <f t="shared" si="818"/>
        <v>8146.3990554899647</v>
      </c>
      <c r="M6205" s="25"/>
      <c r="N6205" s="25"/>
    </row>
    <row r="6206" spans="1:14" ht="18">
      <c r="A6206" s="114">
        <v>41016</v>
      </c>
      <c r="B6206" s="54" t="s">
        <v>1087</v>
      </c>
      <c r="C6206" s="29">
        <f t="shared" si="814"/>
        <v>2479.3388429752067</v>
      </c>
      <c r="D6206" s="54" t="s">
        <v>188</v>
      </c>
      <c r="E6206" s="112">
        <v>121</v>
      </c>
      <c r="F6206" s="112">
        <v>121.75</v>
      </c>
      <c r="G6206" s="112">
        <v>122.75</v>
      </c>
      <c r="H6206" s="112"/>
      <c r="I6206" s="109">
        <f t="shared" si="815"/>
        <v>1859.504132231405</v>
      </c>
      <c r="J6206" s="109">
        <f t="shared" si="816"/>
        <v>2479.3388429752067</v>
      </c>
      <c r="K6206" s="109">
        <f t="shared" si="817"/>
        <v>0</v>
      </c>
      <c r="L6206" s="43">
        <f t="shared" si="818"/>
        <v>4338.8429752066113</v>
      </c>
      <c r="M6206" s="25"/>
      <c r="N6206" s="25"/>
    </row>
    <row r="6207" spans="1:14" ht="18">
      <c r="A6207" s="114">
        <v>41016</v>
      </c>
      <c r="B6207" s="102" t="s">
        <v>1088</v>
      </c>
      <c r="C6207" s="29">
        <f t="shared" ref="C6207:C6270" si="819">300000/E6207</f>
        <v>1200</v>
      </c>
      <c r="D6207" s="54" t="s">
        <v>203</v>
      </c>
      <c r="E6207" s="112">
        <v>250</v>
      </c>
      <c r="F6207" s="112">
        <v>248.5</v>
      </c>
      <c r="G6207" s="112">
        <v>246.5</v>
      </c>
      <c r="H6207" s="112"/>
      <c r="I6207" s="109">
        <f t="shared" si="815"/>
        <v>1800</v>
      </c>
      <c r="J6207" s="109">
        <f t="shared" si="816"/>
        <v>2400</v>
      </c>
      <c r="K6207" s="109">
        <f t="shared" si="817"/>
        <v>0</v>
      </c>
      <c r="L6207" s="43">
        <f t="shared" si="818"/>
        <v>4200</v>
      </c>
      <c r="M6207" s="25"/>
      <c r="N6207" s="25"/>
    </row>
    <row r="6208" spans="1:14" ht="18">
      <c r="A6208" s="114">
        <v>41016</v>
      </c>
      <c r="B6208" s="54" t="s">
        <v>1034</v>
      </c>
      <c r="C6208" s="29">
        <f t="shared" si="819"/>
        <v>356.29453681710214</v>
      </c>
      <c r="D6208" s="54" t="s">
        <v>188</v>
      </c>
      <c r="E6208" s="112">
        <v>842</v>
      </c>
      <c r="F6208" s="112">
        <v>847</v>
      </c>
      <c r="G6208" s="112"/>
      <c r="H6208" s="112"/>
      <c r="I6208" s="109">
        <f t="shared" si="815"/>
        <v>1781.4726840855108</v>
      </c>
      <c r="J6208" s="109">
        <f t="shared" si="816"/>
        <v>0</v>
      </c>
      <c r="K6208" s="109">
        <f t="shared" si="817"/>
        <v>0</v>
      </c>
      <c r="L6208" s="43">
        <f t="shared" si="818"/>
        <v>1781.4726840855108</v>
      </c>
      <c r="M6208" s="25"/>
      <c r="N6208" s="25"/>
    </row>
    <row r="6209" spans="1:14" ht="18">
      <c r="A6209" s="114">
        <v>41015</v>
      </c>
      <c r="B6209" s="102" t="s">
        <v>1034</v>
      </c>
      <c r="C6209" s="29">
        <f t="shared" si="819"/>
        <v>419.58041958041957</v>
      </c>
      <c r="D6209" s="102" t="s">
        <v>188</v>
      </c>
      <c r="E6209" s="43">
        <v>715</v>
      </c>
      <c r="F6209" s="43">
        <v>720</v>
      </c>
      <c r="G6209" s="43">
        <v>727</v>
      </c>
      <c r="H6209" s="110">
        <v>735</v>
      </c>
      <c r="I6209" s="109">
        <f t="shared" si="815"/>
        <v>2097.9020979020979</v>
      </c>
      <c r="J6209" s="109">
        <f t="shared" si="816"/>
        <v>2937.0629370629372</v>
      </c>
      <c r="K6209" s="109">
        <f t="shared" si="817"/>
        <v>3356.6433566433566</v>
      </c>
      <c r="L6209" s="43">
        <f t="shared" si="818"/>
        <v>8391.6083916083917</v>
      </c>
      <c r="M6209" s="25"/>
      <c r="N6209" s="25"/>
    </row>
    <row r="6210" spans="1:14" ht="18">
      <c r="A6210" s="114">
        <v>41015</v>
      </c>
      <c r="B6210" s="102" t="s">
        <v>931</v>
      </c>
      <c r="C6210" s="29">
        <f t="shared" si="819"/>
        <v>470.95761381475666</v>
      </c>
      <c r="D6210" s="102" t="s">
        <v>188</v>
      </c>
      <c r="E6210" s="43">
        <v>637</v>
      </c>
      <c r="F6210" s="43">
        <v>641</v>
      </c>
      <c r="G6210" s="43">
        <v>647</v>
      </c>
      <c r="H6210" s="110">
        <v>655</v>
      </c>
      <c r="I6210" s="109">
        <f t="shared" si="815"/>
        <v>1883.8304552590266</v>
      </c>
      <c r="J6210" s="109">
        <f t="shared" si="816"/>
        <v>2825.7456828885397</v>
      </c>
      <c r="K6210" s="109">
        <f t="shared" si="817"/>
        <v>3767.6609105180532</v>
      </c>
      <c r="L6210" s="43">
        <f t="shared" si="818"/>
        <v>8477.2370486656182</v>
      </c>
      <c r="M6210" s="25"/>
      <c r="N6210" s="25"/>
    </row>
    <row r="6211" spans="1:14" ht="18">
      <c r="A6211" s="114">
        <v>41015</v>
      </c>
      <c r="B6211" s="102" t="s">
        <v>1034</v>
      </c>
      <c r="C6211" s="29">
        <f t="shared" si="819"/>
        <v>395.25691699604744</v>
      </c>
      <c r="D6211" s="102" t="s">
        <v>188</v>
      </c>
      <c r="E6211" s="43">
        <v>759</v>
      </c>
      <c r="F6211" s="43">
        <v>763</v>
      </c>
      <c r="G6211" s="43">
        <v>770</v>
      </c>
      <c r="H6211" s="110">
        <v>780</v>
      </c>
      <c r="I6211" s="109">
        <f t="shared" si="815"/>
        <v>1581.0276679841897</v>
      </c>
      <c r="J6211" s="109">
        <f t="shared" si="816"/>
        <v>2766.798418972332</v>
      </c>
      <c r="K6211" s="109">
        <f t="shared" si="817"/>
        <v>3952.5691699604745</v>
      </c>
      <c r="L6211" s="43">
        <f t="shared" si="818"/>
        <v>8300.395256916996</v>
      </c>
      <c r="M6211" s="25"/>
      <c r="N6211" s="25"/>
    </row>
    <row r="6212" spans="1:14" ht="18">
      <c r="A6212" s="114">
        <v>41012</v>
      </c>
      <c r="B6212" s="102" t="s">
        <v>931</v>
      </c>
      <c r="C6212" s="29">
        <f t="shared" si="819"/>
        <v>481.92771084337352</v>
      </c>
      <c r="D6212" s="102" t="s">
        <v>188</v>
      </c>
      <c r="E6212" s="43">
        <v>622.5</v>
      </c>
      <c r="F6212" s="43">
        <v>626.5</v>
      </c>
      <c r="G6212" s="43">
        <v>631</v>
      </c>
      <c r="H6212" s="110">
        <v>637</v>
      </c>
      <c r="I6212" s="109">
        <f t="shared" si="815"/>
        <v>1927.7108433734941</v>
      </c>
      <c r="J6212" s="109">
        <f t="shared" si="816"/>
        <v>2168.674698795181</v>
      </c>
      <c r="K6212" s="109">
        <f t="shared" si="817"/>
        <v>2891.5662650602412</v>
      </c>
      <c r="L6212" s="43">
        <f t="shared" si="818"/>
        <v>6987.9518072289156</v>
      </c>
      <c r="M6212" s="25"/>
      <c r="N6212" s="25"/>
    </row>
    <row r="6213" spans="1:14" ht="18">
      <c r="A6213" s="114">
        <v>41012</v>
      </c>
      <c r="B6213" s="54" t="s">
        <v>1088</v>
      </c>
      <c r="C6213" s="29">
        <f t="shared" si="819"/>
        <v>1067.6156583629893</v>
      </c>
      <c r="D6213" s="102" t="s">
        <v>203</v>
      </c>
      <c r="E6213" s="43">
        <v>281</v>
      </c>
      <c r="F6213" s="43">
        <v>279.5</v>
      </c>
      <c r="G6213" s="43">
        <v>276.5</v>
      </c>
      <c r="H6213" s="110"/>
      <c r="I6213" s="109">
        <f t="shared" si="815"/>
        <v>1601.423487544484</v>
      </c>
      <c r="J6213" s="109">
        <f t="shared" si="816"/>
        <v>3202.8469750889681</v>
      </c>
      <c r="K6213" s="109">
        <f t="shared" si="817"/>
        <v>0</v>
      </c>
      <c r="L6213" s="43">
        <f t="shared" si="818"/>
        <v>4804.2704626334526</v>
      </c>
      <c r="M6213" s="25"/>
      <c r="N6213" s="25"/>
    </row>
    <row r="6214" spans="1:14" ht="18">
      <c r="A6214" s="114">
        <v>41012</v>
      </c>
      <c r="B6214" s="54" t="s">
        <v>931</v>
      </c>
      <c r="C6214" s="29">
        <f t="shared" si="819"/>
        <v>476.1904761904762</v>
      </c>
      <c r="D6214" s="54" t="s">
        <v>188</v>
      </c>
      <c r="E6214" s="112">
        <v>630</v>
      </c>
      <c r="F6214" s="112">
        <v>633</v>
      </c>
      <c r="G6214" s="112">
        <v>637</v>
      </c>
      <c r="H6214" s="43"/>
      <c r="I6214" s="109">
        <f t="shared" si="815"/>
        <v>1428.5714285714287</v>
      </c>
      <c r="J6214" s="109">
        <f t="shared" si="816"/>
        <v>1904.7619047619048</v>
      </c>
      <c r="K6214" s="109">
        <f t="shared" si="817"/>
        <v>0</v>
      </c>
      <c r="L6214" s="43">
        <f t="shared" si="818"/>
        <v>3333.3333333333335</v>
      </c>
      <c r="M6214" s="25"/>
      <c r="N6214" s="25"/>
    </row>
    <row r="6215" spans="1:14" ht="18">
      <c r="A6215" s="114">
        <v>41012</v>
      </c>
      <c r="B6215" s="54" t="s">
        <v>1089</v>
      </c>
      <c r="C6215" s="29">
        <f t="shared" si="819"/>
        <v>422.53521126760563</v>
      </c>
      <c r="D6215" s="102" t="s">
        <v>203</v>
      </c>
      <c r="E6215" s="43">
        <v>710</v>
      </c>
      <c r="F6215" s="43">
        <v>710</v>
      </c>
      <c r="G6215" s="43"/>
      <c r="H6215" s="110"/>
      <c r="I6215" s="109">
        <f t="shared" si="815"/>
        <v>0</v>
      </c>
      <c r="J6215" s="109">
        <f t="shared" si="816"/>
        <v>0</v>
      </c>
      <c r="K6215" s="109">
        <f t="shared" si="817"/>
        <v>0</v>
      </c>
      <c r="L6215" s="43">
        <f t="shared" si="818"/>
        <v>0</v>
      </c>
      <c r="M6215" s="25"/>
      <c r="N6215" s="25"/>
    </row>
    <row r="6216" spans="1:14" ht="18">
      <c r="A6216" s="114">
        <v>41011</v>
      </c>
      <c r="B6216" s="102" t="s">
        <v>1090</v>
      </c>
      <c r="C6216" s="29">
        <f t="shared" si="819"/>
        <v>1818.1818181818182</v>
      </c>
      <c r="D6216" s="102" t="s">
        <v>188</v>
      </c>
      <c r="E6216" s="43">
        <v>165</v>
      </c>
      <c r="F6216" s="43">
        <v>166</v>
      </c>
      <c r="G6216" s="43">
        <v>167.5</v>
      </c>
      <c r="H6216" s="110">
        <v>170</v>
      </c>
      <c r="I6216" s="109">
        <f t="shared" si="815"/>
        <v>1818.1818181818182</v>
      </c>
      <c r="J6216" s="109">
        <f t="shared" si="816"/>
        <v>2727.2727272727275</v>
      </c>
      <c r="K6216" s="109">
        <f t="shared" si="817"/>
        <v>4545.454545454546</v>
      </c>
      <c r="L6216" s="43">
        <f t="shared" si="818"/>
        <v>9090.9090909090919</v>
      </c>
      <c r="M6216" s="25"/>
      <c r="N6216" s="25"/>
    </row>
    <row r="6217" spans="1:14" ht="18">
      <c r="A6217" s="114">
        <v>41011</v>
      </c>
      <c r="B6217" s="102" t="s">
        <v>1091</v>
      </c>
      <c r="C6217" s="29">
        <f t="shared" si="819"/>
        <v>2068.9655172413795</v>
      </c>
      <c r="D6217" s="102" t="s">
        <v>188</v>
      </c>
      <c r="E6217" s="43">
        <v>145</v>
      </c>
      <c r="F6217" s="43">
        <v>146</v>
      </c>
      <c r="G6217" s="43">
        <v>147.5</v>
      </c>
      <c r="H6217" s="110">
        <v>153</v>
      </c>
      <c r="I6217" s="109">
        <f t="shared" si="815"/>
        <v>2068.9655172413795</v>
      </c>
      <c r="J6217" s="109">
        <f t="shared" si="816"/>
        <v>3103.4482758620693</v>
      </c>
      <c r="K6217" s="109">
        <f t="shared" si="817"/>
        <v>11379.310344827587</v>
      </c>
      <c r="L6217" s="43">
        <f t="shared" si="818"/>
        <v>16551.724137931036</v>
      </c>
      <c r="M6217" s="25"/>
      <c r="N6217" s="25"/>
    </row>
    <row r="6218" spans="1:14" ht="18">
      <c r="A6218" s="114">
        <v>41011</v>
      </c>
      <c r="B6218" s="54" t="s">
        <v>1092</v>
      </c>
      <c r="C6218" s="29">
        <f t="shared" si="819"/>
        <v>2362.2047244094488</v>
      </c>
      <c r="D6218" s="54" t="s">
        <v>188</v>
      </c>
      <c r="E6218" s="112">
        <v>127</v>
      </c>
      <c r="F6218" s="112">
        <v>128</v>
      </c>
      <c r="G6218" s="112"/>
      <c r="H6218" s="112"/>
      <c r="I6218" s="109">
        <f t="shared" si="815"/>
        <v>2362.2047244094488</v>
      </c>
      <c r="J6218" s="109">
        <f t="shared" si="816"/>
        <v>0</v>
      </c>
      <c r="K6218" s="109">
        <f t="shared" si="817"/>
        <v>0</v>
      </c>
      <c r="L6218" s="43">
        <f t="shared" si="818"/>
        <v>2362.2047244094488</v>
      </c>
      <c r="M6218" s="25"/>
      <c r="N6218" s="25"/>
    </row>
    <row r="6219" spans="1:14" ht="18">
      <c r="A6219" s="114">
        <v>41011</v>
      </c>
      <c r="B6219" s="54" t="s">
        <v>1050</v>
      </c>
      <c r="C6219" s="29">
        <f t="shared" si="819"/>
        <v>1149.4252873563219</v>
      </c>
      <c r="D6219" s="54" t="s">
        <v>188</v>
      </c>
      <c r="E6219" s="112">
        <v>261</v>
      </c>
      <c r="F6219" s="112">
        <v>262.75</v>
      </c>
      <c r="G6219" s="112"/>
      <c r="H6219" s="112"/>
      <c r="I6219" s="109">
        <f t="shared" si="815"/>
        <v>2011.4942528735633</v>
      </c>
      <c r="J6219" s="109">
        <f t="shared" si="816"/>
        <v>0</v>
      </c>
      <c r="K6219" s="109">
        <f t="shared" si="817"/>
        <v>0</v>
      </c>
      <c r="L6219" s="43">
        <f t="shared" si="818"/>
        <v>2011.4942528735633</v>
      </c>
      <c r="M6219" s="25"/>
      <c r="N6219" s="25"/>
    </row>
    <row r="6220" spans="1:14" ht="18">
      <c r="A6220" s="114">
        <v>41010</v>
      </c>
      <c r="B6220" s="102" t="s">
        <v>1093</v>
      </c>
      <c r="C6220" s="29">
        <f t="shared" si="819"/>
        <v>476.94753577106519</v>
      </c>
      <c r="D6220" s="102" t="s">
        <v>188</v>
      </c>
      <c r="E6220" s="43">
        <v>629</v>
      </c>
      <c r="F6220" s="43">
        <v>633</v>
      </c>
      <c r="G6220" s="43">
        <v>639</v>
      </c>
      <c r="H6220" s="110">
        <v>648</v>
      </c>
      <c r="I6220" s="109">
        <f t="shared" ref="I6220:I6283" si="820">(IF(D6220="SHORT",E6220-F6220,IF(D6220="LONG",F6220-E6220)))*C6220</f>
        <v>1907.7901430842608</v>
      </c>
      <c r="J6220" s="109">
        <f t="shared" ref="J6220:J6283" si="821">(IF(D6220="SHORT",IF(G6220="",0,F6220-G6220),IF(D6220="LONG",IF(G6220="",0,G6220-F6220))))*C6220</f>
        <v>2861.6852146263909</v>
      </c>
      <c r="K6220" s="109">
        <f t="shared" ref="K6220:K6283" si="822">(IF(D6220="SHORT",IF(H6220="",0,G6220-H6220),IF(D6220="LONG",IF(H6220="",0,(H6220-G6220)))))*C6220</f>
        <v>4292.5278219395868</v>
      </c>
      <c r="L6220" s="43">
        <f t="shared" ref="L6220:L6283" si="823">SUM(I6220,J6220,K6220)</f>
        <v>9062.0031796502371</v>
      </c>
      <c r="M6220" s="25"/>
      <c r="N6220" s="25"/>
    </row>
    <row r="6221" spans="1:14" ht="18">
      <c r="A6221" s="114">
        <v>41010</v>
      </c>
      <c r="B6221" s="102" t="s">
        <v>1050</v>
      </c>
      <c r="C6221" s="29">
        <f t="shared" si="819"/>
        <v>1327.4336283185842</v>
      </c>
      <c r="D6221" s="102" t="s">
        <v>188</v>
      </c>
      <c r="E6221" s="43">
        <v>226</v>
      </c>
      <c r="F6221" s="43">
        <v>228</v>
      </c>
      <c r="G6221" s="43">
        <v>231</v>
      </c>
      <c r="H6221" s="110">
        <v>234</v>
      </c>
      <c r="I6221" s="109">
        <f t="shared" si="820"/>
        <v>2654.8672566371683</v>
      </c>
      <c r="J6221" s="109">
        <f t="shared" si="821"/>
        <v>3982.3008849557527</v>
      </c>
      <c r="K6221" s="109">
        <f t="shared" si="822"/>
        <v>3982.3008849557527</v>
      </c>
      <c r="L6221" s="43">
        <f t="shared" si="823"/>
        <v>10619.469026548675</v>
      </c>
      <c r="M6221" s="25"/>
      <c r="N6221" s="25"/>
    </row>
    <row r="6222" spans="1:14" ht="18">
      <c r="A6222" s="114">
        <v>41010</v>
      </c>
      <c r="B6222" s="102" t="s">
        <v>1088</v>
      </c>
      <c r="C6222" s="29">
        <f t="shared" si="819"/>
        <v>964.6302250803858</v>
      </c>
      <c r="D6222" s="102" t="s">
        <v>188</v>
      </c>
      <c r="E6222" s="43">
        <v>311</v>
      </c>
      <c r="F6222" s="43">
        <v>313.5</v>
      </c>
      <c r="G6222" s="43">
        <v>317</v>
      </c>
      <c r="H6222" s="110">
        <v>323</v>
      </c>
      <c r="I6222" s="109">
        <f t="shared" si="820"/>
        <v>2411.5755627009644</v>
      </c>
      <c r="J6222" s="109">
        <f t="shared" si="821"/>
        <v>3376.2057877813504</v>
      </c>
      <c r="K6222" s="109">
        <f t="shared" si="822"/>
        <v>5787.7813504823152</v>
      </c>
      <c r="L6222" s="43">
        <f t="shared" si="823"/>
        <v>11575.56270096463</v>
      </c>
      <c r="M6222" s="25"/>
      <c r="N6222" s="25"/>
    </row>
    <row r="6223" spans="1:14" ht="18">
      <c r="A6223" s="114">
        <v>41010</v>
      </c>
      <c r="B6223" s="54" t="s">
        <v>911</v>
      </c>
      <c r="C6223" s="29">
        <f t="shared" si="819"/>
        <v>2040.8163265306123</v>
      </c>
      <c r="D6223" s="102" t="s">
        <v>203</v>
      </c>
      <c r="E6223" s="43">
        <v>147</v>
      </c>
      <c r="F6223" s="43">
        <v>146</v>
      </c>
      <c r="G6223" s="43">
        <v>144.75</v>
      </c>
      <c r="H6223" s="110"/>
      <c r="I6223" s="109">
        <f t="shared" si="820"/>
        <v>2040.8163265306123</v>
      </c>
      <c r="J6223" s="109">
        <f t="shared" si="821"/>
        <v>2551.0204081632655</v>
      </c>
      <c r="K6223" s="109">
        <f t="shared" si="822"/>
        <v>0</v>
      </c>
      <c r="L6223" s="43">
        <f t="shared" si="823"/>
        <v>4591.8367346938776</v>
      </c>
      <c r="M6223" s="25"/>
      <c r="N6223" s="25"/>
    </row>
    <row r="6224" spans="1:14" ht="18">
      <c r="A6224" s="114">
        <v>41010</v>
      </c>
      <c r="B6224" s="102" t="s">
        <v>1088</v>
      </c>
      <c r="C6224" s="29">
        <f t="shared" si="819"/>
        <v>943.39622641509436</v>
      </c>
      <c r="D6224" s="102" t="s">
        <v>188</v>
      </c>
      <c r="E6224" s="43">
        <v>318</v>
      </c>
      <c r="F6224" s="43">
        <v>320</v>
      </c>
      <c r="G6224" s="43">
        <v>323</v>
      </c>
      <c r="H6224" s="110">
        <v>327</v>
      </c>
      <c r="I6224" s="109">
        <f t="shared" si="820"/>
        <v>1886.7924528301887</v>
      </c>
      <c r="J6224" s="109">
        <f t="shared" si="821"/>
        <v>2830.1886792452833</v>
      </c>
      <c r="K6224" s="109">
        <f t="shared" si="822"/>
        <v>3773.5849056603774</v>
      </c>
      <c r="L6224" s="43">
        <f t="shared" si="823"/>
        <v>8490.5660377358508</v>
      </c>
      <c r="M6224" s="25"/>
      <c r="N6224" s="25"/>
    </row>
    <row r="6225" spans="1:14" ht="18">
      <c r="A6225" s="114">
        <v>41010</v>
      </c>
      <c r="B6225" s="54" t="s">
        <v>1094</v>
      </c>
      <c r="C6225" s="29">
        <f t="shared" si="819"/>
        <v>594.05940594059405</v>
      </c>
      <c r="D6225" s="54" t="s">
        <v>188</v>
      </c>
      <c r="E6225" s="112">
        <v>505</v>
      </c>
      <c r="F6225" s="112">
        <v>508</v>
      </c>
      <c r="G6225" s="112">
        <v>513</v>
      </c>
      <c r="H6225" s="43"/>
      <c r="I6225" s="109">
        <f t="shared" si="820"/>
        <v>1782.1782178217823</v>
      </c>
      <c r="J6225" s="109">
        <f t="shared" si="821"/>
        <v>2970.2970297029701</v>
      </c>
      <c r="K6225" s="109">
        <f t="shared" si="822"/>
        <v>0</v>
      </c>
      <c r="L6225" s="43">
        <f t="shared" si="823"/>
        <v>4752.4752475247524</v>
      </c>
      <c r="M6225" s="25"/>
      <c r="N6225" s="25"/>
    </row>
    <row r="6226" spans="1:14" ht="18">
      <c r="A6226" s="114">
        <v>41009</v>
      </c>
      <c r="B6226" s="102" t="s">
        <v>1050</v>
      </c>
      <c r="C6226" s="29">
        <f t="shared" si="819"/>
        <v>1515.1515151515152</v>
      </c>
      <c r="D6226" s="102" t="s">
        <v>188</v>
      </c>
      <c r="E6226" s="43">
        <v>198</v>
      </c>
      <c r="F6226" s="43">
        <v>199.25</v>
      </c>
      <c r="G6226" s="43">
        <v>201</v>
      </c>
      <c r="H6226" s="110">
        <v>203.5</v>
      </c>
      <c r="I6226" s="109">
        <f t="shared" si="820"/>
        <v>1893.939393939394</v>
      </c>
      <c r="J6226" s="109">
        <f t="shared" si="821"/>
        <v>2651.5151515151515</v>
      </c>
      <c r="K6226" s="109">
        <f t="shared" si="822"/>
        <v>3787.878787878788</v>
      </c>
      <c r="L6226" s="43">
        <f t="shared" si="823"/>
        <v>8333.3333333333339</v>
      </c>
      <c r="M6226" s="25"/>
      <c r="N6226" s="25"/>
    </row>
    <row r="6227" spans="1:14" ht="18">
      <c r="A6227" s="114">
        <v>41009</v>
      </c>
      <c r="B6227" s="102" t="s">
        <v>182</v>
      </c>
      <c r="C6227" s="29">
        <f t="shared" si="819"/>
        <v>1724.1379310344828</v>
      </c>
      <c r="D6227" s="102" t="s">
        <v>188</v>
      </c>
      <c r="E6227" s="43">
        <v>174</v>
      </c>
      <c r="F6227" s="43">
        <v>175</v>
      </c>
      <c r="G6227" s="43">
        <v>176.25</v>
      </c>
      <c r="H6227" s="110">
        <v>178</v>
      </c>
      <c r="I6227" s="109">
        <f t="shared" si="820"/>
        <v>1724.1379310344828</v>
      </c>
      <c r="J6227" s="109">
        <f t="shared" si="821"/>
        <v>2155.1724137931033</v>
      </c>
      <c r="K6227" s="109">
        <f t="shared" si="822"/>
        <v>3017.2413793103451</v>
      </c>
      <c r="L6227" s="43">
        <f t="shared" si="823"/>
        <v>6896.5517241379312</v>
      </c>
      <c r="M6227" s="25"/>
      <c r="N6227" s="25"/>
    </row>
    <row r="6228" spans="1:14" ht="18">
      <c r="A6228" s="114">
        <v>41009</v>
      </c>
      <c r="B6228" s="102" t="s">
        <v>36</v>
      </c>
      <c r="C6228" s="29">
        <f t="shared" si="819"/>
        <v>1298.7012987012988</v>
      </c>
      <c r="D6228" s="102" t="s">
        <v>188</v>
      </c>
      <c r="E6228" s="43">
        <v>231</v>
      </c>
      <c r="F6228" s="43">
        <v>232.25</v>
      </c>
      <c r="G6228" s="43">
        <v>233.75</v>
      </c>
      <c r="H6228" s="110">
        <v>237</v>
      </c>
      <c r="I6228" s="109">
        <f t="shared" si="820"/>
        <v>1623.3766233766235</v>
      </c>
      <c r="J6228" s="109">
        <f t="shared" si="821"/>
        <v>1948.0519480519483</v>
      </c>
      <c r="K6228" s="109">
        <f t="shared" si="822"/>
        <v>4220.7792207792209</v>
      </c>
      <c r="L6228" s="43">
        <f t="shared" si="823"/>
        <v>7792.2077922077924</v>
      </c>
      <c r="M6228" s="25"/>
      <c r="N6228" s="25"/>
    </row>
    <row r="6229" spans="1:14" ht="18">
      <c r="A6229" s="114">
        <v>41009</v>
      </c>
      <c r="B6229" s="102" t="s">
        <v>1050</v>
      </c>
      <c r="C6229" s="29">
        <f t="shared" si="819"/>
        <v>1435.4066985645934</v>
      </c>
      <c r="D6229" s="102" t="s">
        <v>188</v>
      </c>
      <c r="E6229" s="43">
        <v>209</v>
      </c>
      <c r="F6229" s="43">
        <v>210.5</v>
      </c>
      <c r="G6229" s="43">
        <v>212.5</v>
      </c>
      <c r="H6229" s="110">
        <v>216</v>
      </c>
      <c r="I6229" s="109">
        <f t="shared" si="820"/>
        <v>2153.1100478468902</v>
      </c>
      <c r="J6229" s="109">
        <f t="shared" si="821"/>
        <v>2870.8133971291868</v>
      </c>
      <c r="K6229" s="109">
        <f t="shared" si="822"/>
        <v>5023.923444976077</v>
      </c>
      <c r="L6229" s="43">
        <f t="shared" si="823"/>
        <v>10047.846889952154</v>
      </c>
      <c r="M6229" s="25"/>
      <c r="N6229" s="25"/>
    </row>
    <row r="6230" spans="1:14" ht="18">
      <c r="A6230" s="114">
        <v>41009</v>
      </c>
      <c r="B6230" s="54" t="s">
        <v>182</v>
      </c>
      <c r="C6230" s="29">
        <f t="shared" si="819"/>
        <v>1666.6666666666667</v>
      </c>
      <c r="D6230" s="54" t="s">
        <v>188</v>
      </c>
      <c r="E6230" s="112">
        <v>180</v>
      </c>
      <c r="F6230" s="112">
        <v>181.25</v>
      </c>
      <c r="G6230" s="112">
        <v>182.5</v>
      </c>
      <c r="H6230" s="43"/>
      <c r="I6230" s="109">
        <f t="shared" si="820"/>
        <v>2083.3333333333335</v>
      </c>
      <c r="J6230" s="109">
        <f t="shared" si="821"/>
        <v>2083.3333333333335</v>
      </c>
      <c r="K6230" s="109">
        <f t="shared" si="822"/>
        <v>0</v>
      </c>
      <c r="L6230" s="43">
        <f t="shared" si="823"/>
        <v>4166.666666666667</v>
      </c>
      <c r="M6230" s="25"/>
      <c r="N6230" s="25"/>
    </row>
    <row r="6231" spans="1:14" ht="18">
      <c r="A6231" s="114">
        <v>41008</v>
      </c>
      <c r="B6231" s="102" t="s">
        <v>752</v>
      </c>
      <c r="C6231" s="29">
        <f t="shared" si="819"/>
        <v>2090.5923344947737</v>
      </c>
      <c r="D6231" s="102" t="s">
        <v>188</v>
      </c>
      <c r="E6231" s="43">
        <v>143.5</v>
      </c>
      <c r="F6231" s="43">
        <v>144.75</v>
      </c>
      <c r="G6231" s="43">
        <v>146.25</v>
      </c>
      <c r="H6231" s="110">
        <v>149</v>
      </c>
      <c r="I6231" s="109">
        <f t="shared" si="820"/>
        <v>2613.240418118467</v>
      </c>
      <c r="J6231" s="109">
        <f t="shared" si="821"/>
        <v>3135.8885017421608</v>
      </c>
      <c r="K6231" s="109">
        <f t="shared" si="822"/>
        <v>5749.1289198606273</v>
      </c>
      <c r="L6231" s="43">
        <f t="shared" si="823"/>
        <v>11498.257839721256</v>
      </c>
      <c r="M6231" s="25"/>
      <c r="N6231" s="25"/>
    </row>
    <row r="6232" spans="1:14" ht="18">
      <c r="A6232" s="114">
        <v>41003</v>
      </c>
      <c r="B6232" s="102" t="s">
        <v>366</v>
      </c>
      <c r="C6232" s="29">
        <f t="shared" si="819"/>
        <v>28.355387523629489</v>
      </c>
      <c r="D6232" s="102" t="s">
        <v>188</v>
      </c>
      <c r="E6232" s="43">
        <v>10580</v>
      </c>
      <c r="F6232" s="43">
        <v>10615</v>
      </c>
      <c r="G6232" s="43">
        <v>10655</v>
      </c>
      <c r="H6232" s="110">
        <v>10750</v>
      </c>
      <c r="I6232" s="109">
        <f t="shared" si="820"/>
        <v>992.43856332703206</v>
      </c>
      <c r="J6232" s="109">
        <f t="shared" si="821"/>
        <v>1134.2155009451794</v>
      </c>
      <c r="K6232" s="109">
        <f t="shared" si="822"/>
        <v>2693.7618147448015</v>
      </c>
      <c r="L6232" s="43">
        <f t="shared" si="823"/>
        <v>4820.4158790170131</v>
      </c>
      <c r="M6232" s="25"/>
      <c r="N6232" s="25"/>
    </row>
    <row r="6233" spans="1:14" ht="18">
      <c r="A6233" s="114">
        <v>41003</v>
      </c>
      <c r="B6233" s="102" t="s">
        <v>1095</v>
      </c>
      <c r="C6233" s="29">
        <f t="shared" si="819"/>
        <v>1321.5859030837005</v>
      </c>
      <c r="D6233" s="102" t="s">
        <v>188</v>
      </c>
      <c r="E6233" s="43">
        <v>227</v>
      </c>
      <c r="F6233" s="43">
        <v>228.5</v>
      </c>
      <c r="G6233" s="43">
        <v>230.5</v>
      </c>
      <c r="H6233" s="110">
        <v>233</v>
      </c>
      <c r="I6233" s="109">
        <f t="shared" si="820"/>
        <v>1982.3788546255507</v>
      </c>
      <c r="J6233" s="109">
        <f t="shared" si="821"/>
        <v>2643.171806167401</v>
      </c>
      <c r="K6233" s="109">
        <f t="shared" si="822"/>
        <v>3303.964757709251</v>
      </c>
      <c r="L6233" s="43">
        <f t="shared" si="823"/>
        <v>7929.5154185022029</v>
      </c>
      <c r="M6233" s="25"/>
      <c r="N6233" s="25"/>
    </row>
    <row r="6234" spans="1:14" ht="18">
      <c r="A6234" s="114">
        <v>41003</v>
      </c>
      <c r="B6234" s="102" t="s">
        <v>308</v>
      </c>
      <c r="C6234" s="29">
        <f t="shared" si="819"/>
        <v>3092.783505154639</v>
      </c>
      <c r="D6234" s="102" t="s">
        <v>188</v>
      </c>
      <c r="E6234" s="43">
        <v>97</v>
      </c>
      <c r="F6234" s="43">
        <v>98</v>
      </c>
      <c r="G6234" s="43">
        <v>99</v>
      </c>
      <c r="H6234" s="110">
        <v>100.5</v>
      </c>
      <c r="I6234" s="109">
        <f t="shared" si="820"/>
        <v>3092.783505154639</v>
      </c>
      <c r="J6234" s="109">
        <f t="shared" si="821"/>
        <v>3092.783505154639</v>
      </c>
      <c r="K6234" s="109">
        <f t="shared" si="822"/>
        <v>4639.1752577319585</v>
      </c>
      <c r="L6234" s="43">
        <f t="shared" si="823"/>
        <v>10824.742268041236</v>
      </c>
      <c r="M6234" s="25"/>
      <c r="N6234" s="25"/>
    </row>
    <row r="6235" spans="1:14" ht="18">
      <c r="A6235" s="114">
        <v>41003</v>
      </c>
      <c r="B6235" s="54" t="s">
        <v>961</v>
      </c>
      <c r="C6235" s="29">
        <f t="shared" si="819"/>
        <v>2275.3128555176336</v>
      </c>
      <c r="D6235" s="54" t="s">
        <v>188</v>
      </c>
      <c r="E6235" s="112">
        <v>131.85</v>
      </c>
      <c r="F6235" s="112">
        <v>132.75</v>
      </c>
      <c r="G6235" s="112">
        <v>133.4</v>
      </c>
      <c r="H6235" s="43"/>
      <c r="I6235" s="109">
        <f t="shared" si="820"/>
        <v>2047.7815699658831</v>
      </c>
      <c r="J6235" s="109">
        <f t="shared" si="821"/>
        <v>1478.9533560864747</v>
      </c>
      <c r="K6235" s="109">
        <f t="shared" si="822"/>
        <v>0</v>
      </c>
      <c r="L6235" s="43">
        <f t="shared" si="823"/>
        <v>3526.7349260523579</v>
      </c>
      <c r="M6235" s="25"/>
      <c r="N6235" s="25"/>
    </row>
    <row r="6236" spans="1:14" ht="18">
      <c r="A6236" s="114">
        <v>41003</v>
      </c>
      <c r="B6236" s="54" t="s">
        <v>1096</v>
      </c>
      <c r="C6236" s="29">
        <f t="shared" si="819"/>
        <v>1846.1538461538462</v>
      </c>
      <c r="D6236" s="54" t="s">
        <v>188</v>
      </c>
      <c r="E6236" s="112">
        <v>162.5</v>
      </c>
      <c r="F6236" s="112">
        <v>163.5</v>
      </c>
      <c r="G6236" s="112">
        <v>165</v>
      </c>
      <c r="H6236" s="43"/>
      <c r="I6236" s="109">
        <f t="shared" si="820"/>
        <v>1846.1538461538462</v>
      </c>
      <c r="J6236" s="109">
        <f t="shared" si="821"/>
        <v>2769.2307692307695</v>
      </c>
      <c r="K6236" s="109">
        <f t="shared" si="822"/>
        <v>0</v>
      </c>
      <c r="L6236" s="43">
        <f t="shared" si="823"/>
        <v>4615.3846153846152</v>
      </c>
      <c r="M6236" s="25"/>
      <c r="N6236" s="25"/>
    </row>
    <row r="6237" spans="1:14" ht="18">
      <c r="A6237" s="114">
        <v>41002</v>
      </c>
      <c r="B6237" s="102" t="s">
        <v>750</v>
      </c>
      <c r="C6237" s="29">
        <f t="shared" si="819"/>
        <v>1595.7446808510638</v>
      </c>
      <c r="D6237" s="102" t="s">
        <v>188</v>
      </c>
      <c r="E6237" s="43">
        <v>188</v>
      </c>
      <c r="F6237" s="43">
        <v>189.25</v>
      </c>
      <c r="G6237" s="43">
        <v>191</v>
      </c>
      <c r="H6237" s="110">
        <v>194</v>
      </c>
      <c r="I6237" s="109">
        <f t="shared" si="820"/>
        <v>1994.6808510638298</v>
      </c>
      <c r="J6237" s="109">
        <f t="shared" si="821"/>
        <v>2792.5531914893618</v>
      </c>
      <c r="K6237" s="109">
        <f t="shared" si="822"/>
        <v>4787.2340425531911</v>
      </c>
      <c r="L6237" s="43">
        <f t="shared" si="823"/>
        <v>9574.4680851063822</v>
      </c>
      <c r="M6237" s="25"/>
      <c r="N6237" s="25"/>
    </row>
    <row r="6238" spans="1:14" ht="18">
      <c r="A6238" s="114">
        <v>41002</v>
      </c>
      <c r="B6238" s="54" t="s">
        <v>1079</v>
      </c>
      <c r="C6238" s="29">
        <f t="shared" si="819"/>
        <v>458.71559633027522</v>
      </c>
      <c r="D6238" s="54" t="s">
        <v>188</v>
      </c>
      <c r="E6238" s="112">
        <v>654</v>
      </c>
      <c r="F6238" s="112">
        <v>658</v>
      </c>
      <c r="G6238" s="112">
        <v>664</v>
      </c>
      <c r="H6238" s="43"/>
      <c r="I6238" s="109">
        <f t="shared" si="820"/>
        <v>1834.8623853211009</v>
      </c>
      <c r="J6238" s="109">
        <f t="shared" si="821"/>
        <v>2752.2935779816512</v>
      </c>
      <c r="K6238" s="109">
        <f t="shared" si="822"/>
        <v>0</v>
      </c>
      <c r="L6238" s="43">
        <f t="shared" si="823"/>
        <v>4587.1559633027518</v>
      </c>
      <c r="M6238" s="25"/>
      <c r="N6238" s="25"/>
    </row>
    <row r="6239" spans="1:14" ht="18">
      <c r="A6239" s="114">
        <v>41002</v>
      </c>
      <c r="B6239" s="54" t="s">
        <v>1097</v>
      </c>
      <c r="C6239" s="29">
        <f t="shared" si="819"/>
        <v>2343.75</v>
      </c>
      <c r="D6239" s="54" t="s">
        <v>188</v>
      </c>
      <c r="E6239" s="112">
        <v>128</v>
      </c>
      <c r="F6239" s="112">
        <v>129</v>
      </c>
      <c r="G6239" s="112">
        <v>130.25</v>
      </c>
      <c r="H6239" s="43"/>
      <c r="I6239" s="109">
        <f t="shared" si="820"/>
        <v>2343.75</v>
      </c>
      <c r="J6239" s="109">
        <f t="shared" si="821"/>
        <v>2929.6875</v>
      </c>
      <c r="K6239" s="109">
        <f t="shared" si="822"/>
        <v>0</v>
      </c>
      <c r="L6239" s="43">
        <f t="shared" si="823"/>
        <v>5273.4375</v>
      </c>
      <c r="M6239" s="25"/>
      <c r="N6239" s="25"/>
    </row>
    <row r="6240" spans="1:14" ht="18">
      <c r="A6240" s="114">
        <v>41001</v>
      </c>
      <c r="B6240" s="54" t="s">
        <v>693</v>
      </c>
      <c r="C6240" s="29">
        <f t="shared" si="819"/>
        <v>1107.0110701107012</v>
      </c>
      <c r="D6240" s="54" t="s">
        <v>188</v>
      </c>
      <c r="E6240" s="112">
        <v>271</v>
      </c>
      <c r="F6240" s="112">
        <v>272.5</v>
      </c>
      <c r="G6240" s="112">
        <v>274.5</v>
      </c>
      <c r="H6240" s="112"/>
      <c r="I6240" s="109">
        <f t="shared" si="820"/>
        <v>1660.5166051660517</v>
      </c>
      <c r="J6240" s="109">
        <f t="shared" si="821"/>
        <v>2214.0221402214024</v>
      </c>
      <c r="K6240" s="109">
        <f t="shared" si="822"/>
        <v>0</v>
      </c>
      <c r="L6240" s="43">
        <f t="shared" si="823"/>
        <v>3874.5387453874541</v>
      </c>
      <c r="M6240" s="25"/>
      <c r="N6240" s="25"/>
    </row>
    <row r="6241" spans="1:14" ht="18">
      <c r="A6241" s="114">
        <v>40998</v>
      </c>
      <c r="B6241" s="54" t="s">
        <v>1098</v>
      </c>
      <c r="C6241" s="29">
        <f t="shared" si="819"/>
        <v>714.28571428571433</v>
      </c>
      <c r="D6241" s="54" t="s">
        <v>188</v>
      </c>
      <c r="E6241" s="112">
        <v>420</v>
      </c>
      <c r="F6241" s="112">
        <v>423</v>
      </c>
      <c r="G6241" s="112">
        <v>427</v>
      </c>
      <c r="H6241" s="112"/>
      <c r="I6241" s="109">
        <f t="shared" si="820"/>
        <v>2142.8571428571431</v>
      </c>
      <c r="J6241" s="109">
        <f t="shared" si="821"/>
        <v>2857.1428571428573</v>
      </c>
      <c r="K6241" s="109">
        <f t="shared" si="822"/>
        <v>0</v>
      </c>
      <c r="L6241" s="43">
        <f t="shared" si="823"/>
        <v>5000</v>
      </c>
      <c r="M6241" s="25"/>
      <c r="N6241" s="25"/>
    </row>
    <row r="6242" spans="1:14" ht="18">
      <c r="A6242" s="114">
        <v>40998</v>
      </c>
      <c r="B6242" s="54" t="s">
        <v>600</v>
      </c>
      <c r="C6242" s="29">
        <f t="shared" si="819"/>
        <v>252.31286795626576</v>
      </c>
      <c r="D6242" s="54" t="s">
        <v>188</v>
      </c>
      <c r="E6242" s="112">
        <v>1189</v>
      </c>
      <c r="F6242" s="112">
        <v>1195</v>
      </c>
      <c r="G6242" s="112"/>
      <c r="H6242" s="112"/>
      <c r="I6242" s="109">
        <f t="shared" si="820"/>
        <v>1513.8772077375945</v>
      </c>
      <c r="J6242" s="109">
        <f t="shared" si="821"/>
        <v>0</v>
      </c>
      <c r="K6242" s="109">
        <f t="shared" si="822"/>
        <v>0</v>
      </c>
      <c r="L6242" s="43">
        <f t="shared" si="823"/>
        <v>1513.8772077375945</v>
      </c>
      <c r="M6242" s="25"/>
      <c r="N6242" s="25"/>
    </row>
    <row r="6243" spans="1:14" ht="18">
      <c r="A6243" s="114">
        <v>40997</v>
      </c>
      <c r="B6243" s="102" t="s">
        <v>1099</v>
      </c>
      <c r="C6243" s="29">
        <f t="shared" si="819"/>
        <v>4743.083003952569</v>
      </c>
      <c r="D6243" s="102" t="s">
        <v>188</v>
      </c>
      <c r="E6243" s="43">
        <v>63.25</v>
      </c>
      <c r="F6243" s="43">
        <v>63.7</v>
      </c>
      <c r="G6243" s="43">
        <v>64.5</v>
      </c>
      <c r="H6243" s="110">
        <v>66</v>
      </c>
      <c r="I6243" s="109">
        <f t="shared" si="820"/>
        <v>2134.3873517786697</v>
      </c>
      <c r="J6243" s="109">
        <f t="shared" si="821"/>
        <v>3794.4664031620418</v>
      </c>
      <c r="K6243" s="109">
        <f t="shared" si="822"/>
        <v>7114.624505928854</v>
      </c>
      <c r="L6243" s="43">
        <f t="shared" si="823"/>
        <v>13043.478260869566</v>
      </c>
      <c r="M6243" s="25"/>
      <c r="N6243" s="25"/>
    </row>
    <row r="6244" spans="1:14" ht="18">
      <c r="A6244" s="114">
        <v>40997</v>
      </c>
      <c r="B6244" s="54" t="s">
        <v>1066</v>
      </c>
      <c r="C6244" s="29">
        <f t="shared" si="819"/>
        <v>1190.4761904761904</v>
      </c>
      <c r="D6244" s="102" t="s">
        <v>203</v>
      </c>
      <c r="E6244" s="43">
        <v>252</v>
      </c>
      <c r="F6244" s="43">
        <v>250.5</v>
      </c>
      <c r="G6244" s="43">
        <v>248.5</v>
      </c>
      <c r="H6244" s="110"/>
      <c r="I6244" s="109">
        <f t="shared" si="820"/>
        <v>1785.7142857142856</v>
      </c>
      <c r="J6244" s="109">
        <f t="shared" si="821"/>
        <v>2380.9523809523807</v>
      </c>
      <c r="K6244" s="109">
        <f t="shared" si="822"/>
        <v>0</v>
      </c>
      <c r="L6244" s="43">
        <f t="shared" si="823"/>
        <v>4166.6666666666661</v>
      </c>
      <c r="M6244" s="25"/>
      <c r="N6244" s="25"/>
    </row>
    <row r="6245" spans="1:14" ht="18">
      <c r="A6245" s="114">
        <v>40997</v>
      </c>
      <c r="B6245" s="102" t="s">
        <v>23</v>
      </c>
      <c r="C6245" s="29">
        <f t="shared" si="819"/>
        <v>753.7688442211055</v>
      </c>
      <c r="D6245" s="102" t="s">
        <v>188</v>
      </c>
      <c r="E6245" s="43">
        <v>398</v>
      </c>
      <c r="F6245" s="43">
        <v>400</v>
      </c>
      <c r="G6245" s="43">
        <v>403</v>
      </c>
      <c r="H6245" s="110">
        <v>408</v>
      </c>
      <c r="I6245" s="109">
        <f t="shared" si="820"/>
        <v>1507.537688442211</v>
      </c>
      <c r="J6245" s="109">
        <f t="shared" si="821"/>
        <v>2261.3065326633164</v>
      </c>
      <c r="K6245" s="109">
        <f t="shared" si="822"/>
        <v>3768.8442211055276</v>
      </c>
      <c r="L6245" s="43">
        <f t="shared" si="823"/>
        <v>7537.6884422110543</v>
      </c>
      <c r="M6245" s="25"/>
      <c r="N6245" s="25"/>
    </row>
    <row r="6246" spans="1:14" ht="18">
      <c r="A6246" s="114">
        <v>40997</v>
      </c>
      <c r="B6246" s="54" t="s">
        <v>1044</v>
      </c>
      <c r="C6246" s="29">
        <f t="shared" si="819"/>
        <v>108.10810810810811</v>
      </c>
      <c r="D6246" s="102" t="s">
        <v>203</v>
      </c>
      <c r="E6246" s="43">
        <v>2775</v>
      </c>
      <c r="F6246" s="43">
        <v>2790</v>
      </c>
      <c r="G6246" s="43"/>
      <c r="H6246" s="110"/>
      <c r="I6246" s="109">
        <f t="shared" si="820"/>
        <v>-1621.6216216216217</v>
      </c>
      <c r="J6246" s="109">
        <f t="shared" si="821"/>
        <v>0</v>
      </c>
      <c r="K6246" s="109">
        <f t="shared" si="822"/>
        <v>0</v>
      </c>
      <c r="L6246" s="43">
        <f t="shared" si="823"/>
        <v>-1621.6216216216217</v>
      </c>
      <c r="M6246" s="25"/>
      <c r="N6246" s="25"/>
    </row>
    <row r="6247" spans="1:14" ht="18">
      <c r="A6247" s="114">
        <v>40997</v>
      </c>
      <c r="B6247" s="54" t="s">
        <v>402</v>
      </c>
      <c r="C6247" s="29">
        <f t="shared" si="819"/>
        <v>2272.7272727272725</v>
      </c>
      <c r="D6247" s="102" t="s">
        <v>188</v>
      </c>
      <c r="E6247" s="43">
        <v>132</v>
      </c>
      <c r="F6247" s="43">
        <v>129.94999999999999</v>
      </c>
      <c r="G6247" s="43"/>
      <c r="H6247" s="110"/>
      <c r="I6247" s="109">
        <f t="shared" si="820"/>
        <v>-4659.0909090909345</v>
      </c>
      <c r="J6247" s="109">
        <f t="shared" si="821"/>
        <v>0</v>
      </c>
      <c r="K6247" s="109">
        <f t="shared" si="822"/>
        <v>0</v>
      </c>
      <c r="L6247" s="43">
        <f t="shared" si="823"/>
        <v>-4659.0909090909345</v>
      </c>
      <c r="M6247" s="25"/>
      <c r="N6247" s="25"/>
    </row>
    <row r="6248" spans="1:14" ht="18">
      <c r="A6248" s="114">
        <v>40996</v>
      </c>
      <c r="B6248" s="54" t="s">
        <v>988</v>
      </c>
      <c r="C6248" s="29">
        <f t="shared" si="819"/>
        <v>3061.2244897959185</v>
      </c>
      <c r="D6248" s="102" t="s">
        <v>203</v>
      </c>
      <c r="E6248" s="43">
        <v>98</v>
      </c>
      <c r="F6248" s="43">
        <v>97.35</v>
      </c>
      <c r="G6248" s="43"/>
      <c r="H6248" s="110"/>
      <c r="I6248" s="109">
        <f t="shared" si="820"/>
        <v>1989.7959183673645</v>
      </c>
      <c r="J6248" s="109">
        <f t="shared" si="821"/>
        <v>0</v>
      </c>
      <c r="K6248" s="109">
        <f t="shared" si="822"/>
        <v>0</v>
      </c>
      <c r="L6248" s="43">
        <f t="shared" si="823"/>
        <v>1989.7959183673645</v>
      </c>
      <c r="M6248" s="25"/>
      <c r="N6248" s="25"/>
    </row>
    <row r="6249" spans="1:14" ht="18">
      <c r="A6249" s="114">
        <v>40996</v>
      </c>
      <c r="B6249" s="54" t="s">
        <v>402</v>
      </c>
      <c r="C6249" s="29">
        <f t="shared" si="819"/>
        <v>2385.685884691849</v>
      </c>
      <c r="D6249" s="102" t="s">
        <v>188</v>
      </c>
      <c r="E6249" s="43">
        <v>125.75</v>
      </c>
      <c r="F6249" s="43">
        <v>127</v>
      </c>
      <c r="G6249" s="43"/>
      <c r="H6249" s="110"/>
      <c r="I6249" s="109">
        <f t="shared" si="820"/>
        <v>2982.1073558648113</v>
      </c>
      <c r="J6249" s="109">
        <f t="shared" si="821"/>
        <v>0</v>
      </c>
      <c r="K6249" s="109">
        <f t="shared" si="822"/>
        <v>0</v>
      </c>
      <c r="L6249" s="43">
        <f t="shared" si="823"/>
        <v>2982.1073558648113</v>
      </c>
      <c r="M6249" s="25"/>
      <c r="N6249" s="25"/>
    </row>
    <row r="6250" spans="1:14" ht="18">
      <c r="A6250" s="114">
        <v>40996</v>
      </c>
      <c r="B6250" s="54" t="s">
        <v>1100</v>
      </c>
      <c r="C6250" s="29">
        <f t="shared" si="819"/>
        <v>3764.1154328732746</v>
      </c>
      <c r="D6250" s="102" t="s">
        <v>188</v>
      </c>
      <c r="E6250" s="43">
        <v>79.7</v>
      </c>
      <c r="F6250" s="43">
        <v>80.400000000000006</v>
      </c>
      <c r="G6250" s="43"/>
      <c r="H6250" s="110"/>
      <c r="I6250" s="109">
        <f t="shared" si="820"/>
        <v>2634.8808030113028</v>
      </c>
      <c r="J6250" s="109">
        <f t="shared" si="821"/>
        <v>0</v>
      </c>
      <c r="K6250" s="109">
        <f t="shared" si="822"/>
        <v>0</v>
      </c>
      <c r="L6250" s="43">
        <f t="shared" si="823"/>
        <v>2634.8808030113028</v>
      </c>
      <c r="M6250" s="25"/>
      <c r="N6250" s="25"/>
    </row>
    <row r="6251" spans="1:14" ht="18">
      <c r="A6251" s="114">
        <v>40995</v>
      </c>
      <c r="B6251" s="102" t="s">
        <v>1101</v>
      </c>
      <c r="C6251" s="29">
        <f t="shared" si="819"/>
        <v>1244.8132780082988</v>
      </c>
      <c r="D6251" s="102" t="s">
        <v>188</v>
      </c>
      <c r="E6251" s="43">
        <v>241</v>
      </c>
      <c r="F6251" s="43">
        <v>242.5</v>
      </c>
      <c r="G6251" s="43">
        <v>244</v>
      </c>
      <c r="H6251" s="110">
        <v>247</v>
      </c>
      <c r="I6251" s="109">
        <f t="shared" si="820"/>
        <v>1867.2199170124481</v>
      </c>
      <c r="J6251" s="109">
        <f t="shared" si="821"/>
        <v>1867.2199170124481</v>
      </c>
      <c r="K6251" s="109">
        <f t="shared" si="822"/>
        <v>3734.4398340248963</v>
      </c>
      <c r="L6251" s="43">
        <f t="shared" si="823"/>
        <v>7468.8796680497926</v>
      </c>
      <c r="M6251" s="25"/>
      <c r="N6251" s="25"/>
    </row>
    <row r="6252" spans="1:14" ht="18">
      <c r="A6252" s="114">
        <v>40995</v>
      </c>
      <c r="B6252" s="102" t="s">
        <v>1101</v>
      </c>
      <c r="C6252" s="29">
        <f t="shared" si="819"/>
        <v>1204.8192771084337</v>
      </c>
      <c r="D6252" s="102" t="s">
        <v>188</v>
      </c>
      <c r="E6252" s="43">
        <v>249</v>
      </c>
      <c r="F6252" s="43">
        <v>250.5</v>
      </c>
      <c r="G6252" s="43">
        <v>252.5</v>
      </c>
      <c r="H6252" s="110">
        <v>256</v>
      </c>
      <c r="I6252" s="109">
        <f t="shared" si="820"/>
        <v>1807.2289156626505</v>
      </c>
      <c r="J6252" s="109">
        <f t="shared" si="821"/>
        <v>2409.6385542168673</v>
      </c>
      <c r="K6252" s="109">
        <f t="shared" si="822"/>
        <v>4216.8674698795176</v>
      </c>
      <c r="L6252" s="43">
        <f t="shared" si="823"/>
        <v>8433.7349397590351</v>
      </c>
      <c r="M6252" s="25"/>
      <c r="N6252" s="25"/>
    </row>
    <row r="6253" spans="1:14" ht="18">
      <c r="A6253" s="114">
        <v>40995</v>
      </c>
      <c r="B6253" s="102" t="s">
        <v>1101</v>
      </c>
      <c r="C6253" s="29">
        <f t="shared" si="819"/>
        <v>1158.3011583011582</v>
      </c>
      <c r="D6253" s="102" t="s">
        <v>188</v>
      </c>
      <c r="E6253" s="43">
        <v>259</v>
      </c>
      <c r="F6253" s="43">
        <v>260.5</v>
      </c>
      <c r="G6253" s="43">
        <v>262.5</v>
      </c>
      <c r="H6253" s="110">
        <v>266</v>
      </c>
      <c r="I6253" s="109">
        <f t="shared" si="820"/>
        <v>1737.4517374517372</v>
      </c>
      <c r="J6253" s="109">
        <f t="shared" si="821"/>
        <v>2316.6023166023165</v>
      </c>
      <c r="K6253" s="109">
        <f t="shared" si="822"/>
        <v>4054.0540540540537</v>
      </c>
      <c r="L6253" s="43">
        <f t="shared" si="823"/>
        <v>8108.1081081081074</v>
      </c>
      <c r="M6253" s="25"/>
      <c r="N6253" s="25"/>
    </row>
    <row r="6254" spans="1:14" ht="18">
      <c r="A6254" s="114">
        <v>40995</v>
      </c>
      <c r="B6254" s="54" t="s">
        <v>1102</v>
      </c>
      <c r="C6254" s="29">
        <f t="shared" si="819"/>
        <v>545.4545454545455</v>
      </c>
      <c r="D6254" s="102" t="s">
        <v>203</v>
      </c>
      <c r="E6254" s="43">
        <v>550</v>
      </c>
      <c r="F6254" s="43">
        <v>546</v>
      </c>
      <c r="G6254" s="43">
        <v>541</v>
      </c>
      <c r="H6254" s="110"/>
      <c r="I6254" s="109">
        <f t="shared" si="820"/>
        <v>2181.818181818182</v>
      </c>
      <c r="J6254" s="109">
        <f t="shared" si="821"/>
        <v>2727.2727272727275</v>
      </c>
      <c r="K6254" s="109">
        <f t="shared" si="822"/>
        <v>0</v>
      </c>
      <c r="L6254" s="43">
        <f t="shared" si="823"/>
        <v>4909.0909090909099</v>
      </c>
      <c r="M6254" s="25"/>
      <c r="N6254" s="25"/>
    </row>
    <row r="6255" spans="1:14" ht="18">
      <c r="A6255" s="114">
        <v>40994</v>
      </c>
      <c r="B6255" s="54" t="s">
        <v>560</v>
      </c>
      <c r="C6255" s="29">
        <f t="shared" si="819"/>
        <v>826.44628099173553</v>
      </c>
      <c r="D6255" s="102" t="s">
        <v>203</v>
      </c>
      <c r="E6255" s="43">
        <v>363</v>
      </c>
      <c r="F6255" s="43">
        <v>360.5</v>
      </c>
      <c r="G6255" s="43"/>
      <c r="H6255" s="110"/>
      <c r="I6255" s="109">
        <f t="shared" si="820"/>
        <v>2066.1157024793388</v>
      </c>
      <c r="J6255" s="109">
        <f t="shared" si="821"/>
        <v>0</v>
      </c>
      <c r="K6255" s="109">
        <f t="shared" si="822"/>
        <v>0</v>
      </c>
      <c r="L6255" s="43">
        <f t="shared" si="823"/>
        <v>2066.1157024793388</v>
      </c>
      <c r="M6255" s="25"/>
      <c r="N6255" s="25"/>
    </row>
    <row r="6256" spans="1:14" ht="18">
      <c r="A6256" s="114">
        <v>40994</v>
      </c>
      <c r="B6256" s="54" t="s">
        <v>366</v>
      </c>
      <c r="C6256" s="29">
        <f t="shared" si="819"/>
        <v>31.088082901554404</v>
      </c>
      <c r="D6256" s="102" t="s">
        <v>203</v>
      </c>
      <c r="E6256" s="43">
        <v>9650</v>
      </c>
      <c r="F6256" s="43">
        <v>9620</v>
      </c>
      <c r="G6256" s="43"/>
      <c r="H6256" s="110"/>
      <c r="I6256" s="109">
        <f t="shared" si="820"/>
        <v>932.64248704663214</v>
      </c>
      <c r="J6256" s="109">
        <f t="shared" si="821"/>
        <v>0</v>
      </c>
      <c r="K6256" s="109">
        <f t="shared" si="822"/>
        <v>0</v>
      </c>
      <c r="L6256" s="43">
        <f t="shared" si="823"/>
        <v>932.64248704663214</v>
      </c>
      <c r="M6256" s="25"/>
      <c r="N6256" s="25"/>
    </row>
    <row r="6257" spans="1:14" ht="18">
      <c r="A6257" s="114">
        <v>40991</v>
      </c>
      <c r="B6257" s="54" t="s">
        <v>1103</v>
      </c>
      <c r="C6257" s="29">
        <f t="shared" si="819"/>
        <v>583.65758754863816</v>
      </c>
      <c r="D6257" s="102" t="s">
        <v>188</v>
      </c>
      <c r="E6257" s="43">
        <v>514</v>
      </c>
      <c r="F6257" s="43">
        <v>517</v>
      </c>
      <c r="G6257" s="43"/>
      <c r="H6257" s="110"/>
      <c r="I6257" s="109">
        <f t="shared" si="820"/>
        <v>1750.9727626459144</v>
      </c>
      <c r="J6257" s="109">
        <f t="shared" si="821"/>
        <v>0</v>
      </c>
      <c r="K6257" s="109">
        <f t="shared" si="822"/>
        <v>0</v>
      </c>
      <c r="L6257" s="43">
        <f t="shared" si="823"/>
        <v>1750.9727626459144</v>
      </c>
      <c r="M6257" s="25"/>
      <c r="N6257" s="25"/>
    </row>
    <row r="6258" spans="1:14" ht="18">
      <c r="A6258" s="114">
        <v>40991</v>
      </c>
      <c r="B6258" s="54" t="s">
        <v>1104</v>
      </c>
      <c r="C6258" s="29">
        <f t="shared" si="819"/>
        <v>95.087163232963547</v>
      </c>
      <c r="D6258" s="102" t="s">
        <v>188</v>
      </c>
      <c r="E6258" s="43">
        <v>3155</v>
      </c>
      <c r="F6258" s="43">
        <v>3165</v>
      </c>
      <c r="G6258" s="43"/>
      <c r="H6258" s="110"/>
      <c r="I6258" s="109">
        <f t="shared" si="820"/>
        <v>950.87163232963553</v>
      </c>
      <c r="J6258" s="109">
        <f t="shared" si="821"/>
        <v>0</v>
      </c>
      <c r="K6258" s="109">
        <f t="shared" si="822"/>
        <v>0</v>
      </c>
      <c r="L6258" s="43">
        <f t="shared" si="823"/>
        <v>950.87163232963553</v>
      </c>
      <c r="M6258" s="25"/>
      <c r="N6258" s="25"/>
    </row>
    <row r="6259" spans="1:14" ht="18">
      <c r="A6259" s="114">
        <v>40991</v>
      </c>
      <c r="B6259" s="54" t="s">
        <v>1105</v>
      </c>
      <c r="C6259" s="29">
        <f t="shared" si="819"/>
        <v>392.15686274509807</v>
      </c>
      <c r="D6259" s="102" t="s">
        <v>188</v>
      </c>
      <c r="E6259" s="43">
        <v>765</v>
      </c>
      <c r="F6259" s="43">
        <v>771</v>
      </c>
      <c r="G6259" s="43"/>
      <c r="H6259" s="110"/>
      <c r="I6259" s="109">
        <f t="shared" si="820"/>
        <v>2352.9411764705883</v>
      </c>
      <c r="J6259" s="109">
        <f t="shared" si="821"/>
        <v>0</v>
      </c>
      <c r="K6259" s="109">
        <f t="shared" si="822"/>
        <v>0</v>
      </c>
      <c r="L6259" s="43">
        <f t="shared" si="823"/>
        <v>2352.9411764705883</v>
      </c>
      <c r="M6259" s="25"/>
      <c r="N6259" s="25"/>
    </row>
    <row r="6260" spans="1:14" ht="18">
      <c r="A6260" s="114">
        <v>40990</v>
      </c>
      <c r="B6260" s="54" t="s">
        <v>763</v>
      </c>
      <c r="C6260" s="29">
        <f t="shared" si="819"/>
        <v>797.87234042553189</v>
      </c>
      <c r="D6260" s="102" t="s">
        <v>188</v>
      </c>
      <c r="E6260" s="43">
        <v>376</v>
      </c>
      <c r="F6260" s="43">
        <v>378.5</v>
      </c>
      <c r="G6260" s="43">
        <v>381.5</v>
      </c>
      <c r="H6260" s="110"/>
      <c r="I6260" s="109">
        <f t="shared" si="820"/>
        <v>1994.6808510638298</v>
      </c>
      <c r="J6260" s="109">
        <f t="shared" si="821"/>
        <v>2393.6170212765956</v>
      </c>
      <c r="K6260" s="109">
        <f t="shared" si="822"/>
        <v>0</v>
      </c>
      <c r="L6260" s="43">
        <f t="shared" si="823"/>
        <v>4388.2978723404249</v>
      </c>
      <c r="M6260" s="25"/>
      <c r="N6260" s="25"/>
    </row>
    <row r="6261" spans="1:14" ht="18">
      <c r="A6261" s="114">
        <v>40990</v>
      </c>
      <c r="B6261" s="54" t="s">
        <v>113</v>
      </c>
      <c r="C6261" s="29">
        <f t="shared" si="819"/>
        <v>731.70731707317077</v>
      </c>
      <c r="D6261" s="102" t="s">
        <v>188</v>
      </c>
      <c r="E6261" s="43">
        <v>410</v>
      </c>
      <c r="F6261" s="43">
        <v>405</v>
      </c>
      <c r="G6261" s="43"/>
      <c r="H6261" s="110"/>
      <c r="I6261" s="109">
        <f t="shared" si="820"/>
        <v>-3658.5365853658541</v>
      </c>
      <c r="J6261" s="109">
        <f t="shared" si="821"/>
        <v>0</v>
      </c>
      <c r="K6261" s="109">
        <f t="shared" si="822"/>
        <v>0</v>
      </c>
      <c r="L6261" s="43">
        <f t="shared" si="823"/>
        <v>-3658.5365853658541</v>
      </c>
      <c r="M6261" s="25"/>
      <c r="N6261" s="25"/>
    </row>
    <row r="6262" spans="1:14" ht="18">
      <c r="A6262" s="114">
        <v>40989</v>
      </c>
      <c r="B6262" s="102" t="s">
        <v>1052</v>
      </c>
      <c r="C6262" s="29">
        <f t="shared" si="819"/>
        <v>99.833610648918466</v>
      </c>
      <c r="D6262" s="102" t="s">
        <v>188</v>
      </c>
      <c r="E6262" s="43">
        <v>3005</v>
      </c>
      <c r="F6262" s="43">
        <v>3015</v>
      </c>
      <c r="G6262" s="43">
        <v>3030</v>
      </c>
      <c r="H6262" s="110">
        <v>3050</v>
      </c>
      <c r="I6262" s="109">
        <f t="shared" si="820"/>
        <v>998.33610648918466</v>
      </c>
      <c r="J6262" s="109">
        <f t="shared" si="821"/>
        <v>1497.504159733777</v>
      </c>
      <c r="K6262" s="109">
        <f t="shared" si="822"/>
        <v>1996.6722129783693</v>
      </c>
      <c r="L6262" s="43">
        <f t="shared" si="823"/>
        <v>4492.5124792013312</v>
      </c>
      <c r="M6262" s="25"/>
      <c r="N6262" s="25"/>
    </row>
    <row r="6263" spans="1:14" ht="18">
      <c r="A6263" s="114">
        <v>40989</v>
      </c>
      <c r="B6263" s="54" t="s">
        <v>1052</v>
      </c>
      <c r="C6263" s="29">
        <f t="shared" si="819"/>
        <v>93.75</v>
      </c>
      <c r="D6263" s="102" t="s">
        <v>188</v>
      </c>
      <c r="E6263" s="43">
        <v>3200</v>
      </c>
      <c r="F6263" s="43">
        <v>3210</v>
      </c>
      <c r="G6263" s="43">
        <v>3225</v>
      </c>
      <c r="H6263" s="110"/>
      <c r="I6263" s="109">
        <f t="shared" si="820"/>
        <v>937.5</v>
      </c>
      <c r="J6263" s="109">
        <f t="shared" si="821"/>
        <v>1406.25</v>
      </c>
      <c r="K6263" s="109">
        <f t="shared" si="822"/>
        <v>0</v>
      </c>
      <c r="L6263" s="43">
        <f t="shared" si="823"/>
        <v>2343.75</v>
      </c>
      <c r="M6263" s="25"/>
      <c r="N6263" s="25"/>
    </row>
    <row r="6264" spans="1:14" ht="18">
      <c r="A6264" s="114">
        <v>40989</v>
      </c>
      <c r="B6264" s="54" t="s">
        <v>862</v>
      </c>
      <c r="C6264" s="29">
        <f t="shared" si="819"/>
        <v>754.71698113207549</v>
      </c>
      <c r="D6264" s="102" t="s">
        <v>188</v>
      </c>
      <c r="E6264" s="43">
        <v>397.5</v>
      </c>
      <c r="F6264" s="43">
        <v>400</v>
      </c>
      <c r="G6264" s="43">
        <v>404</v>
      </c>
      <c r="H6264" s="110"/>
      <c r="I6264" s="109">
        <f t="shared" si="820"/>
        <v>1886.7924528301887</v>
      </c>
      <c r="J6264" s="109">
        <f t="shared" si="821"/>
        <v>3018.867924528302</v>
      </c>
      <c r="K6264" s="109">
        <f t="shared" si="822"/>
        <v>0</v>
      </c>
      <c r="L6264" s="43">
        <f t="shared" si="823"/>
        <v>4905.6603773584902</v>
      </c>
      <c r="M6264" s="25"/>
      <c r="N6264" s="25"/>
    </row>
    <row r="6265" spans="1:14" ht="18">
      <c r="A6265" s="114">
        <v>40989</v>
      </c>
      <c r="B6265" s="54" t="s">
        <v>741</v>
      </c>
      <c r="C6265" s="29">
        <f t="shared" si="819"/>
        <v>740.74074074074076</v>
      </c>
      <c r="D6265" s="102" t="s">
        <v>188</v>
      </c>
      <c r="E6265" s="43">
        <v>405</v>
      </c>
      <c r="F6265" s="43">
        <v>408</v>
      </c>
      <c r="G6265" s="43"/>
      <c r="H6265" s="110"/>
      <c r="I6265" s="109">
        <f t="shared" si="820"/>
        <v>2222.2222222222222</v>
      </c>
      <c r="J6265" s="109">
        <f t="shared" si="821"/>
        <v>0</v>
      </c>
      <c r="K6265" s="109">
        <f t="shared" si="822"/>
        <v>0</v>
      </c>
      <c r="L6265" s="43">
        <f t="shared" si="823"/>
        <v>2222.2222222222222</v>
      </c>
      <c r="M6265" s="25"/>
      <c r="N6265" s="25"/>
    </row>
    <row r="6266" spans="1:14" ht="18">
      <c r="A6266" s="114">
        <v>40989</v>
      </c>
      <c r="B6266" s="54" t="s">
        <v>1106</v>
      </c>
      <c r="C6266" s="29">
        <f t="shared" si="819"/>
        <v>824.17582417582423</v>
      </c>
      <c r="D6266" s="102" t="s">
        <v>188</v>
      </c>
      <c r="E6266" s="43">
        <v>364</v>
      </c>
      <c r="F6266" s="43">
        <v>364</v>
      </c>
      <c r="G6266" s="43"/>
      <c r="H6266" s="110"/>
      <c r="I6266" s="109">
        <f t="shared" si="820"/>
        <v>0</v>
      </c>
      <c r="J6266" s="109">
        <f t="shared" si="821"/>
        <v>0</v>
      </c>
      <c r="K6266" s="109">
        <f t="shared" si="822"/>
        <v>0</v>
      </c>
      <c r="L6266" s="43">
        <f t="shared" si="823"/>
        <v>0</v>
      </c>
      <c r="M6266" s="25"/>
      <c r="N6266" s="25"/>
    </row>
    <row r="6267" spans="1:14" ht="18">
      <c r="A6267" s="114">
        <v>40988</v>
      </c>
      <c r="B6267" s="54" t="s">
        <v>1107</v>
      </c>
      <c r="C6267" s="29">
        <f t="shared" si="819"/>
        <v>2424.242424242424</v>
      </c>
      <c r="D6267" s="102" t="s">
        <v>203</v>
      </c>
      <c r="E6267" s="43">
        <v>123.75</v>
      </c>
      <c r="F6267" s="43">
        <v>122.75</v>
      </c>
      <c r="G6267" s="43">
        <v>121.5</v>
      </c>
      <c r="H6267" s="110"/>
      <c r="I6267" s="109">
        <f t="shared" si="820"/>
        <v>2424.242424242424</v>
      </c>
      <c r="J6267" s="109">
        <f t="shared" si="821"/>
        <v>3030.30303030303</v>
      </c>
      <c r="K6267" s="109">
        <f t="shared" si="822"/>
        <v>0</v>
      </c>
      <c r="L6267" s="43">
        <f t="shared" si="823"/>
        <v>5454.545454545454</v>
      </c>
      <c r="M6267" s="25"/>
      <c r="N6267" s="25"/>
    </row>
    <row r="6268" spans="1:14" ht="18">
      <c r="A6268" s="114">
        <v>40987</v>
      </c>
      <c r="B6268" s="102" t="s">
        <v>606</v>
      </c>
      <c r="C6268" s="29">
        <f t="shared" si="819"/>
        <v>1023.8907849829352</v>
      </c>
      <c r="D6268" s="102" t="s">
        <v>188</v>
      </c>
      <c r="E6268" s="43">
        <v>293</v>
      </c>
      <c r="F6268" s="43">
        <v>295</v>
      </c>
      <c r="G6268" s="43">
        <v>298</v>
      </c>
      <c r="H6268" s="110">
        <v>301.25</v>
      </c>
      <c r="I6268" s="109">
        <f t="shared" si="820"/>
        <v>2047.7815699658704</v>
      </c>
      <c r="J6268" s="109">
        <f t="shared" si="821"/>
        <v>3071.6723549488056</v>
      </c>
      <c r="K6268" s="109">
        <f t="shared" si="822"/>
        <v>3327.6450511945395</v>
      </c>
      <c r="L6268" s="43">
        <f t="shared" si="823"/>
        <v>8447.0989761092169</v>
      </c>
      <c r="M6268" s="25"/>
      <c r="N6268" s="25"/>
    </row>
    <row r="6269" spans="1:14" ht="18">
      <c r="A6269" s="114">
        <v>40984</v>
      </c>
      <c r="B6269" s="102" t="s">
        <v>61</v>
      </c>
      <c r="C6269" s="29">
        <f t="shared" si="819"/>
        <v>828.72928176795585</v>
      </c>
      <c r="D6269" s="102" t="s">
        <v>188</v>
      </c>
      <c r="E6269" s="43">
        <v>362</v>
      </c>
      <c r="F6269" s="43">
        <v>364.5</v>
      </c>
      <c r="G6269" s="43">
        <v>367.5</v>
      </c>
      <c r="H6269" s="110">
        <v>372</v>
      </c>
      <c r="I6269" s="109">
        <f t="shared" si="820"/>
        <v>2071.8232044198894</v>
      </c>
      <c r="J6269" s="109">
        <f t="shared" si="821"/>
        <v>2486.1878453038676</v>
      </c>
      <c r="K6269" s="109">
        <f t="shared" si="822"/>
        <v>3729.2817679558011</v>
      </c>
      <c r="L6269" s="43">
        <f t="shared" si="823"/>
        <v>8287.2928176795576</v>
      </c>
      <c r="M6269" s="25"/>
      <c r="N6269" s="25"/>
    </row>
    <row r="6270" spans="1:14" ht="18">
      <c r="A6270" s="114">
        <v>40984</v>
      </c>
      <c r="B6270" s="102" t="s">
        <v>61</v>
      </c>
      <c r="C6270" s="29">
        <f t="shared" si="819"/>
        <v>808.62533692722377</v>
      </c>
      <c r="D6270" s="102" t="s">
        <v>188</v>
      </c>
      <c r="E6270" s="43">
        <v>371</v>
      </c>
      <c r="F6270" s="43">
        <v>373.5</v>
      </c>
      <c r="G6270" s="43">
        <v>377</v>
      </c>
      <c r="H6270" s="110">
        <v>382</v>
      </c>
      <c r="I6270" s="109">
        <f t="shared" si="820"/>
        <v>2021.5633423180593</v>
      </c>
      <c r="J6270" s="109">
        <f t="shared" si="821"/>
        <v>2830.1886792452833</v>
      </c>
      <c r="K6270" s="109">
        <f t="shared" si="822"/>
        <v>4043.1266846361186</v>
      </c>
      <c r="L6270" s="43">
        <f t="shared" si="823"/>
        <v>8894.8787061994626</v>
      </c>
      <c r="M6270" s="25"/>
      <c r="N6270" s="25"/>
    </row>
    <row r="6271" spans="1:14" ht="18">
      <c r="A6271" s="114">
        <v>40984</v>
      </c>
      <c r="B6271" s="54" t="s">
        <v>1108</v>
      </c>
      <c r="C6271" s="29">
        <f t="shared" ref="C6271:C6334" si="824">300000/E6271</f>
        <v>1094.8905109489051</v>
      </c>
      <c r="D6271" s="102" t="s">
        <v>188</v>
      </c>
      <c r="E6271" s="43">
        <v>274</v>
      </c>
      <c r="F6271" s="43">
        <v>283</v>
      </c>
      <c r="G6271" s="43"/>
      <c r="H6271" s="110"/>
      <c r="I6271" s="109">
        <f t="shared" si="820"/>
        <v>9854.0145985401468</v>
      </c>
      <c r="J6271" s="109">
        <f t="shared" si="821"/>
        <v>0</v>
      </c>
      <c r="K6271" s="109">
        <f t="shared" si="822"/>
        <v>0</v>
      </c>
      <c r="L6271" s="43">
        <f t="shared" si="823"/>
        <v>9854.0145985401468</v>
      </c>
      <c r="M6271" s="25"/>
      <c r="N6271" s="25"/>
    </row>
    <row r="6272" spans="1:14" ht="18">
      <c r="A6272" s="114">
        <v>40984</v>
      </c>
      <c r="B6272" s="54" t="s">
        <v>1108</v>
      </c>
      <c r="C6272" s="29">
        <f t="shared" si="824"/>
        <v>1132.0754716981132</v>
      </c>
      <c r="D6272" s="102" t="s">
        <v>188</v>
      </c>
      <c r="E6272" s="43">
        <v>265</v>
      </c>
      <c r="F6272" s="43">
        <v>272</v>
      </c>
      <c r="G6272" s="43"/>
      <c r="H6272" s="110"/>
      <c r="I6272" s="109">
        <f t="shared" si="820"/>
        <v>7924.5283018867922</v>
      </c>
      <c r="J6272" s="109">
        <f t="shared" si="821"/>
        <v>0</v>
      </c>
      <c r="K6272" s="109">
        <f t="shared" si="822"/>
        <v>0</v>
      </c>
      <c r="L6272" s="43">
        <f t="shared" si="823"/>
        <v>7924.5283018867922</v>
      </c>
      <c r="M6272" s="25"/>
      <c r="N6272" s="25"/>
    </row>
    <row r="6273" spans="1:14" ht="18">
      <c r="A6273" s="114">
        <v>40984</v>
      </c>
      <c r="B6273" s="54" t="s">
        <v>1109</v>
      </c>
      <c r="C6273" s="29">
        <f t="shared" si="824"/>
        <v>4418.2621502209131</v>
      </c>
      <c r="D6273" s="102" t="s">
        <v>188</v>
      </c>
      <c r="E6273" s="43">
        <v>67.900000000000006</v>
      </c>
      <c r="F6273" s="43">
        <v>68.400000000000006</v>
      </c>
      <c r="G6273" s="43"/>
      <c r="H6273" s="110"/>
      <c r="I6273" s="109">
        <f t="shared" si="820"/>
        <v>2209.1310751104565</v>
      </c>
      <c r="J6273" s="109">
        <f t="shared" si="821"/>
        <v>0</v>
      </c>
      <c r="K6273" s="109">
        <f t="shared" si="822"/>
        <v>0</v>
      </c>
      <c r="L6273" s="43">
        <f t="shared" si="823"/>
        <v>2209.1310751104565</v>
      </c>
      <c r="M6273" s="25"/>
      <c r="N6273" s="25"/>
    </row>
    <row r="6274" spans="1:14" ht="18">
      <c r="A6274" s="114">
        <v>40983</v>
      </c>
      <c r="B6274" s="102" t="s">
        <v>75</v>
      </c>
      <c r="C6274" s="29">
        <f t="shared" si="824"/>
        <v>911.854103343465</v>
      </c>
      <c r="D6274" s="102" t="s">
        <v>188</v>
      </c>
      <c r="E6274" s="43">
        <v>329</v>
      </c>
      <c r="F6274" s="43">
        <v>331.5</v>
      </c>
      <c r="G6274" s="43">
        <v>334.5</v>
      </c>
      <c r="H6274" s="110">
        <v>339</v>
      </c>
      <c r="I6274" s="109">
        <f t="shared" si="820"/>
        <v>2279.6352583586627</v>
      </c>
      <c r="J6274" s="109">
        <f t="shared" si="821"/>
        <v>2735.5623100303951</v>
      </c>
      <c r="K6274" s="109">
        <f t="shared" si="822"/>
        <v>4103.3434650455929</v>
      </c>
      <c r="L6274" s="43">
        <f t="shared" si="823"/>
        <v>9118.5410334346507</v>
      </c>
      <c r="M6274" s="25"/>
      <c r="N6274" s="25"/>
    </row>
    <row r="6275" spans="1:14" ht="18">
      <c r="A6275" s="114">
        <v>40983</v>
      </c>
      <c r="B6275" s="102" t="s">
        <v>75</v>
      </c>
      <c r="C6275" s="29">
        <f t="shared" si="824"/>
        <v>862.06896551724139</v>
      </c>
      <c r="D6275" s="102" t="s">
        <v>188</v>
      </c>
      <c r="E6275" s="43">
        <v>348</v>
      </c>
      <c r="F6275" s="43">
        <v>350</v>
      </c>
      <c r="G6275" s="43">
        <v>354</v>
      </c>
      <c r="H6275" s="110">
        <v>360</v>
      </c>
      <c r="I6275" s="109">
        <f t="shared" si="820"/>
        <v>1724.1379310344828</v>
      </c>
      <c r="J6275" s="109">
        <f t="shared" si="821"/>
        <v>3448.2758620689656</v>
      </c>
      <c r="K6275" s="109">
        <f t="shared" si="822"/>
        <v>5172.4137931034484</v>
      </c>
      <c r="L6275" s="43">
        <f t="shared" si="823"/>
        <v>10344.827586206897</v>
      </c>
      <c r="M6275" s="25"/>
      <c r="N6275" s="25"/>
    </row>
    <row r="6276" spans="1:14" ht="18">
      <c r="A6276" s="114">
        <v>40983</v>
      </c>
      <c r="B6276" s="54" t="s">
        <v>136</v>
      </c>
      <c r="C6276" s="29">
        <f t="shared" si="824"/>
        <v>1744.1860465116279</v>
      </c>
      <c r="D6276" s="102" t="s">
        <v>203</v>
      </c>
      <c r="E6276" s="43">
        <v>172</v>
      </c>
      <c r="F6276" s="43">
        <v>171</v>
      </c>
      <c r="G6276" s="43">
        <v>169.5</v>
      </c>
      <c r="H6276" s="110"/>
      <c r="I6276" s="109">
        <f t="shared" si="820"/>
        <v>1744.1860465116279</v>
      </c>
      <c r="J6276" s="109">
        <f t="shared" si="821"/>
        <v>2616.2790697674418</v>
      </c>
      <c r="K6276" s="109">
        <f t="shared" si="822"/>
        <v>0</v>
      </c>
      <c r="L6276" s="43">
        <f t="shared" si="823"/>
        <v>4360.4651162790697</v>
      </c>
      <c r="M6276" s="25"/>
      <c r="N6276" s="25"/>
    </row>
    <row r="6277" spans="1:14" ht="18">
      <c r="A6277" s="114">
        <v>40983</v>
      </c>
      <c r="B6277" s="54" t="s">
        <v>75</v>
      </c>
      <c r="C6277" s="29">
        <f t="shared" si="824"/>
        <v>835.65459610027858</v>
      </c>
      <c r="D6277" s="102" t="s">
        <v>188</v>
      </c>
      <c r="E6277" s="43">
        <v>359</v>
      </c>
      <c r="F6277" s="43">
        <v>361</v>
      </c>
      <c r="G6277" s="43"/>
      <c r="H6277" s="110"/>
      <c r="I6277" s="109">
        <f t="shared" si="820"/>
        <v>1671.3091922005572</v>
      </c>
      <c r="J6277" s="109">
        <f t="shared" si="821"/>
        <v>0</v>
      </c>
      <c r="K6277" s="109">
        <f t="shared" si="822"/>
        <v>0</v>
      </c>
      <c r="L6277" s="43">
        <f t="shared" si="823"/>
        <v>1671.3091922005572</v>
      </c>
      <c r="M6277" s="25"/>
      <c r="N6277" s="25"/>
    </row>
    <row r="6278" spans="1:14" ht="18">
      <c r="A6278" s="114">
        <v>40982</v>
      </c>
      <c r="B6278" s="102" t="s">
        <v>1105</v>
      </c>
      <c r="C6278" s="29">
        <f t="shared" si="824"/>
        <v>408.16326530612247</v>
      </c>
      <c r="D6278" s="102" t="s">
        <v>188</v>
      </c>
      <c r="E6278" s="43">
        <v>735</v>
      </c>
      <c r="F6278" s="43">
        <v>739</v>
      </c>
      <c r="G6278" s="43">
        <v>745</v>
      </c>
      <c r="H6278" s="110">
        <v>754</v>
      </c>
      <c r="I6278" s="109">
        <f t="shared" si="820"/>
        <v>1632.6530612244899</v>
      </c>
      <c r="J6278" s="109">
        <f t="shared" si="821"/>
        <v>2448.9795918367349</v>
      </c>
      <c r="K6278" s="109">
        <f t="shared" si="822"/>
        <v>3673.4693877551022</v>
      </c>
      <c r="L6278" s="43">
        <f t="shared" si="823"/>
        <v>7755.1020408163276</v>
      </c>
      <c r="M6278" s="25"/>
      <c r="N6278" s="25"/>
    </row>
    <row r="6279" spans="1:14" ht="18">
      <c r="A6279" s="114">
        <v>40982</v>
      </c>
      <c r="B6279" s="54" t="s">
        <v>721</v>
      </c>
      <c r="C6279" s="29">
        <f t="shared" si="824"/>
        <v>532.85968028419188</v>
      </c>
      <c r="D6279" s="102" t="s">
        <v>203</v>
      </c>
      <c r="E6279" s="43">
        <v>563</v>
      </c>
      <c r="F6279" s="43">
        <v>559</v>
      </c>
      <c r="G6279" s="43">
        <v>554</v>
      </c>
      <c r="H6279" s="110"/>
      <c r="I6279" s="109">
        <f t="shared" si="820"/>
        <v>2131.4387211367675</v>
      </c>
      <c r="J6279" s="109">
        <f t="shared" si="821"/>
        <v>2664.2984014209596</v>
      </c>
      <c r="K6279" s="109">
        <f t="shared" si="822"/>
        <v>0</v>
      </c>
      <c r="L6279" s="43">
        <f t="shared" si="823"/>
        <v>4795.7371225577272</v>
      </c>
      <c r="M6279" s="25"/>
      <c r="N6279" s="25"/>
    </row>
    <row r="6280" spans="1:14" ht="18">
      <c r="A6280" s="114">
        <v>40981</v>
      </c>
      <c r="B6280" s="102" t="s">
        <v>36</v>
      </c>
      <c r="C6280" s="29">
        <f t="shared" si="824"/>
        <v>1463.4146341463415</v>
      </c>
      <c r="D6280" s="102" t="s">
        <v>188</v>
      </c>
      <c r="E6280" s="43">
        <v>205</v>
      </c>
      <c r="F6280" s="43">
        <v>206.5</v>
      </c>
      <c r="G6280" s="43">
        <v>208.5</v>
      </c>
      <c r="H6280" s="110">
        <v>211</v>
      </c>
      <c r="I6280" s="109">
        <f t="shared" si="820"/>
        <v>2195.1219512195121</v>
      </c>
      <c r="J6280" s="109">
        <f t="shared" si="821"/>
        <v>2926.8292682926831</v>
      </c>
      <c r="K6280" s="109">
        <f t="shared" si="822"/>
        <v>3658.5365853658541</v>
      </c>
      <c r="L6280" s="43">
        <f t="shared" si="823"/>
        <v>8780.4878048780483</v>
      </c>
      <c r="M6280" s="25"/>
      <c r="N6280" s="25"/>
    </row>
    <row r="6281" spans="1:14" ht="18">
      <c r="A6281" s="114">
        <v>40981</v>
      </c>
      <c r="B6281" s="102" t="s">
        <v>1110</v>
      </c>
      <c r="C6281" s="29">
        <f t="shared" si="824"/>
        <v>918.83614088820832</v>
      </c>
      <c r="D6281" s="102" t="s">
        <v>188</v>
      </c>
      <c r="E6281" s="43">
        <v>326.5</v>
      </c>
      <c r="F6281" s="43">
        <v>329</v>
      </c>
      <c r="G6281" s="43">
        <v>332</v>
      </c>
      <c r="H6281" s="110">
        <v>335</v>
      </c>
      <c r="I6281" s="109">
        <f t="shared" si="820"/>
        <v>2297.0903522205208</v>
      </c>
      <c r="J6281" s="109">
        <f t="shared" si="821"/>
        <v>2756.508422664625</v>
      </c>
      <c r="K6281" s="109">
        <f t="shared" si="822"/>
        <v>2756.508422664625</v>
      </c>
      <c r="L6281" s="43">
        <f t="shared" si="823"/>
        <v>7810.1071975497707</v>
      </c>
      <c r="M6281" s="25"/>
      <c r="N6281" s="25"/>
    </row>
    <row r="6282" spans="1:14" ht="18">
      <c r="A6282" s="114">
        <v>40981</v>
      </c>
      <c r="B6282" s="54" t="s">
        <v>1111</v>
      </c>
      <c r="C6282" s="29">
        <f t="shared" si="824"/>
        <v>1546.3917525773195</v>
      </c>
      <c r="D6282" s="102" t="s">
        <v>188</v>
      </c>
      <c r="E6282" s="43">
        <v>194</v>
      </c>
      <c r="F6282" s="43">
        <v>195</v>
      </c>
      <c r="G6282" s="43"/>
      <c r="H6282" s="110"/>
      <c r="I6282" s="109">
        <f t="shared" si="820"/>
        <v>1546.3917525773195</v>
      </c>
      <c r="J6282" s="109">
        <f t="shared" si="821"/>
        <v>0</v>
      </c>
      <c r="K6282" s="109">
        <f t="shared" si="822"/>
        <v>0</v>
      </c>
      <c r="L6282" s="43">
        <f t="shared" si="823"/>
        <v>1546.3917525773195</v>
      </c>
      <c r="M6282" s="25"/>
      <c r="N6282" s="25"/>
    </row>
    <row r="6283" spans="1:14" ht="18">
      <c r="A6283" s="114">
        <v>40980</v>
      </c>
      <c r="B6283" s="102" t="s">
        <v>1110</v>
      </c>
      <c r="C6283" s="29">
        <f t="shared" si="824"/>
        <v>967.74193548387098</v>
      </c>
      <c r="D6283" s="102" t="s">
        <v>188</v>
      </c>
      <c r="E6283" s="43">
        <v>310</v>
      </c>
      <c r="F6283" s="43">
        <v>312.5</v>
      </c>
      <c r="G6283" s="43">
        <v>315.5</v>
      </c>
      <c r="H6283" s="110">
        <v>319</v>
      </c>
      <c r="I6283" s="109">
        <f t="shared" si="820"/>
        <v>2419.3548387096776</v>
      </c>
      <c r="J6283" s="109">
        <f t="shared" si="821"/>
        <v>2903.2258064516127</v>
      </c>
      <c r="K6283" s="109">
        <f t="shared" si="822"/>
        <v>3387.0967741935483</v>
      </c>
      <c r="L6283" s="43">
        <f t="shared" si="823"/>
        <v>8709.6774193548372</v>
      </c>
      <c r="M6283" s="25"/>
      <c r="N6283" s="25"/>
    </row>
    <row r="6284" spans="1:14" ht="18">
      <c r="A6284" s="114">
        <v>40980</v>
      </c>
      <c r="B6284" s="102" t="s">
        <v>75</v>
      </c>
      <c r="C6284" s="29">
        <f t="shared" si="824"/>
        <v>946.37223974763413</v>
      </c>
      <c r="D6284" s="102" t="s">
        <v>188</v>
      </c>
      <c r="E6284" s="43">
        <v>317</v>
      </c>
      <c r="F6284" s="43">
        <v>319</v>
      </c>
      <c r="G6284" s="43">
        <v>322</v>
      </c>
      <c r="H6284" s="110">
        <v>327</v>
      </c>
      <c r="I6284" s="109">
        <f t="shared" ref="I6284:I6347" si="825">(IF(D6284="SHORT",E6284-F6284,IF(D6284="LONG",F6284-E6284)))*C6284</f>
        <v>1892.7444794952683</v>
      </c>
      <c r="J6284" s="109">
        <f t="shared" ref="J6284:J6347" si="826">(IF(D6284="SHORT",IF(G6284="",0,F6284-G6284),IF(D6284="LONG",IF(G6284="",0,G6284-F6284))))*C6284</f>
        <v>2839.1167192429025</v>
      </c>
      <c r="K6284" s="109">
        <f t="shared" ref="K6284:K6347" si="827">(IF(D6284="SHORT",IF(H6284="",0,G6284-H6284),IF(D6284="LONG",IF(H6284="",0,(H6284-G6284)))))*C6284</f>
        <v>4731.861198738171</v>
      </c>
      <c r="L6284" s="43">
        <f t="shared" ref="L6284:L6347" si="828">SUM(I6284,J6284,K6284)</f>
        <v>9463.7223974763419</v>
      </c>
      <c r="M6284" s="25"/>
      <c r="N6284" s="25"/>
    </row>
    <row r="6285" spans="1:14" ht="18">
      <c r="A6285" s="114">
        <v>40977</v>
      </c>
      <c r="B6285" s="54" t="s">
        <v>420</v>
      </c>
      <c r="C6285" s="29">
        <f t="shared" si="824"/>
        <v>1075.2688172043011</v>
      </c>
      <c r="D6285" s="102" t="s">
        <v>188</v>
      </c>
      <c r="E6285" s="43">
        <v>279</v>
      </c>
      <c r="F6285" s="43">
        <v>280.5</v>
      </c>
      <c r="G6285" s="43"/>
      <c r="H6285" s="110"/>
      <c r="I6285" s="109">
        <f t="shared" si="825"/>
        <v>1612.9032258064517</v>
      </c>
      <c r="J6285" s="109">
        <f t="shared" si="826"/>
        <v>0</v>
      </c>
      <c r="K6285" s="109">
        <f t="shared" si="827"/>
        <v>0</v>
      </c>
      <c r="L6285" s="43">
        <f t="shared" si="828"/>
        <v>1612.9032258064517</v>
      </c>
      <c r="M6285" s="25"/>
      <c r="N6285" s="25"/>
    </row>
    <row r="6286" spans="1:14" ht="18">
      <c r="A6286" s="114">
        <v>40975</v>
      </c>
      <c r="B6286" s="54" t="s">
        <v>432</v>
      </c>
      <c r="C6286" s="29">
        <f t="shared" si="824"/>
        <v>931.67701863354034</v>
      </c>
      <c r="D6286" s="102" t="s">
        <v>203</v>
      </c>
      <c r="E6286" s="43">
        <v>322</v>
      </c>
      <c r="F6286" s="43">
        <v>319</v>
      </c>
      <c r="G6286" s="43">
        <v>316</v>
      </c>
      <c r="H6286" s="110"/>
      <c r="I6286" s="109">
        <f t="shared" si="825"/>
        <v>2795.0310559006211</v>
      </c>
      <c r="J6286" s="109">
        <f t="shared" si="826"/>
        <v>2795.0310559006211</v>
      </c>
      <c r="K6286" s="109">
        <f t="shared" si="827"/>
        <v>0</v>
      </c>
      <c r="L6286" s="43">
        <f t="shared" si="828"/>
        <v>5590.0621118012423</v>
      </c>
      <c r="M6286" s="25"/>
      <c r="N6286" s="25"/>
    </row>
    <row r="6287" spans="1:14" ht="18">
      <c r="A6287" s="114">
        <v>40975</v>
      </c>
      <c r="B6287" s="54" t="s">
        <v>1112</v>
      </c>
      <c r="C6287" s="29">
        <f t="shared" si="824"/>
        <v>102.73972602739725</v>
      </c>
      <c r="D6287" s="102" t="s">
        <v>188</v>
      </c>
      <c r="E6287" s="43">
        <v>2920</v>
      </c>
      <c r="F6287" s="43">
        <v>2930</v>
      </c>
      <c r="G6287" s="43"/>
      <c r="H6287" s="110"/>
      <c r="I6287" s="109">
        <f t="shared" si="825"/>
        <v>1027.3972602739725</v>
      </c>
      <c r="J6287" s="109">
        <f t="shared" si="826"/>
        <v>0</v>
      </c>
      <c r="K6287" s="109">
        <f t="shared" si="827"/>
        <v>0</v>
      </c>
      <c r="L6287" s="43">
        <f t="shared" si="828"/>
        <v>1027.3972602739725</v>
      </c>
      <c r="M6287" s="25"/>
      <c r="N6287" s="25"/>
    </row>
    <row r="6288" spans="1:14" ht="18">
      <c r="A6288" s="114">
        <v>40974</v>
      </c>
      <c r="B6288" s="54" t="s">
        <v>455</v>
      </c>
      <c r="C6288" s="29">
        <f t="shared" si="824"/>
        <v>423.1311706629055</v>
      </c>
      <c r="D6288" s="102" t="s">
        <v>203</v>
      </c>
      <c r="E6288" s="43">
        <v>709</v>
      </c>
      <c r="F6288" s="43">
        <v>702</v>
      </c>
      <c r="G6288" s="43">
        <v>698.6</v>
      </c>
      <c r="H6288" s="110"/>
      <c r="I6288" s="109">
        <f t="shared" si="825"/>
        <v>2961.9181946403387</v>
      </c>
      <c r="J6288" s="109">
        <f t="shared" si="826"/>
        <v>1438.6459802538691</v>
      </c>
      <c r="K6288" s="109">
        <f t="shared" si="827"/>
        <v>0</v>
      </c>
      <c r="L6288" s="43">
        <f t="shared" si="828"/>
        <v>4400.564174894208</v>
      </c>
      <c r="M6288" s="25"/>
      <c r="N6288" s="25"/>
    </row>
    <row r="6289" spans="1:14" ht="18">
      <c r="A6289" s="114">
        <v>40973</v>
      </c>
      <c r="B6289" s="54" t="s">
        <v>36</v>
      </c>
      <c r="C6289" s="29">
        <f t="shared" si="824"/>
        <v>1546.3917525773195</v>
      </c>
      <c r="D6289" s="102" t="s">
        <v>188</v>
      </c>
      <c r="E6289" s="43">
        <v>194</v>
      </c>
      <c r="F6289" s="43">
        <v>195.25</v>
      </c>
      <c r="G6289" s="43">
        <v>197</v>
      </c>
      <c r="H6289" s="110"/>
      <c r="I6289" s="109">
        <f t="shared" si="825"/>
        <v>1932.9896907216494</v>
      </c>
      <c r="J6289" s="109">
        <f t="shared" si="826"/>
        <v>2706.1855670103091</v>
      </c>
      <c r="K6289" s="109">
        <f t="shared" si="827"/>
        <v>0</v>
      </c>
      <c r="L6289" s="43">
        <f t="shared" si="828"/>
        <v>4639.1752577319585</v>
      </c>
      <c r="M6289" s="25"/>
      <c r="N6289" s="25"/>
    </row>
    <row r="6290" spans="1:14" ht="18">
      <c r="A6290" s="114">
        <v>40973</v>
      </c>
      <c r="B6290" s="54" t="s">
        <v>762</v>
      </c>
      <c r="C6290" s="29">
        <f t="shared" si="824"/>
        <v>590.55118110236219</v>
      </c>
      <c r="D6290" s="102" t="s">
        <v>188</v>
      </c>
      <c r="E6290" s="43">
        <v>508</v>
      </c>
      <c r="F6290" s="43">
        <v>512</v>
      </c>
      <c r="G6290" s="43"/>
      <c r="H6290" s="110"/>
      <c r="I6290" s="109">
        <f t="shared" si="825"/>
        <v>2362.2047244094488</v>
      </c>
      <c r="J6290" s="109">
        <f t="shared" si="826"/>
        <v>0</v>
      </c>
      <c r="K6290" s="109">
        <f t="shared" si="827"/>
        <v>0</v>
      </c>
      <c r="L6290" s="43">
        <f t="shared" si="828"/>
        <v>2362.2047244094488</v>
      </c>
      <c r="M6290" s="25"/>
      <c r="N6290" s="25"/>
    </row>
    <row r="6291" spans="1:14" ht="18">
      <c r="A6291" s="114">
        <v>40970</v>
      </c>
      <c r="B6291" s="54" t="s">
        <v>108</v>
      </c>
      <c r="C6291" s="29">
        <f t="shared" si="824"/>
        <v>3790.2716361339226</v>
      </c>
      <c r="D6291" s="102" t="s">
        <v>188</v>
      </c>
      <c r="E6291" s="43">
        <v>79.150000000000006</v>
      </c>
      <c r="F6291" s="43">
        <v>79.599999999999994</v>
      </c>
      <c r="G6291" s="43">
        <v>80.400000000000006</v>
      </c>
      <c r="H6291" s="110"/>
      <c r="I6291" s="109">
        <f t="shared" si="825"/>
        <v>1705.6222362602221</v>
      </c>
      <c r="J6291" s="109">
        <f t="shared" si="826"/>
        <v>3032.2173089071812</v>
      </c>
      <c r="K6291" s="109">
        <f t="shared" si="827"/>
        <v>0</v>
      </c>
      <c r="L6291" s="43">
        <f t="shared" si="828"/>
        <v>4737.8395451674032</v>
      </c>
      <c r="M6291" s="25"/>
      <c r="N6291" s="25"/>
    </row>
    <row r="6292" spans="1:14" ht="18">
      <c r="A6292" s="114">
        <v>40969</v>
      </c>
      <c r="B6292" s="102" t="s">
        <v>1027</v>
      </c>
      <c r="C6292" s="29">
        <f t="shared" si="824"/>
        <v>588.23529411764707</v>
      </c>
      <c r="D6292" s="102" t="s">
        <v>188</v>
      </c>
      <c r="E6292" s="43">
        <v>510</v>
      </c>
      <c r="F6292" s="43">
        <v>514</v>
      </c>
      <c r="G6292" s="43">
        <v>519</v>
      </c>
      <c r="H6292" s="110">
        <v>527</v>
      </c>
      <c r="I6292" s="109">
        <f t="shared" si="825"/>
        <v>2352.9411764705883</v>
      </c>
      <c r="J6292" s="109">
        <f t="shared" si="826"/>
        <v>2941.1764705882351</v>
      </c>
      <c r="K6292" s="109">
        <f t="shared" si="827"/>
        <v>4705.8823529411766</v>
      </c>
      <c r="L6292" s="43">
        <f t="shared" si="828"/>
        <v>10000</v>
      </c>
      <c r="M6292" s="25"/>
      <c r="N6292" s="25"/>
    </row>
    <row r="6293" spans="1:14" ht="18">
      <c r="A6293" s="114">
        <v>40969</v>
      </c>
      <c r="B6293" s="102" t="s">
        <v>1034</v>
      </c>
      <c r="C6293" s="29">
        <f t="shared" si="824"/>
        <v>388.09831824062098</v>
      </c>
      <c r="D6293" s="102" t="s">
        <v>188</v>
      </c>
      <c r="E6293" s="43">
        <v>773</v>
      </c>
      <c r="F6293" s="43">
        <v>779</v>
      </c>
      <c r="G6293" s="43">
        <v>785</v>
      </c>
      <c r="H6293" s="110">
        <v>795</v>
      </c>
      <c r="I6293" s="109">
        <f t="shared" si="825"/>
        <v>2328.5899094437259</v>
      </c>
      <c r="J6293" s="109">
        <f t="shared" si="826"/>
        <v>2328.5899094437259</v>
      </c>
      <c r="K6293" s="109">
        <f t="shared" si="827"/>
        <v>3880.9831824062098</v>
      </c>
      <c r="L6293" s="43">
        <f t="shared" si="828"/>
        <v>8538.1630012936621</v>
      </c>
      <c r="M6293" s="25"/>
      <c r="N6293" s="25"/>
    </row>
    <row r="6294" spans="1:14" ht="18">
      <c r="A6294" s="114">
        <v>40968</v>
      </c>
      <c r="B6294" s="54" t="s">
        <v>151</v>
      </c>
      <c r="C6294" s="29">
        <f t="shared" si="824"/>
        <v>815.21739130434787</v>
      </c>
      <c r="D6294" s="102" t="s">
        <v>188</v>
      </c>
      <c r="E6294" s="43">
        <v>368</v>
      </c>
      <c r="F6294" s="43">
        <v>371</v>
      </c>
      <c r="G6294" s="43"/>
      <c r="H6294" s="110"/>
      <c r="I6294" s="109">
        <f t="shared" si="825"/>
        <v>2445.6521739130435</v>
      </c>
      <c r="J6294" s="109">
        <f t="shared" si="826"/>
        <v>0</v>
      </c>
      <c r="K6294" s="109">
        <f t="shared" si="827"/>
        <v>0</v>
      </c>
      <c r="L6294" s="43">
        <f t="shared" si="828"/>
        <v>2445.6521739130435</v>
      </c>
      <c r="M6294" s="25"/>
      <c r="N6294" s="25"/>
    </row>
    <row r="6295" spans="1:14" ht="18">
      <c r="A6295" s="114">
        <v>40968</v>
      </c>
      <c r="B6295" s="54" t="s">
        <v>872</v>
      </c>
      <c r="C6295" s="29">
        <f t="shared" si="824"/>
        <v>1562.5</v>
      </c>
      <c r="D6295" s="102" t="s">
        <v>188</v>
      </c>
      <c r="E6295" s="43">
        <v>192</v>
      </c>
      <c r="F6295" s="43">
        <v>193.25</v>
      </c>
      <c r="G6295" s="43"/>
      <c r="H6295" s="110"/>
      <c r="I6295" s="109">
        <f t="shared" si="825"/>
        <v>1953.125</v>
      </c>
      <c r="J6295" s="109">
        <f t="shared" si="826"/>
        <v>0</v>
      </c>
      <c r="K6295" s="109">
        <f t="shared" si="827"/>
        <v>0</v>
      </c>
      <c r="L6295" s="43">
        <f t="shared" si="828"/>
        <v>1953.125</v>
      </c>
      <c r="M6295" s="25"/>
      <c r="N6295" s="25"/>
    </row>
    <row r="6296" spans="1:14" ht="18">
      <c r="A6296" s="114">
        <v>40968</v>
      </c>
      <c r="B6296" s="54" t="s">
        <v>1113</v>
      </c>
      <c r="C6296" s="29">
        <f t="shared" si="824"/>
        <v>2362.2047244094488</v>
      </c>
      <c r="D6296" s="102" t="s">
        <v>188</v>
      </c>
      <c r="E6296" s="43">
        <v>127</v>
      </c>
      <c r="F6296" s="43">
        <v>128</v>
      </c>
      <c r="G6296" s="43"/>
      <c r="H6296" s="110"/>
      <c r="I6296" s="109">
        <f t="shared" si="825"/>
        <v>2362.2047244094488</v>
      </c>
      <c r="J6296" s="109">
        <f t="shared" si="826"/>
        <v>0</v>
      </c>
      <c r="K6296" s="109">
        <f t="shared" si="827"/>
        <v>0</v>
      </c>
      <c r="L6296" s="43">
        <f t="shared" si="828"/>
        <v>2362.2047244094488</v>
      </c>
      <c r="M6296" s="25"/>
      <c r="N6296" s="25"/>
    </row>
    <row r="6297" spans="1:14" ht="18">
      <c r="A6297" s="114">
        <v>40967</v>
      </c>
      <c r="B6297" s="102" t="s">
        <v>36</v>
      </c>
      <c r="C6297" s="29">
        <f t="shared" si="824"/>
        <v>1595.7446808510638</v>
      </c>
      <c r="D6297" s="102" t="s">
        <v>188</v>
      </c>
      <c r="E6297" s="43">
        <v>188</v>
      </c>
      <c r="F6297" s="43">
        <v>189.25</v>
      </c>
      <c r="G6297" s="43">
        <v>190.75</v>
      </c>
      <c r="H6297" s="110">
        <v>193</v>
      </c>
      <c r="I6297" s="109">
        <f t="shared" si="825"/>
        <v>1994.6808510638298</v>
      </c>
      <c r="J6297" s="109">
        <f t="shared" si="826"/>
        <v>2393.6170212765956</v>
      </c>
      <c r="K6297" s="109">
        <f t="shared" si="827"/>
        <v>3590.4255319148933</v>
      </c>
      <c r="L6297" s="43">
        <f t="shared" si="828"/>
        <v>7978.7234042553182</v>
      </c>
      <c r="M6297" s="25"/>
      <c r="N6297" s="25"/>
    </row>
    <row r="6298" spans="1:14" ht="18">
      <c r="A6298" s="114">
        <v>40967</v>
      </c>
      <c r="B6298" s="54" t="s">
        <v>1114</v>
      </c>
      <c r="C6298" s="29">
        <f t="shared" si="824"/>
        <v>583.65758754863816</v>
      </c>
      <c r="D6298" s="102" t="s">
        <v>188</v>
      </c>
      <c r="E6298" s="43">
        <v>514</v>
      </c>
      <c r="F6298" s="43">
        <v>517</v>
      </c>
      <c r="G6298" s="43"/>
      <c r="H6298" s="110"/>
      <c r="I6298" s="109">
        <f t="shared" si="825"/>
        <v>1750.9727626459144</v>
      </c>
      <c r="J6298" s="109">
        <f t="shared" si="826"/>
        <v>0</v>
      </c>
      <c r="K6298" s="109">
        <f t="shared" si="827"/>
        <v>0</v>
      </c>
      <c r="L6298" s="43">
        <f t="shared" si="828"/>
        <v>1750.9727626459144</v>
      </c>
      <c r="M6298" s="25"/>
      <c r="N6298" s="25"/>
    </row>
    <row r="6299" spans="1:14" ht="18">
      <c r="A6299" s="114">
        <v>40966</v>
      </c>
      <c r="B6299" s="102" t="s">
        <v>36</v>
      </c>
      <c r="C6299" s="29">
        <f t="shared" si="824"/>
        <v>1744.1860465116279</v>
      </c>
      <c r="D6299" s="102" t="s">
        <v>188</v>
      </c>
      <c r="E6299" s="43">
        <v>172</v>
      </c>
      <c r="F6299" s="43">
        <v>173</v>
      </c>
      <c r="G6299" s="43">
        <v>174.5</v>
      </c>
      <c r="H6299" s="110">
        <v>177</v>
      </c>
      <c r="I6299" s="109">
        <f t="shared" si="825"/>
        <v>1744.1860465116279</v>
      </c>
      <c r="J6299" s="109">
        <f t="shared" si="826"/>
        <v>2616.2790697674418</v>
      </c>
      <c r="K6299" s="109">
        <f t="shared" si="827"/>
        <v>4360.4651162790697</v>
      </c>
      <c r="L6299" s="43">
        <f t="shared" si="828"/>
        <v>8720.9302325581393</v>
      </c>
      <c r="M6299" s="25"/>
      <c r="N6299" s="25"/>
    </row>
    <row r="6300" spans="1:14" ht="18">
      <c r="A6300" s="114">
        <v>40966</v>
      </c>
      <c r="B6300" s="54" t="s">
        <v>323</v>
      </c>
      <c r="C6300" s="29">
        <f t="shared" si="824"/>
        <v>398.40637450199205</v>
      </c>
      <c r="D6300" s="102" t="s">
        <v>203</v>
      </c>
      <c r="E6300" s="43">
        <v>753</v>
      </c>
      <c r="F6300" s="43">
        <v>763</v>
      </c>
      <c r="G6300" s="43"/>
      <c r="H6300" s="110"/>
      <c r="I6300" s="109">
        <f t="shared" si="825"/>
        <v>-3984.0637450199206</v>
      </c>
      <c r="J6300" s="109">
        <f t="shared" si="826"/>
        <v>0</v>
      </c>
      <c r="K6300" s="109">
        <f t="shared" si="827"/>
        <v>0</v>
      </c>
      <c r="L6300" s="43">
        <f t="shared" si="828"/>
        <v>-3984.0637450199206</v>
      </c>
      <c r="M6300" s="25"/>
      <c r="N6300" s="25"/>
    </row>
    <row r="6301" spans="1:14" ht="18">
      <c r="A6301" s="114">
        <v>40963</v>
      </c>
      <c r="B6301" s="102" t="s">
        <v>1115</v>
      </c>
      <c r="C6301" s="29">
        <f t="shared" si="824"/>
        <v>86.956521739130437</v>
      </c>
      <c r="D6301" s="102" t="s">
        <v>188</v>
      </c>
      <c r="E6301" s="43">
        <v>3450</v>
      </c>
      <c r="F6301" s="43">
        <v>3470</v>
      </c>
      <c r="G6301" s="43">
        <v>3500</v>
      </c>
      <c r="H6301" s="110">
        <v>3550</v>
      </c>
      <c r="I6301" s="109">
        <f t="shared" si="825"/>
        <v>1739.1304347826087</v>
      </c>
      <c r="J6301" s="109">
        <f t="shared" si="826"/>
        <v>2608.695652173913</v>
      </c>
      <c r="K6301" s="109">
        <f t="shared" si="827"/>
        <v>4347.826086956522</v>
      </c>
      <c r="L6301" s="43">
        <f t="shared" si="828"/>
        <v>8695.652173913044</v>
      </c>
      <c r="M6301" s="25"/>
      <c r="N6301" s="25"/>
    </row>
    <row r="6302" spans="1:14" ht="18">
      <c r="A6302" s="114">
        <v>40963</v>
      </c>
      <c r="B6302" s="102" t="s">
        <v>1034</v>
      </c>
      <c r="C6302" s="29">
        <f t="shared" si="824"/>
        <v>429.79942693409743</v>
      </c>
      <c r="D6302" s="102" t="s">
        <v>188</v>
      </c>
      <c r="E6302" s="43">
        <v>698</v>
      </c>
      <c r="F6302" s="43">
        <v>703</v>
      </c>
      <c r="G6302" s="43">
        <v>709</v>
      </c>
      <c r="H6302" s="110">
        <v>715</v>
      </c>
      <c r="I6302" s="109">
        <f t="shared" si="825"/>
        <v>2148.997134670487</v>
      </c>
      <c r="J6302" s="109">
        <f t="shared" si="826"/>
        <v>2578.7965616045844</v>
      </c>
      <c r="K6302" s="109">
        <f t="shared" si="827"/>
        <v>2578.7965616045844</v>
      </c>
      <c r="L6302" s="43">
        <f t="shared" si="828"/>
        <v>7306.5902578796558</v>
      </c>
      <c r="M6302" s="25"/>
      <c r="N6302" s="25"/>
    </row>
    <row r="6303" spans="1:14" ht="18">
      <c r="A6303" s="114">
        <v>40963</v>
      </c>
      <c r="B6303" s="102" t="s">
        <v>1015</v>
      </c>
      <c r="C6303" s="29">
        <f t="shared" si="824"/>
        <v>117.64705882352941</v>
      </c>
      <c r="D6303" s="102" t="s">
        <v>188</v>
      </c>
      <c r="E6303" s="43">
        <v>2550</v>
      </c>
      <c r="F6303" s="43">
        <v>2562</v>
      </c>
      <c r="G6303" s="43">
        <v>2575</v>
      </c>
      <c r="H6303" s="110">
        <v>2600</v>
      </c>
      <c r="I6303" s="109">
        <f t="shared" si="825"/>
        <v>1411.7647058823529</v>
      </c>
      <c r="J6303" s="109">
        <f t="shared" si="826"/>
        <v>1529.4117647058822</v>
      </c>
      <c r="K6303" s="109">
        <f t="shared" si="827"/>
        <v>2941.1764705882351</v>
      </c>
      <c r="L6303" s="43">
        <f t="shared" si="828"/>
        <v>5882.3529411764703</v>
      </c>
      <c r="M6303" s="25"/>
      <c r="N6303" s="25"/>
    </row>
    <row r="6304" spans="1:14" ht="18">
      <c r="A6304" s="114">
        <v>40963</v>
      </c>
      <c r="B6304" s="102" t="s">
        <v>1015</v>
      </c>
      <c r="C6304" s="29">
        <f t="shared" si="824"/>
        <v>120.72434607645876</v>
      </c>
      <c r="D6304" s="102" t="s">
        <v>188</v>
      </c>
      <c r="E6304" s="43">
        <v>2485</v>
      </c>
      <c r="F6304" s="43">
        <v>2500</v>
      </c>
      <c r="G6304" s="43">
        <v>2520</v>
      </c>
      <c r="H6304" s="110">
        <v>2550</v>
      </c>
      <c r="I6304" s="109">
        <f t="shared" si="825"/>
        <v>1810.8651911468814</v>
      </c>
      <c r="J6304" s="109">
        <f t="shared" si="826"/>
        <v>2414.4869215291751</v>
      </c>
      <c r="K6304" s="109">
        <f t="shared" si="827"/>
        <v>3621.7303822937629</v>
      </c>
      <c r="L6304" s="43">
        <f t="shared" si="828"/>
        <v>7847.0824949698199</v>
      </c>
      <c r="M6304" s="25"/>
      <c r="N6304" s="25"/>
    </row>
    <row r="6305" spans="1:14" ht="18">
      <c r="A6305" s="114">
        <v>40963</v>
      </c>
      <c r="B6305" s="54" t="s">
        <v>1094</v>
      </c>
      <c r="C6305" s="29">
        <f t="shared" si="824"/>
        <v>714.28571428571433</v>
      </c>
      <c r="D6305" s="102" t="s">
        <v>188</v>
      </c>
      <c r="E6305" s="43">
        <v>420</v>
      </c>
      <c r="F6305" s="43">
        <v>424.3</v>
      </c>
      <c r="G6305" s="43"/>
      <c r="H6305" s="110"/>
      <c r="I6305" s="109">
        <f t="shared" si="825"/>
        <v>3071.4285714285797</v>
      </c>
      <c r="J6305" s="109">
        <f t="shared" si="826"/>
        <v>0</v>
      </c>
      <c r="K6305" s="109">
        <f t="shared" si="827"/>
        <v>0</v>
      </c>
      <c r="L6305" s="43">
        <f t="shared" si="828"/>
        <v>3071.4285714285797</v>
      </c>
      <c r="M6305" s="25"/>
      <c r="N6305" s="25"/>
    </row>
    <row r="6306" spans="1:14" ht="18">
      <c r="A6306" s="114">
        <v>40962</v>
      </c>
      <c r="B6306" s="54" t="s">
        <v>36</v>
      </c>
      <c r="C6306" s="29">
        <f t="shared" si="824"/>
        <v>1807.2289156626507</v>
      </c>
      <c r="D6306" s="102" t="s">
        <v>188</v>
      </c>
      <c r="E6306" s="43">
        <v>166</v>
      </c>
      <c r="F6306" s="43">
        <v>167</v>
      </c>
      <c r="G6306" s="43">
        <v>168.5</v>
      </c>
      <c r="H6306" s="110"/>
      <c r="I6306" s="109">
        <f t="shared" si="825"/>
        <v>1807.2289156626507</v>
      </c>
      <c r="J6306" s="109">
        <f t="shared" si="826"/>
        <v>2710.8433734939763</v>
      </c>
      <c r="K6306" s="109">
        <f t="shared" si="827"/>
        <v>0</v>
      </c>
      <c r="L6306" s="43">
        <f t="shared" si="828"/>
        <v>4518.0722891566274</v>
      </c>
      <c r="M6306" s="25"/>
      <c r="N6306" s="25"/>
    </row>
    <row r="6307" spans="1:14" ht="18">
      <c r="A6307" s="114">
        <v>40961</v>
      </c>
      <c r="B6307" s="54" t="s">
        <v>145</v>
      </c>
      <c r="C6307" s="29">
        <f t="shared" si="824"/>
        <v>1851.851851851852</v>
      </c>
      <c r="D6307" s="102" t="s">
        <v>188</v>
      </c>
      <c r="E6307" s="43">
        <v>162</v>
      </c>
      <c r="F6307" s="43">
        <v>163.25</v>
      </c>
      <c r="G6307" s="43">
        <v>165</v>
      </c>
      <c r="H6307" s="110"/>
      <c r="I6307" s="109">
        <f t="shared" si="825"/>
        <v>2314.8148148148148</v>
      </c>
      <c r="J6307" s="109">
        <f t="shared" si="826"/>
        <v>3240.7407407407409</v>
      </c>
      <c r="K6307" s="109">
        <f t="shared" si="827"/>
        <v>0</v>
      </c>
      <c r="L6307" s="43">
        <f t="shared" si="828"/>
        <v>5555.5555555555557</v>
      </c>
      <c r="M6307" s="25"/>
      <c r="N6307" s="25"/>
    </row>
    <row r="6308" spans="1:14" ht="18">
      <c r="A6308" s="114">
        <v>40961</v>
      </c>
      <c r="B6308" s="54" t="s">
        <v>19</v>
      </c>
      <c r="C6308" s="29">
        <f t="shared" si="824"/>
        <v>740.74074074074076</v>
      </c>
      <c r="D6308" s="102" t="s">
        <v>188</v>
      </c>
      <c r="E6308" s="43">
        <v>405</v>
      </c>
      <c r="F6308" s="43">
        <v>407.35</v>
      </c>
      <c r="G6308" s="43"/>
      <c r="H6308" s="110"/>
      <c r="I6308" s="109">
        <f t="shared" si="825"/>
        <v>1740.7407407407577</v>
      </c>
      <c r="J6308" s="109">
        <f t="shared" si="826"/>
        <v>0</v>
      </c>
      <c r="K6308" s="109">
        <f t="shared" si="827"/>
        <v>0</v>
      </c>
      <c r="L6308" s="43">
        <f t="shared" si="828"/>
        <v>1740.7407407407577</v>
      </c>
      <c r="M6308" s="25"/>
      <c r="N6308" s="25"/>
    </row>
    <row r="6309" spans="1:14" ht="18">
      <c r="A6309" s="114">
        <v>40961</v>
      </c>
      <c r="B6309" s="54" t="s">
        <v>537</v>
      </c>
      <c r="C6309" s="29">
        <f t="shared" si="824"/>
        <v>1863.3540372670807</v>
      </c>
      <c r="D6309" s="102" t="s">
        <v>188</v>
      </c>
      <c r="E6309" s="43">
        <v>161</v>
      </c>
      <c r="F6309" s="43">
        <v>162.5</v>
      </c>
      <c r="G6309" s="43"/>
      <c r="H6309" s="110"/>
      <c r="I6309" s="109">
        <f t="shared" si="825"/>
        <v>2795.0310559006211</v>
      </c>
      <c r="J6309" s="109">
        <f t="shared" si="826"/>
        <v>0</v>
      </c>
      <c r="K6309" s="109">
        <f t="shared" si="827"/>
        <v>0</v>
      </c>
      <c r="L6309" s="43">
        <f t="shared" si="828"/>
        <v>2795.0310559006211</v>
      </c>
      <c r="M6309" s="25"/>
      <c r="N6309" s="25"/>
    </row>
    <row r="6310" spans="1:14" ht="18">
      <c r="A6310" s="114">
        <v>40960</v>
      </c>
      <c r="B6310" s="54" t="s">
        <v>366</v>
      </c>
      <c r="C6310" s="29">
        <f t="shared" si="824"/>
        <v>29.970029970029969</v>
      </c>
      <c r="D6310" s="102" t="s">
        <v>188</v>
      </c>
      <c r="E6310" s="43">
        <v>10010</v>
      </c>
      <c r="F6310" s="43">
        <v>10050</v>
      </c>
      <c r="G6310" s="43">
        <v>10125</v>
      </c>
      <c r="H6310" s="110"/>
      <c r="I6310" s="109">
        <f t="shared" si="825"/>
        <v>1198.8011988011988</v>
      </c>
      <c r="J6310" s="109">
        <f t="shared" si="826"/>
        <v>2247.7522477522475</v>
      </c>
      <c r="K6310" s="109">
        <f t="shared" si="827"/>
        <v>0</v>
      </c>
      <c r="L6310" s="43">
        <f t="shared" si="828"/>
        <v>3446.5534465534465</v>
      </c>
      <c r="M6310" s="25"/>
      <c r="N6310" s="25"/>
    </row>
    <row r="6311" spans="1:14" ht="18">
      <c r="A6311" s="114">
        <v>40960</v>
      </c>
      <c r="B6311" s="54" t="s">
        <v>19</v>
      </c>
      <c r="C6311" s="29">
        <f t="shared" si="824"/>
        <v>773.19587628865975</v>
      </c>
      <c r="D6311" s="102" t="s">
        <v>188</v>
      </c>
      <c r="E6311" s="43">
        <v>388</v>
      </c>
      <c r="F6311" s="43">
        <v>391</v>
      </c>
      <c r="G6311" s="43">
        <v>394</v>
      </c>
      <c r="H6311" s="110"/>
      <c r="I6311" s="109">
        <f t="shared" si="825"/>
        <v>2319.5876288659792</v>
      </c>
      <c r="J6311" s="109">
        <f t="shared" si="826"/>
        <v>2319.5876288659792</v>
      </c>
      <c r="K6311" s="109">
        <f t="shared" si="827"/>
        <v>0</v>
      </c>
      <c r="L6311" s="43">
        <f t="shared" si="828"/>
        <v>4639.1752577319585</v>
      </c>
      <c r="M6311" s="25"/>
      <c r="N6311" s="25"/>
    </row>
    <row r="6312" spans="1:14" ht="18">
      <c r="A6312" s="114">
        <v>40960</v>
      </c>
      <c r="B6312" s="54" t="s">
        <v>1116</v>
      </c>
      <c r="C6312" s="29">
        <f t="shared" si="824"/>
        <v>2068.9655172413795</v>
      </c>
      <c r="D6312" s="102" t="s">
        <v>188</v>
      </c>
      <c r="E6312" s="43">
        <v>145</v>
      </c>
      <c r="F6312" s="43">
        <v>146</v>
      </c>
      <c r="G6312" s="43"/>
      <c r="H6312" s="110"/>
      <c r="I6312" s="109">
        <f t="shared" si="825"/>
        <v>2068.9655172413795</v>
      </c>
      <c r="J6312" s="109">
        <f t="shared" si="826"/>
        <v>0</v>
      </c>
      <c r="K6312" s="109">
        <f t="shared" si="827"/>
        <v>0</v>
      </c>
      <c r="L6312" s="43">
        <f t="shared" si="828"/>
        <v>2068.9655172413795</v>
      </c>
      <c r="M6312" s="25"/>
      <c r="N6312" s="25"/>
    </row>
    <row r="6313" spans="1:14" ht="18">
      <c r="A6313" s="114">
        <v>40960</v>
      </c>
      <c r="B6313" s="54" t="s">
        <v>1117</v>
      </c>
      <c r="C6313" s="29">
        <f t="shared" si="824"/>
        <v>1351.3513513513512</v>
      </c>
      <c r="D6313" s="102" t="s">
        <v>203</v>
      </c>
      <c r="E6313" s="43">
        <v>222</v>
      </c>
      <c r="F6313" s="43">
        <v>221</v>
      </c>
      <c r="G6313" s="43"/>
      <c r="H6313" s="110"/>
      <c r="I6313" s="109">
        <f t="shared" si="825"/>
        <v>1351.3513513513512</v>
      </c>
      <c r="J6313" s="109">
        <f t="shared" si="826"/>
        <v>0</v>
      </c>
      <c r="K6313" s="109">
        <f t="shared" si="827"/>
        <v>0</v>
      </c>
      <c r="L6313" s="43">
        <f t="shared" si="828"/>
        <v>1351.3513513513512</v>
      </c>
      <c r="M6313" s="25"/>
      <c r="N6313" s="25"/>
    </row>
    <row r="6314" spans="1:14" ht="18">
      <c r="A6314" s="114">
        <v>40960</v>
      </c>
      <c r="B6314" s="54" t="s">
        <v>872</v>
      </c>
      <c r="C6314" s="29">
        <f t="shared" si="824"/>
        <v>1578.9473684210527</v>
      </c>
      <c r="D6314" s="102" t="s">
        <v>188</v>
      </c>
      <c r="E6314" s="43">
        <v>190</v>
      </c>
      <c r="F6314" s="43">
        <v>191.5</v>
      </c>
      <c r="G6314" s="43"/>
      <c r="H6314" s="110"/>
      <c r="I6314" s="109">
        <f t="shared" si="825"/>
        <v>2368.4210526315792</v>
      </c>
      <c r="J6314" s="109">
        <f t="shared" si="826"/>
        <v>0</v>
      </c>
      <c r="K6314" s="109">
        <f t="shared" si="827"/>
        <v>0</v>
      </c>
      <c r="L6314" s="43">
        <f t="shared" si="828"/>
        <v>2368.4210526315792</v>
      </c>
      <c r="M6314" s="25"/>
      <c r="N6314" s="25"/>
    </row>
    <row r="6315" spans="1:14" ht="18">
      <c r="A6315" s="114">
        <v>40956</v>
      </c>
      <c r="B6315" s="54" t="s">
        <v>144</v>
      </c>
      <c r="C6315" s="29">
        <f t="shared" si="824"/>
        <v>321.54340836012864</v>
      </c>
      <c r="D6315" s="102" t="s">
        <v>188</v>
      </c>
      <c r="E6315" s="43">
        <v>933</v>
      </c>
      <c r="F6315" s="43">
        <v>940</v>
      </c>
      <c r="G6315" s="43">
        <v>949</v>
      </c>
      <c r="H6315" s="110"/>
      <c r="I6315" s="109">
        <f t="shared" si="825"/>
        <v>2250.8038585209006</v>
      </c>
      <c r="J6315" s="109">
        <f t="shared" si="826"/>
        <v>2893.8906752411576</v>
      </c>
      <c r="K6315" s="109">
        <f t="shared" si="827"/>
        <v>0</v>
      </c>
      <c r="L6315" s="43">
        <f t="shared" si="828"/>
        <v>5144.6945337620582</v>
      </c>
      <c r="M6315" s="25"/>
      <c r="N6315" s="25"/>
    </row>
    <row r="6316" spans="1:14" ht="18">
      <c r="A6316" s="114">
        <v>40956</v>
      </c>
      <c r="B6316" s="54" t="s">
        <v>426</v>
      </c>
      <c r="C6316" s="29">
        <f t="shared" si="824"/>
        <v>503.3557046979866</v>
      </c>
      <c r="D6316" s="102" t="s">
        <v>188</v>
      </c>
      <c r="E6316" s="43">
        <v>596</v>
      </c>
      <c r="F6316" s="43">
        <v>598</v>
      </c>
      <c r="G6316" s="43">
        <v>402</v>
      </c>
      <c r="H6316" s="110"/>
      <c r="I6316" s="109">
        <f t="shared" si="825"/>
        <v>1006.7114093959732</v>
      </c>
      <c r="J6316" s="109">
        <f t="shared" si="826"/>
        <v>-98657.718120805366</v>
      </c>
      <c r="K6316" s="109">
        <f t="shared" si="827"/>
        <v>0</v>
      </c>
      <c r="L6316" s="43">
        <f t="shared" si="828"/>
        <v>-97651.006711409398</v>
      </c>
      <c r="M6316" s="25"/>
      <c r="N6316" s="25"/>
    </row>
    <row r="6317" spans="1:14" ht="18">
      <c r="A6317" s="118">
        <v>40956</v>
      </c>
      <c r="B6317" s="119" t="s">
        <v>586</v>
      </c>
      <c r="C6317" s="29">
        <f t="shared" si="824"/>
        <v>3584.2293906810037</v>
      </c>
      <c r="D6317" s="102" t="s">
        <v>188</v>
      </c>
      <c r="E6317" s="43">
        <v>83.7</v>
      </c>
      <c r="F6317" s="43">
        <v>84.3</v>
      </c>
      <c r="G6317" s="43"/>
      <c r="H6317" s="110"/>
      <c r="I6317" s="109">
        <f t="shared" si="825"/>
        <v>2150.5376344085817</v>
      </c>
      <c r="J6317" s="109">
        <f t="shared" si="826"/>
        <v>0</v>
      </c>
      <c r="K6317" s="109">
        <f t="shared" si="827"/>
        <v>0</v>
      </c>
      <c r="L6317" s="43">
        <f t="shared" si="828"/>
        <v>2150.5376344085817</v>
      </c>
      <c r="M6317" s="25"/>
      <c r="N6317" s="25"/>
    </row>
    <row r="6318" spans="1:14" ht="18">
      <c r="A6318" s="114">
        <v>40955</v>
      </c>
      <c r="B6318" s="102" t="s">
        <v>219</v>
      </c>
      <c r="C6318" s="29">
        <f t="shared" si="824"/>
        <v>169.10935738444195</v>
      </c>
      <c r="D6318" s="102" t="s">
        <v>188</v>
      </c>
      <c r="E6318" s="43">
        <v>1774</v>
      </c>
      <c r="F6318" s="43">
        <v>1782</v>
      </c>
      <c r="G6318" s="43">
        <v>1792</v>
      </c>
      <c r="H6318" s="110">
        <v>1805</v>
      </c>
      <c r="I6318" s="109">
        <f t="shared" si="825"/>
        <v>1352.8748590755356</v>
      </c>
      <c r="J6318" s="109">
        <f t="shared" si="826"/>
        <v>1691.0935738444196</v>
      </c>
      <c r="K6318" s="109">
        <f t="shared" si="827"/>
        <v>2198.4216459977451</v>
      </c>
      <c r="L6318" s="43">
        <f t="shared" si="828"/>
        <v>5242.3900789177005</v>
      </c>
      <c r="M6318" s="25"/>
      <c r="N6318" s="25"/>
    </row>
    <row r="6319" spans="1:14" ht="18">
      <c r="A6319" s="114">
        <v>40954</v>
      </c>
      <c r="B6319" s="54" t="s">
        <v>1118</v>
      </c>
      <c r="C6319" s="29">
        <f t="shared" si="824"/>
        <v>393.18479685452161</v>
      </c>
      <c r="D6319" s="102" t="s">
        <v>188</v>
      </c>
      <c r="E6319" s="43">
        <v>763</v>
      </c>
      <c r="F6319" s="43">
        <v>767</v>
      </c>
      <c r="G6319" s="43"/>
      <c r="H6319" s="110"/>
      <c r="I6319" s="109">
        <f t="shared" si="825"/>
        <v>1572.7391874180864</v>
      </c>
      <c r="J6319" s="109">
        <f t="shared" si="826"/>
        <v>0</v>
      </c>
      <c r="K6319" s="109">
        <f t="shared" si="827"/>
        <v>0</v>
      </c>
      <c r="L6319" s="43">
        <f t="shared" si="828"/>
        <v>1572.7391874180864</v>
      </c>
      <c r="M6319" s="25"/>
      <c r="N6319" s="25"/>
    </row>
    <row r="6320" spans="1:14" ht="18">
      <c r="A6320" s="114">
        <v>40954</v>
      </c>
      <c r="B6320" s="54" t="s">
        <v>1119</v>
      </c>
      <c r="C6320" s="29">
        <f t="shared" si="824"/>
        <v>6521.739130434783</v>
      </c>
      <c r="D6320" s="102" t="s">
        <v>188</v>
      </c>
      <c r="E6320" s="43">
        <v>46</v>
      </c>
      <c r="F6320" s="43">
        <v>46.4</v>
      </c>
      <c r="G6320" s="43"/>
      <c r="H6320" s="110"/>
      <c r="I6320" s="109">
        <f t="shared" si="825"/>
        <v>2608.6956521739039</v>
      </c>
      <c r="J6320" s="109">
        <f t="shared" si="826"/>
        <v>0</v>
      </c>
      <c r="K6320" s="109">
        <f t="shared" si="827"/>
        <v>0</v>
      </c>
      <c r="L6320" s="43">
        <f t="shared" si="828"/>
        <v>2608.6956521739039</v>
      </c>
      <c r="M6320" s="25"/>
      <c r="N6320" s="25"/>
    </row>
    <row r="6321" spans="1:14" ht="18">
      <c r="A6321" s="114">
        <v>40953</v>
      </c>
      <c r="B6321" s="54" t="s">
        <v>1120</v>
      </c>
      <c r="C6321" s="29">
        <f t="shared" si="824"/>
        <v>576.92307692307691</v>
      </c>
      <c r="D6321" s="102" t="s">
        <v>188</v>
      </c>
      <c r="E6321" s="43">
        <v>520</v>
      </c>
      <c r="F6321" s="43">
        <v>523.5</v>
      </c>
      <c r="G6321" s="43">
        <v>527</v>
      </c>
      <c r="H6321" s="110">
        <v>531</v>
      </c>
      <c r="I6321" s="109">
        <f t="shared" si="825"/>
        <v>2019.2307692307691</v>
      </c>
      <c r="J6321" s="109">
        <f t="shared" si="826"/>
        <v>2019.2307692307691</v>
      </c>
      <c r="K6321" s="109">
        <f t="shared" si="827"/>
        <v>2307.6923076923076</v>
      </c>
      <c r="L6321" s="43">
        <f t="shared" si="828"/>
        <v>6346.1538461538457</v>
      </c>
      <c r="M6321" s="25"/>
      <c r="N6321" s="25"/>
    </row>
    <row r="6322" spans="1:14" ht="18">
      <c r="A6322" s="114">
        <v>40953</v>
      </c>
      <c r="B6322" s="54" t="s">
        <v>1118</v>
      </c>
      <c r="C6322" s="29">
        <f t="shared" si="824"/>
        <v>429.79942693409743</v>
      </c>
      <c r="D6322" s="102" t="s">
        <v>188</v>
      </c>
      <c r="E6322" s="43">
        <v>698</v>
      </c>
      <c r="F6322" s="43">
        <v>703</v>
      </c>
      <c r="G6322" s="43">
        <v>710</v>
      </c>
      <c r="H6322" s="110">
        <v>716.7</v>
      </c>
      <c r="I6322" s="109">
        <f t="shared" si="825"/>
        <v>2148.997134670487</v>
      </c>
      <c r="J6322" s="109">
        <f t="shared" si="826"/>
        <v>3008.5959885386819</v>
      </c>
      <c r="K6322" s="109">
        <f t="shared" si="827"/>
        <v>2879.6561604584722</v>
      </c>
      <c r="L6322" s="43">
        <f t="shared" si="828"/>
        <v>8037.2492836676411</v>
      </c>
      <c r="M6322" s="25"/>
      <c r="N6322" s="25"/>
    </row>
    <row r="6323" spans="1:14" ht="18">
      <c r="A6323" s="114">
        <v>40953</v>
      </c>
      <c r="B6323" s="54" t="s">
        <v>1118</v>
      </c>
      <c r="C6323" s="29">
        <f t="shared" si="824"/>
        <v>417.82729805013929</v>
      </c>
      <c r="D6323" s="102" t="s">
        <v>188</v>
      </c>
      <c r="E6323" s="43">
        <v>718</v>
      </c>
      <c r="F6323" s="43">
        <v>723</v>
      </c>
      <c r="G6323" s="43">
        <v>730</v>
      </c>
      <c r="H6323" s="110">
        <v>745</v>
      </c>
      <c r="I6323" s="109">
        <f t="shared" si="825"/>
        <v>2089.1364902506966</v>
      </c>
      <c r="J6323" s="109">
        <f t="shared" si="826"/>
        <v>2924.7910863509751</v>
      </c>
      <c r="K6323" s="109">
        <f t="shared" si="827"/>
        <v>6267.409470752089</v>
      </c>
      <c r="L6323" s="43">
        <f t="shared" si="828"/>
        <v>11281.337047353762</v>
      </c>
      <c r="M6323" s="25"/>
      <c r="N6323" s="25"/>
    </row>
    <row r="6324" spans="1:14" ht="18">
      <c r="A6324" s="114">
        <v>40952</v>
      </c>
      <c r="B6324" s="54" t="s">
        <v>1117</v>
      </c>
      <c r="C6324" s="29">
        <f t="shared" si="824"/>
        <v>1470.5882352941176</v>
      </c>
      <c r="D6324" s="102" t="s">
        <v>188</v>
      </c>
      <c r="E6324" s="43">
        <v>204</v>
      </c>
      <c r="F6324" s="43">
        <v>205.25</v>
      </c>
      <c r="G6324" s="43">
        <v>206.5</v>
      </c>
      <c r="H6324" s="110">
        <v>209</v>
      </c>
      <c r="I6324" s="109">
        <f t="shared" si="825"/>
        <v>1838.2352941176468</v>
      </c>
      <c r="J6324" s="109">
        <f t="shared" si="826"/>
        <v>1838.2352941176468</v>
      </c>
      <c r="K6324" s="109">
        <f t="shared" si="827"/>
        <v>3676.4705882352937</v>
      </c>
      <c r="L6324" s="43">
        <f t="shared" si="828"/>
        <v>7352.9411764705874</v>
      </c>
      <c r="M6324" s="25"/>
      <c r="N6324" s="25"/>
    </row>
    <row r="6325" spans="1:14" ht="18">
      <c r="A6325" s="114">
        <v>40952</v>
      </c>
      <c r="B6325" s="54" t="s">
        <v>1117</v>
      </c>
      <c r="C6325" s="29">
        <f t="shared" si="824"/>
        <v>1507.537688442211</v>
      </c>
      <c r="D6325" s="102" t="s">
        <v>188</v>
      </c>
      <c r="E6325" s="43">
        <v>199</v>
      </c>
      <c r="F6325" s="43">
        <v>200.25</v>
      </c>
      <c r="G6325" s="43">
        <v>201.5</v>
      </c>
      <c r="H6325" s="110">
        <v>204</v>
      </c>
      <c r="I6325" s="109">
        <f t="shared" si="825"/>
        <v>1884.4221105527638</v>
      </c>
      <c r="J6325" s="109">
        <f t="shared" si="826"/>
        <v>1884.4221105527638</v>
      </c>
      <c r="K6325" s="109">
        <f t="shared" si="827"/>
        <v>3768.8442211055276</v>
      </c>
      <c r="L6325" s="43">
        <f t="shared" si="828"/>
        <v>7537.6884422110552</v>
      </c>
      <c r="M6325" s="25"/>
      <c r="N6325" s="25"/>
    </row>
    <row r="6326" spans="1:14" ht="18">
      <c r="A6326" s="114">
        <v>40952</v>
      </c>
      <c r="B6326" s="54" t="s">
        <v>1121</v>
      </c>
      <c r="C6326" s="29">
        <f t="shared" si="824"/>
        <v>1075.2688172043011</v>
      </c>
      <c r="D6326" s="102" t="s">
        <v>188</v>
      </c>
      <c r="E6326" s="43">
        <v>279</v>
      </c>
      <c r="F6326" s="43">
        <v>279</v>
      </c>
      <c r="G6326" s="43"/>
      <c r="H6326" s="110"/>
      <c r="I6326" s="109">
        <f t="shared" si="825"/>
        <v>0</v>
      </c>
      <c r="J6326" s="109">
        <f t="shared" si="826"/>
        <v>0</v>
      </c>
      <c r="K6326" s="109">
        <f t="shared" si="827"/>
        <v>0</v>
      </c>
      <c r="L6326" s="43">
        <f t="shared" si="828"/>
        <v>0</v>
      </c>
      <c r="M6326" s="25"/>
      <c r="N6326" s="25"/>
    </row>
    <row r="6327" spans="1:14" ht="18">
      <c r="A6327" s="114">
        <v>40952</v>
      </c>
      <c r="B6327" s="54" t="s">
        <v>19</v>
      </c>
      <c r="C6327" s="29">
        <f t="shared" si="824"/>
        <v>867.05202312138726</v>
      </c>
      <c r="D6327" s="102" t="s">
        <v>188</v>
      </c>
      <c r="E6327" s="43">
        <v>346</v>
      </c>
      <c r="F6327" s="43">
        <v>349</v>
      </c>
      <c r="G6327" s="43"/>
      <c r="H6327" s="110"/>
      <c r="I6327" s="109">
        <f t="shared" si="825"/>
        <v>2601.1560693641618</v>
      </c>
      <c r="J6327" s="109">
        <f t="shared" si="826"/>
        <v>0</v>
      </c>
      <c r="K6327" s="109">
        <f t="shared" si="827"/>
        <v>0</v>
      </c>
      <c r="L6327" s="43">
        <f t="shared" si="828"/>
        <v>2601.1560693641618</v>
      </c>
      <c r="M6327" s="25"/>
      <c r="N6327" s="25"/>
    </row>
    <row r="6328" spans="1:14" ht="18">
      <c r="A6328" s="114">
        <v>40949</v>
      </c>
      <c r="B6328" s="54" t="s">
        <v>36</v>
      </c>
      <c r="C6328" s="29">
        <f t="shared" si="824"/>
        <v>1804.5112781954888</v>
      </c>
      <c r="D6328" s="102" t="s">
        <v>188</v>
      </c>
      <c r="E6328" s="43">
        <v>166.25</v>
      </c>
      <c r="F6328" s="43">
        <v>167.5</v>
      </c>
      <c r="G6328" s="43">
        <v>168.75</v>
      </c>
      <c r="H6328" s="110"/>
      <c r="I6328" s="109">
        <f t="shared" si="825"/>
        <v>2255.6390977443612</v>
      </c>
      <c r="J6328" s="109">
        <f t="shared" si="826"/>
        <v>2255.6390977443612</v>
      </c>
      <c r="K6328" s="109">
        <f t="shared" si="827"/>
        <v>0</v>
      </c>
      <c r="L6328" s="43">
        <f t="shared" si="828"/>
        <v>4511.2781954887223</v>
      </c>
      <c r="M6328" s="25"/>
      <c r="N6328" s="25"/>
    </row>
    <row r="6329" spans="1:14" ht="18">
      <c r="A6329" s="114">
        <v>40949</v>
      </c>
      <c r="B6329" s="54" t="s">
        <v>464</v>
      </c>
      <c r="C6329" s="29">
        <f t="shared" si="824"/>
        <v>351.28805620608898</v>
      </c>
      <c r="D6329" s="102" t="s">
        <v>188</v>
      </c>
      <c r="E6329" s="43">
        <v>854</v>
      </c>
      <c r="F6329" s="43">
        <v>859</v>
      </c>
      <c r="G6329" s="43">
        <v>867</v>
      </c>
      <c r="H6329" s="110"/>
      <c r="I6329" s="109">
        <f t="shared" si="825"/>
        <v>1756.440281030445</v>
      </c>
      <c r="J6329" s="109">
        <f t="shared" si="826"/>
        <v>2810.3044496487119</v>
      </c>
      <c r="K6329" s="109">
        <f t="shared" si="827"/>
        <v>0</v>
      </c>
      <c r="L6329" s="43">
        <f t="shared" si="828"/>
        <v>4566.7447306791564</v>
      </c>
      <c r="M6329" s="25"/>
      <c r="N6329" s="25"/>
    </row>
    <row r="6330" spans="1:14" ht="18">
      <c r="A6330" s="114">
        <v>40948</v>
      </c>
      <c r="B6330" s="54" t="s">
        <v>131</v>
      </c>
      <c r="C6330" s="29">
        <f t="shared" si="824"/>
        <v>1190.4761904761904</v>
      </c>
      <c r="D6330" s="102" t="s">
        <v>188</v>
      </c>
      <c r="E6330" s="43">
        <v>252</v>
      </c>
      <c r="F6330" s="43">
        <v>256</v>
      </c>
      <c r="G6330" s="43">
        <v>260</v>
      </c>
      <c r="H6330" s="110"/>
      <c r="I6330" s="109">
        <f t="shared" si="825"/>
        <v>4761.9047619047615</v>
      </c>
      <c r="J6330" s="109">
        <f t="shared" si="826"/>
        <v>4761.9047619047615</v>
      </c>
      <c r="K6330" s="109">
        <f t="shared" si="827"/>
        <v>0</v>
      </c>
      <c r="L6330" s="43">
        <f t="shared" si="828"/>
        <v>9523.8095238095229</v>
      </c>
      <c r="M6330" s="25"/>
      <c r="N6330" s="25"/>
    </row>
    <row r="6331" spans="1:14" ht="18">
      <c r="A6331" s="114">
        <v>40948</v>
      </c>
      <c r="B6331" s="54" t="s">
        <v>186</v>
      </c>
      <c r="C6331" s="29">
        <f t="shared" si="824"/>
        <v>763.35877862595419</v>
      </c>
      <c r="D6331" s="102" t="s">
        <v>188</v>
      </c>
      <c r="E6331" s="43">
        <v>393</v>
      </c>
      <c r="F6331" s="43">
        <v>395.5</v>
      </c>
      <c r="G6331" s="43">
        <v>398</v>
      </c>
      <c r="H6331" s="110">
        <v>401</v>
      </c>
      <c r="I6331" s="109">
        <f t="shared" si="825"/>
        <v>1908.3969465648854</v>
      </c>
      <c r="J6331" s="109">
        <f t="shared" si="826"/>
        <v>1908.3969465648854</v>
      </c>
      <c r="K6331" s="109">
        <f t="shared" si="827"/>
        <v>2290.0763358778627</v>
      </c>
      <c r="L6331" s="43">
        <f t="shared" si="828"/>
        <v>6106.8702290076335</v>
      </c>
      <c r="M6331" s="25"/>
      <c r="N6331" s="25"/>
    </row>
    <row r="6332" spans="1:14" ht="18">
      <c r="A6332" s="114">
        <v>40948</v>
      </c>
      <c r="B6332" s="54" t="s">
        <v>1122</v>
      </c>
      <c r="C6332" s="29">
        <f t="shared" si="824"/>
        <v>7177.0334928229668</v>
      </c>
      <c r="D6332" s="102" t="s">
        <v>188</v>
      </c>
      <c r="E6332" s="43">
        <v>41.8</v>
      </c>
      <c r="F6332" s="43">
        <v>42.1</v>
      </c>
      <c r="G6332" s="43">
        <v>42.5</v>
      </c>
      <c r="H6332" s="110">
        <v>43</v>
      </c>
      <c r="I6332" s="109">
        <f t="shared" si="825"/>
        <v>2153.1100478469207</v>
      </c>
      <c r="J6332" s="109">
        <f t="shared" si="826"/>
        <v>2870.8133971291763</v>
      </c>
      <c r="K6332" s="109">
        <f t="shared" si="827"/>
        <v>3588.5167464114834</v>
      </c>
      <c r="L6332" s="43">
        <f t="shared" si="828"/>
        <v>8612.4401913875809</v>
      </c>
      <c r="M6332" s="25"/>
      <c r="N6332" s="25"/>
    </row>
    <row r="6333" spans="1:14" ht="18">
      <c r="A6333" s="114">
        <v>40947</v>
      </c>
      <c r="B6333" s="102" t="s">
        <v>1027</v>
      </c>
      <c r="C6333" s="29">
        <f t="shared" si="824"/>
        <v>688.0733944954128</v>
      </c>
      <c r="D6333" s="102" t="s">
        <v>188</v>
      </c>
      <c r="E6333" s="43">
        <v>436</v>
      </c>
      <c r="F6333" s="54">
        <v>439</v>
      </c>
      <c r="G6333" s="112"/>
      <c r="H6333" s="112"/>
      <c r="I6333" s="109">
        <f t="shared" si="825"/>
        <v>2064.2201834862385</v>
      </c>
      <c r="J6333" s="109">
        <f t="shared" si="826"/>
        <v>0</v>
      </c>
      <c r="K6333" s="109">
        <f t="shared" si="827"/>
        <v>0</v>
      </c>
      <c r="L6333" s="43">
        <f t="shared" si="828"/>
        <v>2064.2201834862385</v>
      </c>
      <c r="M6333" s="25"/>
      <c r="N6333" s="25"/>
    </row>
    <row r="6334" spans="1:14" ht="18">
      <c r="A6334" s="114">
        <v>40947</v>
      </c>
      <c r="B6334" s="102" t="s">
        <v>55</v>
      </c>
      <c r="C6334" s="29">
        <f t="shared" si="824"/>
        <v>1265.8227848101267</v>
      </c>
      <c r="D6334" s="102" t="s">
        <v>188</v>
      </c>
      <c r="E6334" s="43">
        <v>237</v>
      </c>
      <c r="F6334" s="54">
        <v>238.5</v>
      </c>
      <c r="G6334" s="112"/>
      <c r="H6334" s="112"/>
      <c r="I6334" s="109">
        <f t="shared" si="825"/>
        <v>1898.7341772151899</v>
      </c>
      <c r="J6334" s="109">
        <f t="shared" si="826"/>
        <v>0</v>
      </c>
      <c r="K6334" s="109">
        <f t="shared" si="827"/>
        <v>0</v>
      </c>
      <c r="L6334" s="43">
        <f t="shared" si="828"/>
        <v>1898.7341772151899</v>
      </c>
      <c r="M6334" s="25"/>
      <c r="N6334" s="25"/>
    </row>
    <row r="6335" spans="1:14" ht="18">
      <c r="A6335" s="114">
        <v>40946</v>
      </c>
      <c r="B6335" s="102" t="s">
        <v>958</v>
      </c>
      <c r="C6335" s="29">
        <f t="shared" ref="C6335:C6398" si="829">300000/E6335</f>
        <v>3030.3030303030305</v>
      </c>
      <c r="D6335" s="102" t="s">
        <v>188</v>
      </c>
      <c r="E6335" s="43">
        <v>99</v>
      </c>
      <c r="F6335" s="54">
        <v>99.65</v>
      </c>
      <c r="G6335" s="112">
        <v>100.5</v>
      </c>
      <c r="H6335" s="112">
        <v>102</v>
      </c>
      <c r="I6335" s="109">
        <f t="shared" si="825"/>
        <v>1969.696969696987</v>
      </c>
      <c r="J6335" s="109">
        <f t="shared" si="826"/>
        <v>2575.7575757575587</v>
      </c>
      <c r="K6335" s="109">
        <f t="shared" si="827"/>
        <v>4545.454545454546</v>
      </c>
      <c r="L6335" s="43">
        <f t="shared" si="828"/>
        <v>9090.9090909090919</v>
      </c>
      <c r="M6335" s="25"/>
      <c r="N6335" s="25"/>
    </row>
    <row r="6336" spans="1:14" ht="18">
      <c r="A6336" s="114">
        <v>40946</v>
      </c>
      <c r="B6336" s="102" t="s">
        <v>84</v>
      </c>
      <c r="C6336" s="29">
        <f t="shared" si="829"/>
        <v>874.63556851311955</v>
      </c>
      <c r="D6336" s="102" t="s">
        <v>188</v>
      </c>
      <c r="E6336" s="43">
        <v>343</v>
      </c>
      <c r="F6336" s="112">
        <v>345</v>
      </c>
      <c r="G6336" s="112">
        <v>348</v>
      </c>
      <c r="H6336" s="112"/>
      <c r="I6336" s="109">
        <f t="shared" si="825"/>
        <v>1749.2711370262391</v>
      </c>
      <c r="J6336" s="109">
        <f t="shared" si="826"/>
        <v>2623.9067055393589</v>
      </c>
      <c r="K6336" s="109">
        <f t="shared" si="827"/>
        <v>0</v>
      </c>
      <c r="L6336" s="43">
        <f t="shared" si="828"/>
        <v>4373.1778425655975</v>
      </c>
      <c r="M6336" s="25"/>
      <c r="N6336" s="25"/>
    </row>
    <row r="6337" spans="1:14" ht="18">
      <c r="A6337" s="114">
        <v>40946</v>
      </c>
      <c r="B6337" s="102" t="s">
        <v>768</v>
      </c>
      <c r="C6337" s="29">
        <f t="shared" si="829"/>
        <v>828.72928176795585</v>
      </c>
      <c r="D6337" s="102" t="s">
        <v>188</v>
      </c>
      <c r="E6337" s="43">
        <v>362</v>
      </c>
      <c r="F6337" s="112">
        <v>364</v>
      </c>
      <c r="G6337" s="112">
        <v>367</v>
      </c>
      <c r="H6337" s="112"/>
      <c r="I6337" s="109">
        <f t="shared" si="825"/>
        <v>1657.4585635359117</v>
      </c>
      <c r="J6337" s="109">
        <f t="shared" si="826"/>
        <v>2486.1878453038676</v>
      </c>
      <c r="K6337" s="109">
        <f t="shared" si="827"/>
        <v>0</v>
      </c>
      <c r="L6337" s="43">
        <f t="shared" si="828"/>
        <v>4143.6464088397788</v>
      </c>
      <c r="M6337" s="25"/>
      <c r="N6337" s="25"/>
    </row>
    <row r="6338" spans="1:14" ht="18">
      <c r="A6338" s="114">
        <v>40945</v>
      </c>
      <c r="B6338" s="102" t="s">
        <v>1123</v>
      </c>
      <c r="C6338" s="29">
        <f t="shared" si="829"/>
        <v>2290.0763358778627</v>
      </c>
      <c r="D6338" s="102" t="s">
        <v>188</v>
      </c>
      <c r="E6338" s="43">
        <v>131</v>
      </c>
      <c r="F6338" s="43">
        <v>132.15</v>
      </c>
      <c r="G6338" s="43"/>
      <c r="H6338" s="43"/>
      <c r="I6338" s="109">
        <f t="shared" si="825"/>
        <v>2633.5877862595553</v>
      </c>
      <c r="J6338" s="109">
        <f t="shared" si="826"/>
        <v>0</v>
      </c>
      <c r="K6338" s="109">
        <f t="shared" si="827"/>
        <v>0</v>
      </c>
      <c r="L6338" s="43">
        <f t="shared" si="828"/>
        <v>2633.5877862595553</v>
      </c>
      <c r="M6338" s="25"/>
      <c r="N6338" s="25"/>
    </row>
    <row r="6339" spans="1:14" ht="18">
      <c r="A6339" s="114">
        <v>40945</v>
      </c>
      <c r="B6339" s="102" t="s">
        <v>768</v>
      </c>
      <c r="C6339" s="29">
        <f t="shared" si="829"/>
        <v>842.69662921348311</v>
      </c>
      <c r="D6339" s="102" t="s">
        <v>188</v>
      </c>
      <c r="E6339" s="43">
        <v>356</v>
      </c>
      <c r="F6339" s="43">
        <v>358</v>
      </c>
      <c r="G6339" s="43"/>
      <c r="H6339" s="43"/>
      <c r="I6339" s="109">
        <f t="shared" si="825"/>
        <v>1685.3932584269662</v>
      </c>
      <c r="J6339" s="109">
        <f t="shared" si="826"/>
        <v>0</v>
      </c>
      <c r="K6339" s="109">
        <f t="shared" si="827"/>
        <v>0</v>
      </c>
      <c r="L6339" s="43">
        <f t="shared" si="828"/>
        <v>1685.3932584269662</v>
      </c>
      <c r="M6339" s="25"/>
      <c r="N6339" s="25"/>
    </row>
    <row r="6340" spans="1:14" ht="18">
      <c r="A6340" s="114">
        <v>40942</v>
      </c>
      <c r="B6340" s="54" t="s">
        <v>1124</v>
      </c>
      <c r="C6340" s="29">
        <f t="shared" si="829"/>
        <v>964.6302250803858</v>
      </c>
      <c r="D6340" s="102" t="s">
        <v>188</v>
      </c>
      <c r="E6340" s="43">
        <v>311</v>
      </c>
      <c r="F6340" s="43">
        <v>313</v>
      </c>
      <c r="G6340" s="43">
        <v>316</v>
      </c>
      <c r="H6340" s="110">
        <v>320</v>
      </c>
      <c r="I6340" s="109">
        <f t="shared" si="825"/>
        <v>1929.2604501607716</v>
      </c>
      <c r="J6340" s="109">
        <f t="shared" si="826"/>
        <v>2893.8906752411576</v>
      </c>
      <c r="K6340" s="109">
        <f t="shared" si="827"/>
        <v>3858.5209003215432</v>
      </c>
      <c r="L6340" s="43">
        <f t="shared" si="828"/>
        <v>8681.6720257234738</v>
      </c>
      <c r="M6340" s="25"/>
      <c r="N6340" s="25"/>
    </row>
    <row r="6341" spans="1:14" ht="18">
      <c r="A6341" s="114">
        <v>40942</v>
      </c>
      <c r="B6341" s="54" t="s">
        <v>560</v>
      </c>
      <c r="C6341" s="29">
        <f t="shared" si="829"/>
        <v>710.90047393364932</v>
      </c>
      <c r="D6341" s="102" t="s">
        <v>188</v>
      </c>
      <c r="E6341" s="43">
        <v>422</v>
      </c>
      <c r="F6341" s="43">
        <v>425</v>
      </c>
      <c r="G6341" s="43">
        <v>429</v>
      </c>
      <c r="H6341" s="110"/>
      <c r="I6341" s="109">
        <f t="shared" si="825"/>
        <v>2132.7014218009481</v>
      </c>
      <c r="J6341" s="109">
        <f t="shared" si="826"/>
        <v>2843.6018957345973</v>
      </c>
      <c r="K6341" s="109">
        <f t="shared" si="827"/>
        <v>0</v>
      </c>
      <c r="L6341" s="43">
        <f t="shared" si="828"/>
        <v>4976.3033175355449</v>
      </c>
      <c r="M6341" s="25"/>
      <c r="N6341" s="25"/>
    </row>
    <row r="6342" spans="1:14" ht="18">
      <c r="A6342" s="114">
        <v>40942</v>
      </c>
      <c r="B6342" s="54" t="s">
        <v>182</v>
      </c>
      <c r="C6342" s="29">
        <f t="shared" si="829"/>
        <v>1935.483870967742</v>
      </c>
      <c r="D6342" s="102" t="s">
        <v>188</v>
      </c>
      <c r="E6342" s="43">
        <v>155</v>
      </c>
      <c r="F6342" s="43">
        <v>156.5</v>
      </c>
      <c r="G6342" s="43">
        <v>158</v>
      </c>
      <c r="H6342" s="110">
        <v>160</v>
      </c>
      <c r="I6342" s="109">
        <f t="shared" si="825"/>
        <v>2903.2258064516127</v>
      </c>
      <c r="J6342" s="109">
        <f t="shared" si="826"/>
        <v>2903.2258064516127</v>
      </c>
      <c r="K6342" s="109">
        <f t="shared" si="827"/>
        <v>3870.9677419354839</v>
      </c>
      <c r="L6342" s="43">
        <f t="shared" si="828"/>
        <v>9677.4193548387084</v>
      </c>
      <c r="M6342" s="25"/>
      <c r="N6342" s="25"/>
    </row>
    <row r="6343" spans="1:14" ht="18">
      <c r="A6343" s="114">
        <v>40941</v>
      </c>
      <c r="B6343" s="102" t="s">
        <v>73</v>
      </c>
      <c r="C6343" s="29">
        <f t="shared" si="829"/>
        <v>2500</v>
      </c>
      <c r="D6343" s="102" t="s">
        <v>188</v>
      </c>
      <c r="E6343" s="43">
        <v>120</v>
      </c>
      <c r="F6343" s="43">
        <v>121</v>
      </c>
      <c r="G6343" s="43">
        <v>122.5</v>
      </c>
      <c r="H6343" s="110">
        <v>125</v>
      </c>
      <c r="I6343" s="109">
        <f t="shared" si="825"/>
        <v>2500</v>
      </c>
      <c r="J6343" s="109">
        <f t="shared" si="826"/>
        <v>3750</v>
      </c>
      <c r="K6343" s="109">
        <f t="shared" si="827"/>
        <v>6250</v>
      </c>
      <c r="L6343" s="43">
        <f t="shared" si="828"/>
        <v>12500</v>
      </c>
      <c r="M6343" s="25"/>
      <c r="N6343" s="25"/>
    </row>
    <row r="6344" spans="1:14" ht="18">
      <c r="A6344" s="114">
        <v>40941</v>
      </c>
      <c r="B6344" s="102" t="s">
        <v>1098</v>
      </c>
      <c r="C6344" s="29">
        <f t="shared" si="829"/>
        <v>835.65459610027858</v>
      </c>
      <c r="D6344" s="102" t="s">
        <v>188</v>
      </c>
      <c r="E6344" s="43">
        <v>359</v>
      </c>
      <c r="F6344" s="43">
        <v>362</v>
      </c>
      <c r="G6344" s="43"/>
      <c r="H6344" s="110"/>
      <c r="I6344" s="109">
        <f t="shared" si="825"/>
        <v>2506.9637883008359</v>
      </c>
      <c r="J6344" s="109">
        <f t="shared" si="826"/>
        <v>0</v>
      </c>
      <c r="K6344" s="109">
        <f t="shared" si="827"/>
        <v>0</v>
      </c>
      <c r="L6344" s="43">
        <f t="shared" si="828"/>
        <v>2506.9637883008359</v>
      </c>
      <c r="M6344" s="25"/>
      <c r="N6344" s="25"/>
    </row>
    <row r="6345" spans="1:14" ht="18">
      <c r="A6345" s="114">
        <v>40941</v>
      </c>
      <c r="B6345" s="102" t="s">
        <v>1125</v>
      </c>
      <c r="C6345" s="29">
        <f t="shared" si="829"/>
        <v>1357.4660633484164</v>
      </c>
      <c r="D6345" s="102" t="s">
        <v>188</v>
      </c>
      <c r="E6345" s="43">
        <v>221</v>
      </c>
      <c r="F6345" s="43">
        <v>222.5</v>
      </c>
      <c r="G6345" s="43">
        <v>225</v>
      </c>
      <c r="H6345" s="110"/>
      <c r="I6345" s="109">
        <f t="shared" si="825"/>
        <v>2036.1990950226245</v>
      </c>
      <c r="J6345" s="109">
        <f t="shared" si="826"/>
        <v>3393.6651583710409</v>
      </c>
      <c r="K6345" s="109">
        <f t="shared" si="827"/>
        <v>0</v>
      </c>
      <c r="L6345" s="43">
        <f t="shared" si="828"/>
        <v>5429.8642533936654</v>
      </c>
      <c r="M6345" s="25"/>
      <c r="N6345" s="25"/>
    </row>
    <row r="6346" spans="1:14" ht="18">
      <c r="A6346" s="114">
        <v>40940</v>
      </c>
      <c r="B6346" s="54" t="s">
        <v>1126</v>
      </c>
      <c r="C6346" s="29">
        <f t="shared" si="829"/>
        <v>7067.1378091872784</v>
      </c>
      <c r="D6346" s="102" t="s">
        <v>188</v>
      </c>
      <c r="E6346" s="43">
        <v>42.45</v>
      </c>
      <c r="F6346" s="43">
        <v>42.75</v>
      </c>
      <c r="G6346" s="43">
        <v>43.2</v>
      </c>
      <c r="H6346" s="110">
        <v>44</v>
      </c>
      <c r="I6346" s="109">
        <f t="shared" si="825"/>
        <v>2120.1413427561633</v>
      </c>
      <c r="J6346" s="109">
        <f t="shared" si="826"/>
        <v>3180.2120141342953</v>
      </c>
      <c r="K6346" s="109">
        <f t="shared" si="827"/>
        <v>5653.7102473498026</v>
      </c>
      <c r="L6346" s="43">
        <f t="shared" si="828"/>
        <v>10954.063604240262</v>
      </c>
      <c r="M6346" s="25"/>
      <c r="N6346" s="25"/>
    </row>
    <row r="6347" spans="1:14" ht="18">
      <c r="A6347" s="114">
        <v>40940</v>
      </c>
      <c r="B6347" s="54" t="s">
        <v>175</v>
      </c>
      <c r="C6347" s="29">
        <f t="shared" si="829"/>
        <v>805.91000671591678</v>
      </c>
      <c r="D6347" s="102" t="s">
        <v>188</v>
      </c>
      <c r="E6347" s="43">
        <v>372.25</v>
      </c>
      <c r="F6347" s="43">
        <v>374.5</v>
      </c>
      <c r="G6347" s="43">
        <v>376</v>
      </c>
      <c r="H6347" s="110"/>
      <c r="I6347" s="109">
        <f t="shared" si="825"/>
        <v>1813.2975151108128</v>
      </c>
      <c r="J6347" s="109">
        <f t="shared" si="826"/>
        <v>1208.8650100738751</v>
      </c>
      <c r="K6347" s="109">
        <f t="shared" si="827"/>
        <v>0</v>
      </c>
      <c r="L6347" s="43">
        <f t="shared" si="828"/>
        <v>3022.1625251846881</v>
      </c>
      <c r="M6347" s="25"/>
      <c r="N6347" s="25"/>
    </row>
    <row r="6348" spans="1:14" ht="18">
      <c r="A6348" s="114">
        <v>40939</v>
      </c>
      <c r="B6348" s="54" t="s">
        <v>768</v>
      </c>
      <c r="C6348" s="29">
        <f t="shared" si="829"/>
        <v>890.20771513353111</v>
      </c>
      <c r="D6348" s="102" t="s">
        <v>188</v>
      </c>
      <c r="E6348" s="43">
        <v>337</v>
      </c>
      <c r="F6348" s="43">
        <v>339</v>
      </c>
      <c r="G6348" s="43">
        <v>342</v>
      </c>
      <c r="H6348" s="110">
        <v>347</v>
      </c>
      <c r="I6348" s="109">
        <f t="shared" ref="I6348:I6411" si="830">(IF(D6348="SHORT",E6348-F6348,IF(D6348="LONG",F6348-E6348)))*C6348</f>
        <v>1780.4154302670622</v>
      </c>
      <c r="J6348" s="109">
        <f t="shared" ref="J6348:J6411" si="831">(IF(D6348="SHORT",IF(G6348="",0,F6348-G6348),IF(D6348="LONG",IF(G6348="",0,G6348-F6348))))*C6348</f>
        <v>2670.6231454005933</v>
      </c>
      <c r="K6348" s="109">
        <f t="shared" ref="K6348:K6411" si="832">(IF(D6348="SHORT",IF(H6348="",0,G6348-H6348),IF(D6348="LONG",IF(H6348="",0,(H6348-G6348)))))*C6348</f>
        <v>4451.0385756676551</v>
      </c>
      <c r="L6348" s="43">
        <f t="shared" ref="L6348:L6411" si="833">SUM(I6348,J6348,K6348)</f>
        <v>8902.0771513353102</v>
      </c>
      <c r="M6348" s="25"/>
      <c r="N6348" s="25"/>
    </row>
    <row r="6349" spans="1:14" ht="18">
      <c r="A6349" s="114">
        <v>40939</v>
      </c>
      <c r="B6349" s="54" t="s">
        <v>1126</v>
      </c>
      <c r="C6349" s="29">
        <f t="shared" si="829"/>
        <v>7957.5596816976122</v>
      </c>
      <c r="D6349" s="102" t="s">
        <v>188</v>
      </c>
      <c r="E6349" s="43">
        <v>37.700000000000003</v>
      </c>
      <c r="F6349" s="43">
        <v>38</v>
      </c>
      <c r="G6349" s="43">
        <v>38.5</v>
      </c>
      <c r="H6349" s="110">
        <v>40.5</v>
      </c>
      <c r="I6349" s="109">
        <f t="shared" si="830"/>
        <v>2387.2679045092609</v>
      </c>
      <c r="J6349" s="109">
        <f t="shared" si="831"/>
        <v>3978.7798408488061</v>
      </c>
      <c r="K6349" s="109">
        <f t="shared" si="832"/>
        <v>15915.119363395224</v>
      </c>
      <c r="L6349" s="43">
        <f t="shared" si="833"/>
        <v>22281.167108753292</v>
      </c>
      <c r="M6349" s="25"/>
      <c r="N6349" s="25"/>
    </row>
    <row r="6350" spans="1:14" ht="18">
      <c r="A6350" s="114">
        <v>40938</v>
      </c>
      <c r="B6350" s="54" t="s">
        <v>627</v>
      </c>
      <c r="C6350" s="29">
        <f t="shared" si="829"/>
        <v>1293.1034482758621</v>
      </c>
      <c r="D6350" s="102" t="s">
        <v>188</v>
      </c>
      <c r="E6350" s="43">
        <v>232</v>
      </c>
      <c r="F6350" s="43">
        <v>234</v>
      </c>
      <c r="G6350" s="43">
        <v>237</v>
      </c>
      <c r="H6350" s="110">
        <v>244</v>
      </c>
      <c r="I6350" s="109">
        <f t="shared" si="830"/>
        <v>2586.2068965517242</v>
      </c>
      <c r="J6350" s="109">
        <f t="shared" si="831"/>
        <v>3879.3103448275861</v>
      </c>
      <c r="K6350" s="109">
        <f t="shared" si="832"/>
        <v>9051.7241379310344</v>
      </c>
      <c r="L6350" s="43">
        <f t="shared" si="833"/>
        <v>15517.241379310344</v>
      </c>
      <c r="M6350" s="25"/>
      <c r="N6350" s="25"/>
    </row>
    <row r="6351" spans="1:14" ht="18">
      <c r="A6351" s="114">
        <v>40938</v>
      </c>
      <c r="B6351" s="54" t="s">
        <v>182</v>
      </c>
      <c r="C6351" s="29">
        <f t="shared" si="829"/>
        <v>2000</v>
      </c>
      <c r="D6351" s="102" t="s">
        <v>188</v>
      </c>
      <c r="E6351" s="43">
        <v>150</v>
      </c>
      <c r="F6351" s="43">
        <v>151</v>
      </c>
      <c r="G6351" s="43">
        <v>152.25</v>
      </c>
      <c r="H6351" s="110"/>
      <c r="I6351" s="109">
        <f t="shared" si="830"/>
        <v>2000</v>
      </c>
      <c r="J6351" s="109">
        <f t="shared" si="831"/>
        <v>2500</v>
      </c>
      <c r="K6351" s="109">
        <f t="shared" si="832"/>
        <v>0</v>
      </c>
      <c r="L6351" s="43">
        <f t="shared" si="833"/>
        <v>4500</v>
      </c>
      <c r="M6351" s="25"/>
      <c r="N6351" s="25"/>
    </row>
    <row r="6352" spans="1:14" ht="18">
      <c r="A6352" s="114">
        <v>40935</v>
      </c>
      <c r="B6352" s="54" t="s">
        <v>1118</v>
      </c>
      <c r="C6352" s="29">
        <f t="shared" si="829"/>
        <v>432.27665706051874</v>
      </c>
      <c r="D6352" s="102" t="s">
        <v>188</v>
      </c>
      <c r="E6352" s="43">
        <v>694</v>
      </c>
      <c r="F6352" s="43">
        <v>698</v>
      </c>
      <c r="G6352" s="43"/>
      <c r="H6352" s="110"/>
      <c r="I6352" s="109">
        <f t="shared" si="830"/>
        <v>1729.106628242075</v>
      </c>
      <c r="J6352" s="109">
        <f t="shared" si="831"/>
        <v>0</v>
      </c>
      <c r="K6352" s="109">
        <f t="shared" si="832"/>
        <v>0</v>
      </c>
      <c r="L6352" s="43">
        <f t="shared" si="833"/>
        <v>1729.106628242075</v>
      </c>
      <c r="M6352" s="25"/>
      <c r="N6352" s="25"/>
    </row>
    <row r="6353" spans="1:14" ht="18">
      <c r="A6353" s="114">
        <v>40935</v>
      </c>
      <c r="B6353" s="54" t="s">
        <v>783</v>
      </c>
      <c r="C6353" s="29">
        <f t="shared" si="829"/>
        <v>1666.6666666666667</v>
      </c>
      <c r="D6353" s="102" t="s">
        <v>188</v>
      </c>
      <c r="E6353" s="43">
        <v>180</v>
      </c>
      <c r="F6353" s="43">
        <v>181</v>
      </c>
      <c r="G6353" s="43">
        <v>182.5</v>
      </c>
      <c r="H6353" s="110"/>
      <c r="I6353" s="109">
        <f t="shared" si="830"/>
        <v>1666.6666666666667</v>
      </c>
      <c r="J6353" s="109">
        <f t="shared" si="831"/>
        <v>2500</v>
      </c>
      <c r="K6353" s="109">
        <f t="shared" si="832"/>
        <v>0</v>
      </c>
      <c r="L6353" s="43">
        <f t="shared" si="833"/>
        <v>4166.666666666667</v>
      </c>
      <c r="M6353" s="25"/>
      <c r="N6353" s="25"/>
    </row>
    <row r="6354" spans="1:14" ht="18">
      <c r="A6354" s="114">
        <v>40933</v>
      </c>
      <c r="B6354" s="54" t="s">
        <v>905</v>
      </c>
      <c r="C6354" s="29">
        <f t="shared" si="829"/>
        <v>2912.6213592233012</v>
      </c>
      <c r="D6354" s="102" t="s">
        <v>203</v>
      </c>
      <c r="E6354" s="43">
        <v>103</v>
      </c>
      <c r="F6354" s="43">
        <v>102</v>
      </c>
      <c r="G6354" s="43">
        <v>101</v>
      </c>
      <c r="H6354" s="110"/>
      <c r="I6354" s="109">
        <f t="shared" si="830"/>
        <v>2912.6213592233012</v>
      </c>
      <c r="J6354" s="109">
        <f t="shared" si="831"/>
        <v>2912.6213592233012</v>
      </c>
      <c r="K6354" s="109">
        <f t="shared" si="832"/>
        <v>0</v>
      </c>
      <c r="L6354" s="43">
        <f t="shared" si="833"/>
        <v>5825.2427184466023</v>
      </c>
      <c r="M6354" s="25"/>
      <c r="N6354" s="25"/>
    </row>
    <row r="6355" spans="1:14" ht="18">
      <c r="A6355" s="114">
        <v>40933</v>
      </c>
      <c r="B6355" s="54" t="s">
        <v>988</v>
      </c>
      <c r="C6355" s="29">
        <f t="shared" si="829"/>
        <v>2040.8163265306123</v>
      </c>
      <c r="D6355" s="102" t="s">
        <v>203</v>
      </c>
      <c r="E6355" s="43">
        <v>147</v>
      </c>
      <c r="F6355" s="43">
        <v>146</v>
      </c>
      <c r="G6355" s="43"/>
      <c r="H6355" s="110"/>
      <c r="I6355" s="109">
        <f t="shared" si="830"/>
        <v>2040.8163265306123</v>
      </c>
      <c r="J6355" s="109">
        <f t="shared" si="831"/>
        <v>0</v>
      </c>
      <c r="K6355" s="109">
        <f t="shared" si="832"/>
        <v>0</v>
      </c>
      <c r="L6355" s="43">
        <f t="shared" si="833"/>
        <v>2040.8163265306123</v>
      </c>
      <c r="M6355" s="25"/>
      <c r="N6355" s="25"/>
    </row>
    <row r="6356" spans="1:14" ht="18">
      <c r="A6356" s="114">
        <v>40933</v>
      </c>
      <c r="B6356" s="54" t="s">
        <v>1034</v>
      </c>
      <c r="C6356" s="29">
        <f t="shared" si="829"/>
        <v>525.39404553415056</v>
      </c>
      <c r="D6356" s="102" t="s">
        <v>188</v>
      </c>
      <c r="E6356" s="43">
        <v>571</v>
      </c>
      <c r="F6356" s="43">
        <v>575</v>
      </c>
      <c r="G6356" s="43">
        <v>580</v>
      </c>
      <c r="H6356" s="110">
        <v>587</v>
      </c>
      <c r="I6356" s="109">
        <f t="shared" si="830"/>
        <v>2101.5761821366023</v>
      </c>
      <c r="J6356" s="109">
        <f t="shared" si="831"/>
        <v>2626.970227670753</v>
      </c>
      <c r="K6356" s="109">
        <f t="shared" si="832"/>
        <v>3677.7583187390537</v>
      </c>
      <c r="L6356" s="43">
        <f t="shared" si="833"/>
        <v>8406.304728546409</v>
      </c>
      <c r="M6356" s="25"/>
      <c r="N6356" s="25"/>
    </row>
    <row r="6357" spans="1:14" ht="18">
      <c r="A6357" s="114">
        <v>40933</v>
      </c>
      <c r="B6357" s="54" t="s">
        <v>36</v>
      </c>
      <c r="C6357" s="29">
        <f t="shared" si="829"/>
        <v>1829.2682926829268</v>
      </c>
      <c r="D6357" s="102" t="s">
        <v>188</v>
      </c>
      <c r="E6357" s="43">
        <v>164</v>
      </c>
      <c r="F6357" s="43">
        <v>165</v>
      </c>
      <c r="G6357" s="43"/>
      <c r="H6357" s="110"/>
      <c r="I6357" s="109">
        <f t="shared" si="830"/>
        <v>1829.2682926829268</v>
      </c>
      <c r="J6357" s="109">
        <f t="shared" si="831"/>
        <v>0</v>
      </c>
      <c r="K6357" s="109">
        <f t="shared" si="832"/>
        <v>0</v>
      </c>
      <c r="L6357" s="43">
        <f t="shared" si="833"/>
        <v>1829.2682926829268</v>
      </c>
      <c r="M6357" s="25"/>
      <c r="N6357" s="25"/>
    </row>
    <row r="6358" spans="1:14" ht="18">
      <c r="A6358" s="114">
        <v>40933</v>
      </c>
      <c r="B6358" s="54" t="s">
        <v>1127</v>
      </c>
      <c r="C6358" s="29">
        <f t="shared" si="829"/>
        <v>1875</v>
      </c>
      <c r="D6358" s="102" t="s">
        <v>188</v>
      </c>
      <c r="E6358" s="43">
        <v>160</v>
      </c>
      <c r="F6358" s="43">
        <v>161</v>
      </c>
      <c r="G6358" s="43">
        <v>162.5</v>
      </c>
      <c r="H6358" s="110">
        <v>164.95</v>
      </c>
      <c r="I6358" s="109">
        <f t="shared" si="830"/>
        <v>1875</v>
      </c>
      <c r="J6358" s="109">
        <f t="shared" si="831"/>
        <v>2812.5</v>
      </c>
      <c r="K6358" s="109">
        <f t="shared" si="832"/>
        <v>4593.7499999999791</v>
      </c>
      <c r="L6358" s="43">
        <f t="shared" si="833"/>
        <v>9281.2499999999782</v>
      </c>
      <c r="M6358" s="25"/>
      <c r="N6358" s="25"/>
    </row>
    <row r="6359" spans="1:14" ht="18">
      <c r="A6359" s="114">
        <v>40932</v>
      </c>
      <c r="B6359" s="54" t="s">
        <v>1047</v>
      </c>
      <c r="C6359" s="29">
        <f t="shared" si="829"/>
        <v>487.01298701298703</v>
      </c>
      <c r="D6359" s="102" t="s">
        <v>188</v>
      </c>
      <c r="E6359" s="43">
        <v>616</v>
      </c>
      <c r="F6359" s="43">
        <v>620</v>
      </c>
      <c r="G6359" s="43">
        <v>625</v>
      </c>
      <c r="H6359" s="110"/>
      <c r="I6359" s="109">
        <f t="shared" si="830"/>
        <v>1948.0519480519481</v>
      </c>
      <c r="J6359" s="109">
        <f t="shared" si="831"/>
        <v>2435.0649350649351</v>
      </c>
      <c r="K6359" s="109">
        <f t="shared" si="832"/>
        <v>0</v>
      </c>
      <c r="L6359" s="43">
        <f t="shared" si="833"/>
        <v>4383.1168831168834</v>
      </c>
      <c r="M6359" s="25"/>
      <c r="N6359" s="25"/>
    </row>
    <row r="6360" spans="1:14" ht="18">
      <c r="A6360" s="114">
        <v>40932</v>
      </c>
      <c r="B6360" s="54" t="s">
        <v>1034</v>
      </c>
      <c r="C6360" s="29">
        <f t="shared" si="829"/>
        <v>541.51624548736459</v>
      </c>
      <c r="D6360" s="102" t="s">
        <v>188</v>
      </c>
      <c r="E6360" s="43">
        <v>554</v>
      </c>
      <c r="F6360" s="43">
        <v>558</v>
      </c>
      <c r="G6360" s="43">
        <v>565</v>
      </c>
      <c r="H6360" s="110">
        <v>570</v>
      </c>
      <c r="I6360" s="109">
        <f t="shared" si="830"/>
        <v>2166.0649819494583</v>
      </c>
      <c r="J6360" s="109">
        <f t="shared" si="831"/>
        <v>3790.6137184115523</v>
      </c>
      <c r="K6360" s="109">
        <f t="shared" si="832"/>
        <v>2707.5812274368227</v>
      </c>
      <c r="L6360" s="43">
        <f t="shared" si="833"/>
        <v>8664.2599277978334</v>
      </c>
      <c r="M6360" s="25"/>
      <c r="N6360" s="25"/>
    </row>
    <row r="6361" spans="1:14" ht="18">
      <c r="A6361" s="114">
        <v>40931</v>
      </c>
      <c r="B6361" s="54" t="s">
        <v>82</v>
      </c>
      <c r="C6361" s="29">
        <f t="shared" si="829"/>
        <v>4615.3846153846152</v>
      </c>
      <c r="D6361" s="102" t="s">
        <v>188</v>
      </c>
      <c r="E6361" s="43">
        <v>65</v>
      </c>
      <c r="F6361" s="43">
        <v>65.7</v>
      </c>
      <c r="G6361" s="43">
        <v>66.5</v>
      </c>
      <c r="H6361" s="110">
        <v>68</v>
      </c>
      <c r="I6361" s="109">
        <f t="shared" si="830"/>
        <v>3230.7692307692437</v>
      </c>
      <c r="J6361" s="109">
        <f t="shared" si="831"/>
        <v>3692.3076923076792</v>
      </c>
      <c r="K6361" s="109">
        <f t="shared" si="832"/>
        <v>6923.0769230769229</v>
      </c>
      <c r="L6361" s="43">
        <f t="shared" si="833"/>
        <v>13846.153846153846</v>
      </c>
      <c r="M6361" s="25"/>
      <c r="N6361" s="25"/>
    </row>
    <row r="6362" spans="1:14" ht="18">
      <c r="A6362" s="114">
        <v>40931</v>
      </c>
      <c r="B6362" s="54" t="s">
        <v>82</v>
      </c>
      <c r="C6362" s="29">
        <f t="shared" si="829"/>
        <v>4411.7647058823532</v>
      </c>
      <c r="D6362" s="102" t="s">
        <v>188</v>
      </c>
      <c r="E6362" s="43">
        <v>68</v>
      </c>
      <c r="F6362" s="43">
        <v>68.7</v>
      </c>
      <c r="G6362" s="43">
        <v>69.5</v>
      </c>
      <c r="H6362" s="110">
        <v>70.400000000000006</v>
      </c>
      <c r="I6362" s="109">
        <f t="shared" si="830"/>
        <v>3088.2352941176596</v>
      </c>
      <c r="J6362" s="109">
        <f t="shared" si="831"/>
        <v>3529.4117647058702</v>
      </c>
      <c r="K6362" s="109">
        <f t="shared" si="832"/>
        <v>3970.588235294143</v>
      </c>
      <c r="L6362" s="43">
        <f t="shared" si="833"/>
        <v>10588.235294117672</v>
      </c>
      <c r="M6362" s="25"/>
      <c r="N6362" s="25"/>
    </row>
    <row r="6363" spans="1:14" ht="18">
      <c r="A6363" s="114">
        <v>40931</v>
      </c>
      <c r="B6363" s="54" t="s">
        <v>762</v>
      </c>
      <c r="C6363" s="29">
        <f t="shared" si="829"/>
        <v>669.64285714285711</v>
      </c>
      <c r="D6363" s="102" t="s">
        <v>188</v>
      </c>
      <c r="E6363" s="43">
        <v>448</v>
      </c>
      <c r="F6363" s="43">
        <v>451</v>
      </c>
      <c r="G6363" s="43"/>
      <c r="H6363" s="110"/>
      <c r="I6363" s="109">
        <f t="shared" si="830"/>
        <v>2008.9285714285713</v>
      </c>
      <c r="J6363" s="109">
        <f t="shared" si="831"/>
        <v>0</v>
      </c>
      <c r="K6363" s="109">
        <f t="shared" si="832"/>
        <v>0</v>
      </c>
      <c r="L6363" s="43">
        <f t="shared" si="833"/>
        <v>2008.9285714285713</v>
      </c>
      <c r="M6363" s="25"/>
      <c r="N6363" s="25"/>
    </row>
    <row r="6364" spans="1:14" ht="18">
      <c r="A6364" s="114">
        <v>40931</v>
      </c>
      <c r="B6364" s="54" t="s">
        <v>1120</v>
      </c>
      <c r="C6364" s="29">
        <f t="shared" si="829"/>
        <v>662.25165562913912</v>
      </c>
      <c r="D6364" s="102" t="s">
        <v>188</v>
      </c>
      <c r="E6364" s="43">
        <v>453</v>
      </c>
      <c r="F6364" s="43">
        <v>448.65</v>
      </c>
      <c r="G6364" s="43"/>
      <c r="H6364" s="110"/>
      <c r="I6364" s="109">
        <f t="shared" si="830"/>
        <v>-2880.7947019867702</v>
      </c>
      <c r="J6364" s="109">
        <f t="shared" si="831"/>
        <v>0</v>
      </c>
      <c r="K6364" s="109">
        <f t="shared" si="832"/>
        <v>0</v>
      </c>
      <c r="L6364" s="43">
        <f t="shared" si="833"/>
        <v>-2880.7947019867702</v>
      </c>
      <c r="M6364" s="25"/>
      <c r="N6364" s="25"/>
    </row>
    <row r="6365" spans="1:14" ht="18">
      <c r="A6365" s="114">
        <v>40928</v>
      </c>
      <c r="B6365" s="54" t="s">
        <v>86</v>
      </c>
      <c r="C6365" s="29">
        <f t="shared" si="829"/>
        <v>1948.0519480519481</v>
      </c>
      <c r="D6365" s="102" t="s">
        <v>188</v>
      </c>
      <c r="E6365" s="43">
        <v>154</v>
      </c>
      <c r="F6365" s="43">
        <v>155</v>
      </c>
      <c r="G6365" s="43">
        <v>156.25</v>
      </c>
      <c r="H6365" s="110">
        <v>158</v>
      </c>
      <c r="I6365" s="109">
        <f t="shared" si="830"/>
        <v>1948.0519480519481</v>
      </c>
      <c r="J6365" s="109">
        <f t="shared" si="831"/>
        <v>2435.0649350649351</v>
      </c>
      <c r="K6365" s="109">
        <f t="shared" si="832"/>
        <v>3409.090909090909</v>
      </c>
      <c r="L6365" s="43">
        <f t="shared" si="833"/>
        <v>7792.2077922077924</v>
      </c>
      <c r="M6365" s="25"/>
      <c r="N6365" s="25"/>
    </row>
    <row r="6366" spans="1:14" ht="18">
      <c r="A6366" s="114">
        <v>40928</v>
      </c>
      <c r="B6366" s="54" t="s">
        <v>86</v>
      </c>
      <c r="C6366" s="29">
        <f t="shared" si="829"/>
        <v>1898.7341772151899</v>
      </c>
      <c r="D6366" s="102" t="s">
        <v>188</v>
      </c>
      <c r="E6366" s="43">
        <v>158</v>
      </c>
      <c r="F6366" s="43">
        <v>159</v>
      </c>
      <c r="G6366" s="43">
        <v>160.5</v>
      </c>
      <c r="H6366" s="110"/>
      <c r="I6366" s="109">
        <f t="shared" si="830"/>
        <v>1898.7341772151899</v>
      </c>
      <c r="J6366" s="109">
        <f t="shared" si="831"/>
        <v>2848.1012658227846</v>
      </c>
      <c r="K6366" s="109">
        <f t="shared" si="832"/>
        <v>0</v>
      </c>
      <c r="L6366" s="43">
        <f t="shared" si="833"/>
        <v>4746.835443037975</v>
      </c>
      <c r="M6366" s="25"/>
      <c r="N6366" s="25"/>
    </row>
    <row r="6367" spans="1:14" ht="18">
      <c r="A6367" s="114">
        <v>40928</v>
      </c>
      <c r="B6367" s="54" t="s">
        <v>600</v>
      </c>
      <c r="C6367" s="29">
        <f t="shared" si="829"/>
        <v>349.24330616996508</v>
      </c>
      <c r="D6367" s="102" t="s">
        <v>188</v>
      </c>
      <c r="E6367" s="43">
        <v>859</v>
      </c>
      <c r="F6367" s="43">
        <v>859</v>
      </c>
      <c r="G6367" s="43"/>
      <c r="H6367" s="110"/>
      <c r="I6367" s="109">
        <f t="shared" si="830"/>
        <v>0</v>
      </c>
      <c r="J6367" s="109">
        <f t="shared" si="831"/>
        <v>0</v>
      </c>
      <c r="K6367" s="109">
        <f t="shared" si="832"/>
        <v>0</v>
      </c>
      <c r="L6367" s="43">
        <f t="shared" si="833"/>
        <v>0</v>
      </c>
      <c r="M6367" s="25"/>
      <c r="N6367" s="25"/>
    </row>
    <row r="6368" spans="1:14" ht="18">
      <c r="A6368" s="114">
        <v>40928</v>
      </c>
      <c r="B6368" s="54" t="s">
        <v>1027</v>
      </c>
      <c r="C6368" s="29">
        <f t="shared" si="829"/>
        <v>828.72928176795585</v>
      </c>
      <c r="D6368" s="102" t="s">
        <v>188</v>
      </c>
      <c r="E6368" s="43">
        <v>362</v>
      </c>
      <c r="F6368" s="43">
        <v>365</v>
      </c>
      <c r="G6368" s="43"/>
      <c r="H6368" s="110"/>
      <c r="I6368" s="109">
        <f t="shared" si="830"/>
        <v>2486.1878453038676</v>
      </c>
      <c r="J6368" s="109">
        <f t="shared" si="831"/>
        <v>0</v>
      </c>
      <c r="K6368" s="109">
        <f t="shared" si="832"/>
        <v>0</v>
      </c>
      <c r="L6368" s="43">
        <f t="shared" si="833"/>
        <v>2486.1878453038676</v>
      </c>
      <c r="M6368" s="25"/>
      <c r="N6368" s="25"/>
    </row>
    <row r="6369" spans="1:14" ht="18">
      <c r="A6369" s="114">
        <v>40927</v>
      </c>
      <c r="B6369" s="54" t="s">
        <v>988</v>
      </c>
      <c r="C6369" s="29">
        <f t="shared" si="829"/>
        <v>1685.3932584269662</v>
      </c>
      <c r="D6369" s="102" t="s">
        <v>203</v>
      </c>
      <c r="E6369" s="43">
        <v>178</v>
      </c>
      <c r="F6369" s="43">
        <v>177</v>
      </c>
      <c r="G6369" s="43">
        <v>175.5</v>
      </c>
      <c r="H6369" s="110"/>
      <c r="I6369" s="109">
        <f t="shared" si="830"/>
        <v>1685.3932584269662</v>
      </c>
      <c r="J6369" s="109">
        <f t="shared" si="831"/>
        <v>2528.0898876404494</v>
      </c>
      <c r="K6369" s="109">
        <f t="shared" si="832"/>
        <v>0</v>
      </c>
      <c r="L6369" s="43">
        <f t="shared" si="833"/>
        <v>4213.4831460674159</v>
      </c>
      <c r="M6369" s="25"/>
      <c r="N6369" s="25"/>
    </row>
    <row r="6370" spans="1:14" ht="18">
      <c r="A6370" s="114">
        <v>40926</v>
      </c>
      <c r="B6370" s="54" t="s">
        <v>1128</v>
      </c>
      <c r="C6370" s="29">
        <f t="shared" si="829"/>
        <v>689.65517241379314</v>
      </c>
      <c r="D6370" s="102" t="s">
        <v>188</v>
      </c>
      <c r="E6370" s="43">
        <v>435</v>
      </c>
      <c r="F6370" s="43">
        <v>436.15</v>
      </c>
      <c r="G6370" s="43">
        <v>439</v>
      </c>
      <c r="H6370" s="110"/>
      <c r="I6370" s="109">
        <f t="shared" si="830"/>
        <v>793.1034482758464</v>
      </c>
      <c r="J6370" s="109">
        <f t="shared" si="831"/>
        <v>1965.5172413793262</v>
      </c>
      <c r="K6370" s="109">
        <f t="shared" si="832"/>
        <v>0</v>
      </c>
      <c r="L6370" s="43">
        <f t="shared" si="833"/>
        <v>2758.6206896551726</v>
      </c>
      <c r="M6370" s="25"/>
      <c r="N6370" s="25"/>
    </row>
    <row r="6371" spans="1:14" ht="18">
      <c r="A6371" s="114">
        <v>40926</v>
      </c>
      <c r="B6371" s="54" t="s">
        <v>546</v>
      </c>
      <c r="C6371" s="29">
        <f t="shared" si="829"/>
        <v>439.23865300146412</v>
      </c>
      <c r="D6371" s="102" t="s">
        <v>188</v>
      </c>
      <c r="E6371" s="43">
        <v>683</v>
      </c>
      <c r="F6371" s="43">
        <v>687</v>
      </c>
      <c r="G6371" s="43">
        <v>693</v>
      </c>
      <c r="H6371" s="110"/>
      <c r="I6371" s="109">
        <f t="shared" si="830"/>
        <v>1756.9546120058565</v>
      </c>
      <c r="J6371" s="109">
        <f t="shared" si="831"/>
        <v>2635.4319180087846</v>
      </c>
      <c r="K6371" s="109">
        <f t="shared" si="832"/>
        <v>0</v>
      </c>
      <c r="L6371" s="43">
        <f t="shared" si="833"/>
        <v>4392.3865300146408</v>
      </c>
      <c r="M6371" s="25"/>
      <c r="N6371" s="25"/>
    </row>
    <row r="6372" spans="1:14" ht="18">
      <c r="A6372" s="114">
        <v>40926</v>
      </c>
      <c r="B6372" s="54" t="s">
        <v>19</v>
      </c>
      <c r="C6372" s="29">
        <f t="shared" si="829"/>
        <v>1000</v>
      </c>
      <c r="D6372" s="102" t="s">
        <v>203</v>
      </c>
      <c r="E6372" s="43">
        <v>300</v>
      </c>
      <c r="F6372" s="43">
        <v>298.3</v>
      </c>
      <c r="G6372" s="43"/>
      <c r="H6372" s="110"/>
      <c r="I6372" s="109">
        <f t="shared" si="830"/>
        <v>1699.9999999999886</v>
      </c>
      <c r="J6372" s="109">
        <f t="shared" si="831"/>
        <v>0</v>
      </c>
      <c r="K6372" s="109">
        <f t="shared" si="832"/>
        <v>0</v>
      </c>
      <c r="L6372" s="43">
        <f t="shared" si="833"/>
        <v>1699.9999999999886</v>
      </c>
      <c r="M6372" s="25"/>
      <c r="N6372" s="25"/>
    </row>
    <row r="6373" spans="1:14" ht="18">
      <c r="A6373" s="114">
        <v>40925</v>
      </c>
      <c r="B6373" s="54" t="s">
        <v>1129</v>
      </c>
      <c r="C6373" s="29">
        <f t="shared" si="829"/>
        <v>1639.344262295082</v>
      </c>
      <c r="D6373" s="102" t="s">
        <v>188</v>
      </c>
      <c r="E6373" s="43">
        <v>183</v>
      </c>
      <c r="F6373" s="43">
        <v>184</v>
      </c>
      <c r="G6373" s="43">
        <v>185.5</v>
      </c>
      <c r="H6373" s="110">
        <v>190</v>
      </c>
      <c r="I6373" s="109">
        <f t="shared" si="830"/>
        <v>1639.344262295082</v>
      </c>
      <c r="J6373" s="109">
        <f t="shared" si="831"/>
        <v>2459.0163934426228</v>
      </c>
      <c r="K6373" s="109">
        <f t="shared" si="832"/>
        <v>7377.0491803278692</v>
      </c>
      <c r="L6373" s="43">
        <f t="shared" si="833"/>
        <v>11475.409836065573</v>
      </c>
      <c r="M6373" s="25"/>
      <c r="N6373" s="25"/>
    </row>
    <row r="6374" spans="1:14" ht="18">
      <c r="A6374" s="114">
        <v>40925</v>
      </c>
      <c r="B6374" s="54" t="s">
        <v>464</v>
      </c>
      <c r="C6374" s="29">
        <f t="shared" si="829"/>
        <v>409.8360655737705</v>
      </c>
      <c r="D6374" s="102" t="s">
        <v>188</v>
      </c>
      <c r="E6374" s="43">
        <v>732</v>
      </c>
      <c r="F6374" s="43">
        <v>737</v>
      </c>
      <c r="G6374" s="43">
        <v>743</v>
      </c>
      <c r="H6374" s="110">
        <v>752</v>
      </c>
      <c r="I6374" s="109">
        <f t="shared" si="830"/>
        <v>2049.1803278688526</v>
      </c>
      <c r="J6374" s="109">
        <f t="shared" si="831"/>
        <v>2459.0163934426228</v>
      </c>
      <c r="K6374" s="109">
        <f t="shared" si="832"/>
        <v>3688.5245901639346</v>
      </c>
      <c r="L6374" s="43">
        <f t="shared" si="833"/>
        <v>8196.7213114754086</v>
      </c>
      <c r="M6374" s="25"/>
      <c r="N6374" s="25"/>
    </row>
    <row r="6375" spans="1:14" ht="18">
      <c r="A6375" s="114">
        <v>40925</v>
      </c>
      <c r="B6375" s="54" t="s">
        <v>600</v>
      </c>
      <c r="C6375" s="29">
        <f t="shared" si="829"/>
        <v>371.74721189591077</v>
      </c>
      <c r="D6375" s="102" t="s">
        <v>188</v>
      </c>
      <c r="E6375" s="43">
        <v>807</v>
      </c>
      <c r="F6375" s="43">
        <v>814</v>
      </c>
      <c r="G6375" s="43">
        <v>821</v>
      </c>
      <c r="H6375" s="110">
        <v>832</v>
      </c>
      <c r="I6375" s="109">
        <f t="shared" si="830"/>
        <v>2602.2304832713753</v>
      </c>
      <c r="J6375" s="109">
        <f t="shared" si="831"/>
        <v>2602.2304832713753</v>
      </c>
      <c r="K6375" s="109">
        <f t="shared" si="832"/>
        <v>4089.2193308550186</v>
      </c>
      <c r="L6375" s="43">
        <f t="shared" si="833"/>
        <v>9293.6802973977683</v>
      </c>
      <c r="M6375" s="25"/>
      <c r="N6375" s="25"/>
    </row>
    <row r="6376" spans="1:14" ht="18">
      <c r="A6376" s="114">
        <v>40924</v>
      </c>
      <c r="B6376" s="54" t="s">
        <v>911</v>
      </c>
      <c r="C6376" s="29">
        <f t="shared" si="829"/>
        <v>1652.8925619834711</v>
      </c>
      <c r="D6376" s="102" t="s">
        <v>203</v>
      </c>
      <c r="E6376" s="43">
        <v>181.5</v>
      </c>
      <c r="F6376" s="43">
        <v>180</v>
      </c>
      <c r="G6376" s="43"/>
      <c r="H6376" s="110"/>
      <c r="I6376" s="109">
        <f t="shared" si="830"/>
        <v>2479.3388429752067</v>
      </c>
      <c r="J6376" s="109">
        <f t="shared" si="831"/>
        <v>0</v>
      </c>
      <c r="K6376" s="109">
        <f t="shared" si="832"/>
        <v>0</v>
      </c>
      <c r="L6376" s="43">
        <f t="shared" si="833"/>
        <v>2479.3388429752067</v>
      </c>
      <c r="M6376" s="25"/>
      <c r="N6376" s="25"/>
    </row>
    <row r="6377" spans="1:14" ht="18">
      <c r="A6377" s="114">
        <v>40924</v>
      </c>
      <c r="B6377" s="54" t="s">
        <v>1130</v>
      </c>
      <c r="C6377" s="29">
        <f t="shared" si="829"/>
        <v>468.75</v>
      </c>
      <c r="D6377" s="102" t="s">
        <v>188</v>
      </c>
      <c r="E6377" s="43">
        <v>640</v>
      </c>
      <c r="F6377" s="43">
        <v>641</v>
      </c>
      <c r="G6377" s="43"/>
      <c r="H6377" s="110"/>
      <c r="I6377" s="109">
        <f t="shared" si="830"/>
        <v>468.75</v>
      </c>
      <c r="J6377" s="109">
        <f t="shared" si="831"/>
        <v>0</v>
      </c>
      <c r="K6377" s="109">
        <f t="shared" si="832"/>
        <v>0</v>
      </c>
      <c r="L6377" s="43">
        <f t="shared" si="833"/>
        <v>468.75</v>
      </c>
      <c r="M6377" s="25"/>
      <c r="N6377" s="25"/>
    </row>
    <row r="6378" spans="1:14" ht="18">
      <c r="A6378" s="114">
        <v>40921</v>
      </c>
      <c r="B6378" s="54" t="s">
        <v>911</v>
      </c>
      <c r="C6378" s="29">
        <f t="shared" si="829"/>
        <v>1485.1485148514851</v>
      </c>
      <c r="D6378" s="102" t="s">
        <v>188</v>
      </c>
      <c r="E6378" s="43">
        <v>202</v>
      </c>
      <c r="F6378" s="43">
        <v>203.5</v>
      </c>
      <c r="G6378" s="43">
        <v>205</v>
      </c>
      <c r="H6378" s="110">
        <v>207.3</v>
      </c>
      <c r="I6378" s="109">
        <f t="shared" si="830"/>
        <v>2227.7227722772277</v>
      </c>
      <c r="J6378" s="109">
        <f t="shared" si="831"/>
        <v>2227.7227722772277</v>
      </c>
      <c r="K6378" s="109">
        <f t="shared" si="832"/>
        <v>3415.8415841584324</v>
      </c>
      <c r="L6378" s="43">
        <f t="shared" si="833"/>
        <v>7871.2871287128874</v>
      </c>
      <c r="M6378" s="25"/>
      <c r="N6378" s="25"/>
    </row>
    <row r="6379" spans="1:14" ht="18">
      <c r="A6379" s="114">
        <v>40921</v>
      </c>
      <c r="B6379" s="54" t="s">
        <v>721</v>
      </c>
      <c r="C6379" s="29">
        <f t="shared" si="829"/>
        <v>595.23809523809518</v>
      </c>
      <c r="D6379" s="102" t="s">
        <v>188</v>
      </c>
      <c r="E6379" s="43">
        <v>504</v>
      </c>
      <c r="F6379" s="43">
        <v>507</v>
      </c>
      <c r="G6379" s="43"/>
      <c r="H6379" s="110"/>
      <c r="I6379" s="109">
        <f t="shared" si="830"/>
        <v>1785.7142857142856</v>
      </c>
      <c r="J6379" s="109">
        <f t="shared" si="831"/>
        <v>0</v>
      </c>
      <c r="K6379" s="109">
        <f t="shared" si="832"/>
        <v>0</v>
      </c>
      <c r="L6379" s="43">
        <f t="shared" si="833"/>
        <v>1785.7142857142856</v>
      </c>
      <c r="M6379" s="25"/>
      <c r="N6379" s="25"/>
    </row>
    <row r="6380" spans="1:14" ht="18">
      <c r="A6380" s="114">
        <v>40920</v>
      </c>
      <c r="B6380" s="54" t="s">
        <v>1131</v>
      </c>
      <c r="C6380" s="29">
        <f t="shared" si="829"/>
        <v>659.34065934065939</v>
      </c>
      <c r="D6380" s="102" t="s">
        <v>188</v>
      </c>
      <c r="E6380" s="43">
        <v>455</v>
      </c>
      <c r="F6380" s="43">
        <v>458</v>
      </c>
      <c r="G6380" s="43">
        <v>461</v>
      </c>
      <c r="H6380" s="110">
        <v>467</v>
      </c>
      <c r="I6380" s="109">
        <f t="shared" si="830"/>
        <v>1978.0219780219782</v>
      </c>
      <c r="J6380" s="109">
        <f t="shared" si="831"/>
        <v>1978.0219780219782</v>
      </c>
      <c r="K6380" s="109">
        <f t="shared" si="832"/>
        <v>3956.0439560439563</v>
      </c>
      <c r="L6380" s="43">
        <f t="shared" si="833"/>
        <v>7912.0879120879126</v>
      </c>
      <c r="M6380" s="25"/>
      <c r="N6380" s="25"/>
    </row>
    <row r="6381" spans="1:14" ht="18">
      <c r="A6381" s="114">
        <v>40920</v>
      </c>
      <c r="B6381" s="54" t="s">
        <v>1132</v>
      </c>
      <c r="C6381" s="29">
        <f t="shared" si="829"/>
        <v>122.44897959183673</v>
      </c>
      <c r="D6381" s="102" t="s">
        <v>203</v>
      </c>
      <c r="E6381" s="43">
        <v>2450</v>
      </c>
      <c r="F6381" s="43">
        <v>2438</v>
      </c>
      <c r="G6381" s="43">
        <v>2420</v>
      </c>
      <c r="H6381" s="110">
        <v>2390</v>
      </c>
      <c r="I6381" s="109">
        <f t="shared" si="830"/>
        <v>1469.3877551020407</v>
      </c>
      <c r="J6381" s="109">
        <f t="shared" si="831"/>
        <v>2204.0816326530612</v>
      </c>
      <c r="K6381" s="109">
        <f t="shared" si="832"/>
        <v>3673.4693877551022</v>
      </c>
      <c r="L6381" s="43">
        <f t="shared" si="833"/>
        <v>7346.9387755102034</v>
      </c>
      <c r="M6381" s="25"/>
      <c r="N6381" s="25"/>
    </row>
    <row r="6382" spans="1:14" ht="18">
      <c r="A6382" s="114">
        <v>40920</v>
      </c>
      <c r="B6382" s="54" t="s">
        <v>1052</v>
      </c>
      <c r="C6382" s="29">
        <f t="shared" si="829"/>
        <v>123.96694214876032</v>
      </c>
      <c r="D6382" s="102" t="s">
        <v>203</v>
      </c>
      <c r="E6382" s="43">
        <v>2420</v>
      </c>
      <c r="F6382" s="43">
        <v>2383</v>
      </c>
      <c r="G6382" s="43">
        <v>2365</v>
      </c>
      <c r="H6382" s="110">
        <v>2350</v>
      </c>
      <c r="I6382" s="109">
        <f t="shared" si="830"/>
        <v>4586.7768595041316</v>
      </c>
      <c r="J6382" s="109">
        <f t="shared" si="831"/>
        <v>2231.404958677686</v>
      </c>
      <c r="K6382" s="109">
        <f t="shared" si="832"/>
        <v>1859.5041322314048</v>
      </c>
      <c r="L6382" s="43">
        <f t="shared" si="833"/>
        <v>8677.6859504132226</v>
      </c>
      <c r="M6382" s="25"/>
      <c r="N6382" s="25"/>
    </row>
    <row r="6383" spans="1:14" ht="18">
      <c r="A6383" s="114">
        <v>40919</v>
      </c>
      <c r="B6383" s="54" t="s">
        <v>560</v>
      </c>
      <c r="C6383" s="29">
        <f t="shared" si="829"/>
        <v>872.09302325581393</v>
      </c>
      <c r="D6383" s="102" t="s">
        <v>188</v>
      </c>
      <c r="E6383" s="43">
        <v>344</v>
      </c>
      <c r="F6383" s="43">
        <v>346.5</v>
      </c>
      <c r="G6383" s="43">
        <v>349.5</v>
      </c>
      <c r="H6383" s="110">
        <v>355</v>
      </c>
      <c r="I6383" s="109">
        <f t="shared" si="830"/>
        <v>2180.2325581395348</v>
      </c>
      <c r="J6383" s="109">
        <f t="shared" si="831"/>
        <v>2616.2790697674418</v>
      </c>
      <c r="K6383" s="109">
        <f t="shared" si="832"/>
        <v>4796.5116279069771</v>
      </c>
      <c r="L6383" s="43">
        <f t="shared" si="833"/>
        <v>9593.0232558139542</v>
      </c>
      <c r="M6383" s="25"/>
      <c r="N6383" s="25"/>
    </row>
    <row r="6384" spans="1:14" ht="18">
      <c r="A6384" s="114">
        <v>40919</v>
      </c>
      <c r="B6384" s="54" t="s">
        <v>768</v>
      </c>
      <c r="C6384" s="29">
        <f t="shared" si="829"/>
        <v>970.87378640776694</v>
      </c>
      <c r="D6384" s="102" t="s">
        <v>188</v>
      </c>
      <c r="E6384" s="43">
        <v>309</v>
      </c>
      <c r="F6384" s="43">
        <v>311.5</v>
      </c>
      <c r="G6384" s="43">
        <v>314</v>
      </c>
      <c r="H6384" s="110"/>
      <c r="I6384" s="109">
        <f t="shared" si="830"/>
        <v>2427.1844660194174</v>
      </c>
      <c r="J6384" s="109">
        <f t="shared" si="831"/>
        <v>2427.1844660194174</v>
      </c>
      <c r="K6384" s="109">
        <f t="shared" si="832"/>
        <v>0</v>
      </c>
      <c r="L6384" s="43">
        <f t="shared" si="833"/>
        <v>4854.3689320388348</v>
      </c>
      <c r="M6384" s="25"/>
      <c r="N6384" s="25"/>
    </row>
    <row r="6385" spans="1:14" ht="18">
      <c r="A6385" s="114">
        <v>40919</v>
      </c>
      <c r="B6385" s="54" t="s">
        <v>1027</v>
      </c>
      <c r="C6385" s="29">
        <f t="shared" si="829"/>
        <v>863.30935251798564</v>
      </c>
      <c r="D6385" s="102" t="s">
        <v>188</v>
      </c>
      <c r="E6385" s="43">
        <v>347.5</v>
      </c>
      <c r="F6385" s="43">
        <v>350</v>
      </c>
      <c r="G6385" s="43"/>
      <c r="H6385" s="110"/>
      <c r="I6385" s="109">
        <f t="shared" si="830"/>
        <v>2158.2733812949641</v>
      </c>
      <c r="J6385" s="109">
        <f t="shared" si="831"/>
        <v>0</v>
      </c>
      <c r="K6385" s="109">
        <f t="shared" si="832"/>
        <v>0</v>
      </c>
      <c r="L6385" s="43">
        <f t="shared" si="833"/>
        <v>2158.2733812949641</v>
      </c>
      <c r="M6385" s="25"/>
      <c r="N6385" s="25"/>
    </row>
    <row r="6386" spans="1:14" ht="18">
      <c r="A6386" s="114">
        <v>40918</v>
      </c>
      <c r="B6386" s="54" t="s">
        <v>1133</v>
      </c>
      <c r="C6386" s="29">
        <f t="shared" si="829"/>
        <v>655.52277941658474</v>
      </c>
      <c r="D6386" s="102" t="s">
        <v>188</v>
      </c>
      <c r="E6386" s="43">
        <v>457.65</v>
      </c>
      <c r="F6386" s="43">
        <v>460.65</v>
      </c>
      <c r="G6386" s="43">
        <v>463</v>
      </c>
      <c r="H6386" s="110">
        <v>468</v>
      </c>
      <c r="I6386" s="109">
        <f t="shared" si="830"/>
        <v>1966.5683382497541</v>
      </c>
      <c r="J6386" s="109">
        <f t="shared" si="831"/>
        <v>1540.478531628989</v>
      </c>
      <c r="K6386" s="109">
        <f t="shared" si="832"/>
        <v>3277.6138970829238</v>
      </c>
      <c r="L6386" s="43">
        <f t="shared" si="833"/>
        <v>6784.6607669616669</v>
      </c>
      <c r="M6386" s="25"/>
      <c r="N6386" s="25"/>
    </row>
    <row r="6387" spans="1:14" ht="18">
      <c r="A6387" s="114">
        <v>40918</v>
      </c>
      <c r="B6387" s="54" t="s">
        <v>1034</v>
      </c>
      <c r="C6387" s="29">
        <f t="shared" si="829"/>
        <v>712.58907363420428</v>
      </c>
      <c r="D6387" s="102" t="s">
        <v>188</v>
      </c>
      <c r="E6387" s="43">
        <v>421</v>
      </c>
      <c r="F6387" s="43">
        <v>424</v>
      </c>
      <c r="G6387" s="43">
        <v>428</v>
      </c>
      <c r="H6387" s="110">
        <v>434</v>
      </c>
      <c r="I6387" s="109">
        <f t="shared" si="830"/>
        <v>2137.7672209026127</v>
      </c>
      <c r="J6387" s="109">
        <f t="shared" si="831"/>
        <v>2850.3562945368171</v>
      </c>
      <c r="K6387" s="109">
        <f t="shared" si="832"/>
        <v>4275.5344418052255</v>
      </c>
      <c r="L6387" s="43">
        <f t="shared" si="833"/>
        <v>9263.6579572446553</v>
      </c>
      <c r="M6387" s="25"/>
      <c r="N6387" s="25"/>
    </row>
    <row r="6388" spans="1:14" ht="18">
      <c r="A6388" s="114">
        <v>40918</v>
      </c>
      <c r="B6388" s="54" t="s">
        <v>1133</v>
      </c>
      <c r="C6388" s="29">
        <f t="shared" si="829"/>
        <v>673.40067340067344</v>
      </c>
      <c r="D6388" s="102" t="s">
        <v>188</v>
      </c>
      <c r="E6388" s="43">
        <v>445.5</v>
      </c>
      <c r="F6388" s="43">
        <v>448.5</v>
      </c>
      <c r="G6388" s="43">
        <v>452.5</v>
      </c>
      <c r="H6388" s="110">
        <v>457</v>
      </c>
      <c r="I6388" s="109">
        <f t="shared" si="830"/>
        <v>2020.2020202020203</v>
      </c>
      <c r="J6388" s="109">
        <f t="shared" si="831"/>
        <v>2693.6026936026938</v>
      </c>
      <c r="K6388" s="109">
        <f t="shared" si="832"/>
        <v>3030.3030303030305</v>
      </c>
      <c r="L6388" s="43">
        <f t="shared" si="833"/>
        <v>7744.107744107745</v>
      </c>
      <c r="M6388" s="25"/>
      <c r="N6388" s="25"/>
    </row>
    <row r="6389" spans="1:14" ht="18">
      <c r="A6389" s="114">
        <v>40918</v>
      </c>
      <c r="B6389" s="54" t="s">
        <v>1115</v>
      </c>
      <c r="C6389" s="29">
        <f t="shared" si="829"/>
        <v>111.31725417439704</v>
      </c>
      <c r="D6389" s="102" t="s">
        <v>188</v>
      </c>
      <c r="E6389" s="43">
        <v>2695</v>
      </c>
      <c r="F6389" s="43">
        <v>2695</v>
      </c>
      <c r="G6389" s="43">
        <v>2740</v>
      </c>
      <c r="H6389" s="110"/>
      <c r="I6389" s="109">
        <f t="shared" si="830"/>
        <v>0</v>
      </c>
      <c r="J6389" s="109">
        <f t="shared" si="831"/>
        <v>5009.2764378478669</v>
      </c>
      <c r="K6389" s="109">
        <f t="shared" si="832"/>
        <v>0</v>
      </c>
      <c r="L6389" s="43">
        <f t="shared" si="833"/>
        <v>5009.2764378478669</v>
      </c>
      <c r="M6389" s="25"/>
      <c r="N6389" s="25"/>
    </row>
    <row r="6390" spans="1:14" ht="18">
      <c r="A6390" s="114">
        <v>40917</v>
      </c>
      <c r="B6390" s="54" t="s">
        <v>1133</v>
      </c>
      <c r="C6390" s="29">
        <f t="shared" si="829"/>
        <v>777.20207253886008</v>
      </c>
      <c r="D6390" s="102" t="s">
        <v>188</v>
      </c>
      <c r="E6390" s="43">
        <v>386</v>
      </c>
      <c r="F6390" s="43">
        <v>389</v>
      </c>
      <c r="G6390" s="112">
        <v>393</v>
      </c>
      <c r="H6390" s="43">
        <v>396.95</v>
      </c>
      <c r="I6390" s="109">
        <f t="shared" si="830"/>
        <v>2331.6062176165801</v>
      </c>
      <c r="J6390" s="109">
        <f t="shared" si="831"/>
        <v>3108.8082901554403</v>
      </c>
      <c r="K6390" s="109">
        <f t="shared" si="832"/>
        <v>3069.9481865284883</v>
      </c>
      <c r="L6390" s="43">
        <f t="shared" si="833"/>
        <v>8510.3626943005092</v>
      </c>
      <c r="M6390" s="25"/>
      <c r="N6390" s="25"/>
    </row>
    <row r="6391" spans="1:14" ht="18">
      <c r="A6391" s="114">
        <v>40917</v>
      </c>
      <c r="B6391" s="54" t="s">
        <v>568</v>
      </c>
      <c r="C6391" s="29">
        <f t="shared" si="829"/>
        <v>1041.6666666666667</v>
      </c>
      <c r="D6391" s="102" t="s">
        <v>203</v>
      </c>
      <c r="E6391" s="43">
        <v>288</v>
      </c>
      <c r="F6391" s="43">
        <v>286.5</v>
      </c>
      <c r="G6391" s="43">
        <v>285</v>
      </c>
      <c r="H6391" s="110"/>
      <c r="I6391" s="109">
        <f t="shared" si="830"/>
        <v>1562.5</v>
      </c>
      <c r="J6391" s="109">
        <f t="shared" si="831"/>
        <v>1562.5</v>
      </c>
      <c r="K6391" s="109">
        <f t="shared" si="832"/>
        <v>0</v>
      </c>
      <c r="L6391" s="43">
        <f t="shared" si="833"/>
        <v>3125</v>
      </c>
      <c r="M6391" s="25"/>
      <c r="N6391" s="25"/>
    </row>
    <row r="6392" spans="1:14" ht="18">
      <c r="A6392" s="114">
        <v>40915</v>
      </c>
      <c r="B6392" s="54" t="s">
        <v>1011</v>
      </c>
      <c r="C6392" s="29">
        <f t="shared" si="829"/>
        <v>1048.951048951049</v>
      </c>
      <c r="D6392" s="102" t="s">
        <v>188</v>
      </c>
      <c r="E6392" s="43">
        <v>286</v>
      </c>
      <c r="F6392" s="43">
        <v>287.5</v>
      </c>
      <c r="G6392" s="43">
        <v>289.5</v>
      </c>
      <c r="H6392" s="110">
        <v>296</v>
      </c>
      <c r="I6392" s="109">
        <f t="shared" si="830"/>
        <v>1573.4265734265734</v>
      </c>
      <c r="J6392" s="109">
        <f t="shared" si="831"/>
        <v>2097.9020979020979</v>
      </c>
      <c r="K6392" s="109">
        <f t="shared" si="832"/>
        <v>6818.181818181818</v>
      </c>
      <c r="L6392" s="43">
        <f t="shared" si="833"/>
        <v>10489.510489510489</v>
      </c>
      <c r="M6392" s="25"/>
      <c r="N6392" s="25"/>
    </row>
    <row r="6393" spans="1:14" ht="18">
      <c r="A6393" s="114">
        <v>40914</v>
      </c>
      <c r="B6393" s="54" t="s">
        <v>568</v>
      </c>
      <c r="C6393" s="29">
        <f t="shared" si="829"/>
        <v>1027.3972602739725</v>
      </c>
      <c r="D6393" s="102" t="s">
        <v>203</v>
      </c>
      <c r="E6393" s="43">
        <v>292</v>
      </c>
      <c r="F6393" s="43">
        <v>290.5</v>
      </c>
      <c r="G6393" s="43">
        <v>288.5</v>
      </c>
      <c r="H6393" s="110">
        <v>285</v>
      </c>
      <c r="I6393" s="109">
        <f t="shared" si="830"/>
        <v>1541.0958904109589</v>
      </c>
      <c r="J6393" s="109">
        <f t="shared" si="831"/>
        <v>2054.794520547945</v>
      </c>
      <c r="K6393" s="109">
        <f t="shared" si="832"/>
        <v>3595.8904109589039</v>
      </c>
      <c r="L6393" s="43">
        <f t="shared" si="833"/>
        <v>7191.7808219178078</v>
      </c>
      <c r="M6393" s="25"/>
      <c r="N6393" s="25"/>
    </row>
    <row r="6394" spans="1:14" ht="18">
      <c r="A6394" s="114">
        <v>40914</v>
      </c>
      <c r="B6394" s="54" t="s">
        <v>106</v>
      </c>
      <c r="C6394" s="29">
        <f t="shared" si="829"/>
        <v>368.09815950920245</v>
      </c>
      <c r="D6394" s="102" t="s">
        <v>188</v>
      </c>
      <c r="E6394" s="43">
        <v>815</v>
      </c>
      <c r="F6394" s="43">
        <v>820</v>
      </c>
      <c r="G6394" s="43">
        <v>827</v>
      </c>
      <c r="H6394" s="110"/>
      <c r="I6394" s="109">
        <f t="shared" si="830"/>
        <v>1840.4907975460123</v>
      </c>
      <c r="J6394" s="109">
        <f t="shared" si="831"/>
        <v>2576.687116564417</v>
      </c>
      <c r="K6394" s="109">
        <f t="shared" si="832"/>
        <v>0</v>
      </c>
      <c r="L6394" s="43">
        <f t="shared" si="833"/>
        <v>4417.1779141104289</v>
      </c>
      <c r="M6394" s="25"/>
      <c r="N6394" s="25"/>
    </row>
    <row r="6395" spans="1:14" ht="18">
      <c r="A6395" s="114">
        <v>40914</v>
      </c>
      <c r="B6395" s="54" t="s">
        <v>568</v>
      </c>
      <c r="C6395" s="29">
        <f t="shared" si="829"/>
        <v>1083.0324909747292</v>
      </c>
      <c r="D6395" s="102" t="s">
        <v>203</v>
      </c>
      <c r="E6395" s="43">
        <v>277</v>
      </c>
      <c r="F6395" s="43">
        <v>275.64999999999998</v>
      </c>
      <c r="G6395" s="43"/>
      <c r="H6395" s="110"/>
      <c r="I6395" s="109">
        <f t="shared" si="830"/>
        <v>1462.093862815909</v>
      </c>
      <c r="J6395" s="109">
        <f t="shared" si="831"/>
        <v>0</v>
      </c>
      <c r="K6395" s="109">
        <f t="shared" si="832"/>
        <v>0</v>
      </c>
      <c r="L6395" s="43">
        <f t="shared" si="833"/>
        <v>1462.093862815909</v>
      </c>
      <c r="M6395" s="25"/>
      <c r="N6395" s="25"/>
    </row>
    <row r="6396" spans="1:14" ht="18">
      <c r="A6396" s="114">
        <v>40913</v>
      </c>
      <c r="B6396" s="54" t="s">
        <v>1134</v>
      </c>
      <c r="C6396" s="29">
        <f t="shared" si="829"/>
        <v>1321.5859030837005</v>
      </c>
      <c r="D6396" s="102" t="s">
        <v>203</v>
      </c>
      <c r="E6396" s="43">
        <v>227</v>
      </c>
      <c r="F6396" s="43">
        <v>225.85</v>
      </c>
      <c r="G6396" s="43"/>
      <c r="H6396" s="110"/>
      <c r="I6396" s="109">
        <f t="shared" si="830"/>
        <v>1519.8237885462631</v>
      </c>
      <c r="J6396" s="109">
        <f t="shared" si="831"/>
        <v>0</v>
      </c>
      <c r="K6396" s="109">
        <f t="shared" si="832"/>
        <v>0</v>
      </c>
      <c r="L6396" s="43">
        <f t="shared" si="833"/>
        <v>1519.8237885462631</v>
      </c>
      <c r="M6396" s="25"/>
      <c r="N6396" s="25"/>
    </row>
    <row r="6397" spans="1:14" ht="18">
      <c r="A6397" s="114">
        <v>40913</v>
      </c>
      <c r="B6397" s="54" t="s">
        <v>55</v>
      </c>
      <c r="C6397" s="29">
        <f t="shared" si="829"/>
        <v>1570.6806282722514</v>
      </c>
      <c r="D6397" s="102" t="s">
        <v>188</v>
      </c>
      <c r="E6397" s="43">
        <v>191</v>
      </c>
      <c r="F6397" s="43">
        <v>192.25</v>
      </c>
      <c r="G6397" s="43"/>
      <c r="H6397" s="110"/>
      <c r="I6397" s="109">
        <f t="shared" si="830"/>
        <v>1963.3507853403144</v>
      </c>
      <c r="J6397" s="109">
        <f t="shared" si="831"/>
        <v>0</v>
      </c>
      <c r="K6397" s="109">
        <f t="shared" si="832"/>
        <v>0</v>
      </c>
      <c r="L6397" s="43">
        <f t="shared" si="833"/>
        <v>1963.3507853403144</v>
      </c>
      <c r="M6397" s="25"/>
      <c r="N6397" s="25"/>
    </row>
    <row r="6398" spans="1:14" ht="18">
      <c r="A6398" s="114">
        <v>40913</v>
      </c>
      <c r="B6398" s="54" t="s">
        <v>1135</v>
      </c>
      <c r="C6398" s="29">
        <f t="shared" si="829"/>
        <v>2247.1910112359551</v>
      </c>
      <c r="D6398" s="102" t="s">
        <v>188</v>
      </c>
      <c r="E6398" s="43">
        <v>133.5</v>
      </c>
      <c r="F6398" s="43">
        <v>134.5</v>
      </c>
      <c r="G6398" s="43"/>
      <c r="H6398" s="110"/>
      <c r="I6398" s="109">
        <f t="shared" si="830"/>
        <v>2247.1910112359551</v>
      </c>
      <c r="J6398" s="109">
        <f t="shared" si="831"/>
        <v>0</v>
      </c>
      <c r="K6398" s="109">
        <f t="shared" si="832"/>
        <v>0</v>
      </c>
      <c r="L6398" s="43">
        <f t="shared" si="833"/>
        <v>2247.1910112359551</v>
      </c>
      <c r="M6398" s="25"/>
      <c r="N6398" s="25"/>
    </row>
    <row r="6399" spans="1:14" ht="18">
      <c r="A6399" s="114">
        <v>40913</v>
      </c>
      <c r="B6399" s="54" t="s">
        <v>1131</v>
      </c>
      <c r="C6399" s="29">
        <f t="shared" ref="C6399:C6462" si="834">300000/E6399</f>
        <v>668.15144766146989</v>
      </c>
      <c r="D6399" s="102" t="s">
        <v>188</v>
      </c>
      <c r="E6399" s="43">
        <v>449</v>
      </c>
      <c r="F6399" s="43">
        <v>443</v>
      </c>
      <c r="G6399" s="43"/>
      <c r="H6399" s="110"/>
      <c r="I6399" s="109">
        <f t="shared" si="830"/>
        <v>-4008.9086859688196</v>
      </c>
      <c r="J6399" s="109">
        <f t="shared" si="831"/>
        <v>0</v>
      </c>
      <c r="K6399" s="109">
        <f t="shared" si="832"/>
        <v>0</v>
      </c>
      <c r="L6399" s="43">
        <f t="shared" si="833"/>
        <v>-4008.9086859688196</v>
      </c>
      <c r="M6399" s="25"/>
      <c r="N6399" s="25"/>
    </row>
    <row r="6400" spans="1:14" ht="18">
      <c r="A6400" s="114">
        <v>40912</v>
      </c>
      <c r="B6400" s="54" t="s">
        <v>1124</v>
      </c>
      <c r="C6400" s="29">
        <f t="shared" si="834"/>
        <v>1626.0162601626016</v>
      </c>
      <c r="D6400" s="102" t="s">
        <v>188</v>
      </c>
      <c r="E6400" s="43">
        <v>184.5</v>
      </c>
      <c r="F6400" s="43">
        <v>185.75</v>
      </c>
      <c r="G6400" s="43">
        <v>187.5</v>
      </c>
      <c r="H6400" s="110">
        <v>190</v>
      </c>
      <c r="I6400" s="109">
        <f t="shared" si="830"/>
        <v>2032.520325203252</v>
      </c>
      <c r="J6400" s="109">
        <f t="shared" si="831"/>
        <v>2845.5284552845528</v>
      </c>
      <c r="K6400" s="109">
        <f t="shared" si="832"/>
        <v>4065.040650406504</v>
      </c>
      <c r="L6400" s="43">
        <f t="shared" si="833"/>
        <v>8943.0894308943098</v>
      </c>
      <c r="M6400" s="25"/>
      <c r="N6400" s="25"/>
    </row>
    <row r="6401" spans="1:14" ht="18">
      <c r="A6401" s="114">
        <v>40912</v>
      </c>
      <c r="B6401" s="54" t="s">
        <v>1011</v>
      </c>
      <c r="C6401" s="29">
        <f t="shared" si="834"/>
        <v>1176.4705882352941</v>
      </c>
      <c r="D6401" s="102" t="s">
        <v>188</v>
      </c>
      <c r="E6401" s="43">
        <v>255</v>
      </c>
      <c r="F6401" s="43">
        <v>257</v>
      </c>
      <c r="G6401" s="43"/>
      <c r="H6401" s="110"/>
      <c r="I6401" s="109">
        <f t="shared" si="830"/>
        <v>2352.9411764705883</v>
      </c>
      <c r="J6401" s="109">
        <f t="shared" si="831"/>
        <v>0</v>
      </c>
      <c r="K6401" s="109">
        <f t="shared" si="832"/>
        <v>0</v>
      </c>
      <c r="L6401" s="43">
        <f t="shared" si="833"/>
        <v>2352.9411764705883</v>
      </c>
      <c r="M6401" s="25"/>
      <c r="N6401" s="25"/>
    </row>
    <row r="6402" spans="1:14" ht="18">
      <c r="A6402" s="114">
        <v>40912</v>
      </c>
      <c r="B6402" s="54" t="s">
        <v>1136</v>
      </c>
      <c r="C6402" s="29">
        <f t="shared" si="834"/>
        <v>1570.6806282722514</v>
      </c>
      <c r="D6402" s="102" t="s">
        <v>203</v>
      </c>
      <c r="E6402" s="43">
        <v>191</v>
      </c>
      <c r="F6402" s="43">
        <v>190.1</v>
      </c>
      <c r="G6402" s="43"/>
      <c r="H6402" s="110"/>
      <c r="I6402" s="109">
        <f t="shared" si="830"/>
        <v>1413.6125654450352</v>
      </c>
      <c r="J6402" s="109">
        <f t="shared" si="831"/>
        <v>0</v>
      </c>
      <c r="K6402" s="109">
        <f t="shared" si="832"/>
        <v>0</v>
      </c>
      <c r="L6402" s="43">
        <f t="shared" si="833"/>
        <v>1413.6125654450352</v>
      </c>
      <c r="M6402" s="25"/>
      <c r="N6402" s="25"/>
    </row>
    <row r="6403" spans="1:14" ht="18">
      <c r="A6403" s="114">
        <v>40912</v>
      </c>
      <c r="B6403" s="54" t="s">
        <v>1034</v>
      </c>
      <c r="C6403" s="29">
        <f t="shared" si="834"/>
        <v>729.04009720534634</v>
      </c>
      <c r="D6403" s="102" t="s">
        <v>188</v>
      </c>
      <c r="E6403" s="43">
        <v>411.5</v>
      </c>
      <c r="F6403" s="43">
        <v>407.45</v>
      </c>
      <c r="G6403" s="43"/>
      <c r="H6403" s="110"/>
      <c r="I6403" s="109">
        <f t="shared" si="830"/>
        <v>-2952.6123936816612</v>
      </c>
      <c r="J6403" s="109">
        <f t="shared" si="831"/>
        <v>0</v>
      </c>
      <c r="K6403" s="109">
        <f t="shared" si="832"/>
        <v>0</v>
      </c>
      <c r="L6403" s="43">
        <f t="shared" si="833"/>
        <v>-2952.6123936816612</v>
      </c>
      <c r="M6403" s="25"/>
      <c r="N6403" s="25"/>
    </row>
    <row r="6404" spans="1:14" ht="18">
      <c r="A6404" s="114">
        <v>40911</v>
      </c>
      <c r="B6404" s="54" t="s">
        <v>1011</v>
      </c>
      <c r="C6404" s="29">
        <f t="shared" si="834"/>
        <v>1401.8691588785048</v>
      </c>
      <c r="D6404" s="102" t="s">
        <v>188</v>
      </c>
      <c r="E6404" s="43">
        <v>214</v>
      </c>
      <c r="F6404" s="43">
        <v>215.25</v>
      </c>
      <c r="G6404" s="43">
        <v>216.5</v>
      </c>
      <c r="H6404" s="110">
        <v>218.5</v>
      </c>
      <c r="I6404" s="109">
        <f t="shared" si="830"/>
        <v>1752.336448598131</v>
      </c>
      <c r="J6404" s="109">
        <f t="shared" si="831"/>
        <v>1752.336448598131</v>
      </c>
      <c r="K6404" s="109">
        <f t="shared" si="832"/>
        <v>2803.7383177570096</v>
      </c>
      <c r="L6404" s="43">
        <f t="shared" si="833"/>
        <v>6308.4112149532721</v>
      </c>
      <c r="M6404" s="25"/>
      <c r="N6404" s="25"/>
    </row>
    <row r="6405" spans="1:14" ht="18">
      <c r="A6405" s="114">
        <v>40911</v>
      </c>
      <c r="B6405" s="54" t="s">
        <v>1011</v>
      </c>
      <c r="C6405" s="29">
        <f t="shared" si="834"/>
        <v>1438.8489208633093</v>
      </c>
      <c r="D6405" s="102" t="s">
        <v>188</v>
      </c>
      <c r="E6405" s="43">
        <v>208.5</v>
      </c>
      <c r="F6405" s="43">
        <v>210</v>
      </c>
      <c r="G6405" s="43">
        <v>212</v>
      </c>
      <c r="H6405" s="110">
        <v>215</v>
      </c>
      <c r="I6405" s="109">
        <f t="shared" si="830"/>
        <v>2158.2733812949641</v>
      </c>
      <c r="J6405" s="109">
        <f t="shared" si="831"/>
        <v>2877.6978417266187</v>
      </c>
      <c r="K6405" s="109">
        <f t="shared" si="832"/>
        <v>4316.5467625899282</v>
      </c>
      <c r="L6405" s="43">
        <f t="shared" si="833"/>
        <v>9352.5179856115101</v>
      </c>
      <c r="M6405" s="25"/>
      <c r="N6405" s="25"/>
    </row>
    <row r="6406" spans="1:14" ht="18">
      <c r="A6406" s="114">
        <v>40911</v>
      </c>
      <c r="B6406" s="54" t="s">
        <v>1011</v>
      </c>
      <c r="C6406" s="29">
        <f t="shared" si="834"/>
        <v>1500</v>
      </c>
      <c r="D6406" s="102" t="s">
        <v>188</v>
      </c>
      <c r="E6406" s="43">
        <v>200</v>
      </c>
      <c r="F6406" s="43">
        <v>201.5</v>
      </c>
      <c r="G6406" s="43">
        <v>203.5</v>
      </c>
      <c r="H6406" s="110">
        <v>206</v>
      </c>
      <c r="I6406" s="109">
        <f t="shared" si="830"/>
        <v>2250</v>
      </c>
      <c r="J6406" s="109">
        <f t="shared" si="831"/>
        <v>3000</v>
      </c>
      <c r="K6406" s="109">
        <f t="shared" si="832"/>
        <v>3750</v>
      </c>
      <c r="L6406" s="43">
        <f t="shared" si="833"/>
        <v>9000</v>
      </c>
      <c r="M6406" s="25"/>
      <c r="N6406" s="25"/>
    </row>
    <row r="6407" spans="1:14" ht="18">
      <c r="A6407" s="114">
        <v>40910</v>
      </c>
      <c r="B6407" s="54" t="s">
        <v>1034</v>
      </c>
      <c r="C6407" s="29">
        <f t="shared" si="834"/>
        <v>755.66750629722924</v>
      </c>
      <c r="D6407" s="102" t="s">
        <v>188</v>
      </c>
      <c r="E6407" s="43">
        <v>397</v>
      </c>
      <c r="F6407" s="43">
        <v>399.5</v>
      </c>
      <c r="G6407" s="43">
        <v>402.5</v>
      </c>
      <c r="H6407" s="110"/>
      <c r="I6407" s="109">
        <f t="shared" si="830"/>
        <v>1889.168765743073</v>
      </c>
      <c r="J6407" s="109">
        <f t="shared" si="831"/>
        <v>2267.0025188916879</v>
      </c>
      <c r="K6407" s="109">
        <f t="shared" si="832"/>
        <v>0</v>
      </c>
      <c r="L6407" s="43">
        <f t="shared" si="833"/>
        <v>4156.1712846347609</v>
      </c>
      <c r="M6407" s="25"/>
      <c r="N6407" s="25"/>
    </row>
    <row r="6408" spans="1:14" ht="18">
      <c r="A6408" s="114">
        <v>40907</v>
      </c>
      <c r="B6408" s="54" t="s">
        <v>724</v>
      </c>
      <c r="C6408" s="29">
        <f t="shared" si="834"/>
        <v>1345.2914798206277</v>
      </c>
      <c r="D6408" s="102" t="s">
        <v>188</v>
      </c>
      <c r="E6408" s="43">
        <v>223</v>
      </c>
      <c r="F6408" s="43">
        <v>224.25</v>
      </c>
      <c r="G6408" s="43">
        <v>225.75</v>
      </c>
      <c r="H6408" s="110">
        <v>228</v>
      </c>
      <c r="I6408" s="109">
        <f t="shared" si="830"/>
        <v>1681.6143497757846</v>
      </c>
      <c r="J6408" s="109">
        <f t="shared" si="831"/>
        <v>2017.9372197309417</v>
      </c>
      <c r="K6408" s="109">
        <f t="shared" si="832"/>
        <v>3026.9058295964123</v>
      </c>
      <c r="L6408" s="43">
        <f t="shared" si="833"/>
        <v>6726.4573991031384</v>
      </c>
      <c r="M6408" s="25"/>
      <c r="N6408" s="25"/>
    </row>
    <row r="6409" spans="1:14" ht="18">
      <c r="A6409" s="114">
        <v>40907</v>
      </c>
      <c r="B6409" s="54" t="s">
        <v>1011</v>
      </c>
      <c r="C6409" s="29">
        <f t="shared" si="834"/>
        <v>1704.5454545454545</v>
      </c>
      <c r="D6409" s="102" t="s">
        <v>188</v>
      </c>
      <c r="E6409" s="43">
        <v>176</v>
      </c>
      <c r="F6409" s="43">
        <v>177</v>
      </c>
      <c r="G6409" s="43">
        <v>178.4</v>
      </c>
      <c r="H6409" s="110">
        <v>180.5</v>
      </c>
      <c r="I6409" s="109">
        <f t="shared" si="830"/>
        <v>1704.5454545454545</v>
      </c>
      <c r="J6409" s="109">
        <f t="shared" si="831"/>
        <v>2386.363636363646</v>
      </c>
      <c r="K6409" s="109">
        <f t="shared" si="832"/>
        <v>3579.545454545445</v>
      </c>
      <c r="L6409" s="43">
        <f t="shared" si="833"/>
        <v>7670.454545454546</v>
      </c>
      <c r="M6409" s="25"/>
      <c r="N6409" s="25"/>
    </row>
    <row r="6410" spans="1:14" ht="18">
      <c r="A6410" s="114">
        <v>40907</v>
      </c>
      <c r="B6410" s="54" t="s">
        <v>1011</v>
      </c>
      <c r="C6410" s="29">
        <f t="shared" si="834"/>
        <v>1657.4585635359117</v>
      </c>
      <c r="D6410" s="102" t="s">
        <v>188</v>
      </c>
      <c r="E6410" s="43">
        <v>181</v>
      </c>
      <c r="F6410" s="43">
        <v>182.25</v>
      </c>
      <c r="G6410" s="43">
        <v>183.75</v>
      </c>
      <c r="H6410" s="110">
        <v>186</v>
      </c>
      <c r="I6410" s="109">
        <f t="shared" si="830"/>
        <v>2071.8232044198894</v>
      </c>
      <c r="J6410" s="109">
        <f t="shared" si="831"/>
        <v>2486.1878453038676</v>
      </c>
      <c r="K6410" s="109">
        <f t="shared" si="832"/>
        <v>3729.2817679558011</v>
      </c>
      <c r="L6410" s="43">
        <f t="shared" si="833"/>
        <v>8287.2928176795576</v>
      </c>
      <c r="M6410" s="25"/>
      <c r="N6410" s="25"/>
    </row>
    <row r="6411" spans="1:14" ht="18">
      <c r="A6411" s="114">
        <v>40906</v>
      </c>
      <c r="B6411" s="54" t="s">
        <v>1137</v>
      </c>
      <c r="C6411" s="29">
        <f t="shared" si="834"/>
        <v>2542.3728813559323</v>
      </c>
      <c r="D6411" s="102" t="s">
        <v>203</v>
      </c>
      <c r="E6411" s="43">
        <v>118</v>
      </c>
      <c r="F6411" s="43">
        <v>117</v>
      </c>
      <c r="G6411" s="43">
        <v>115.5</v>
      </c>
      <c r="H6411" s="110"/>
      <c r="I6411" s="109">
        <f t="shared" si="830"/>
        <v>2542.3728813559323</v>
      </c>
      <c r="J6411" s="109">
        <f t="shared" si="831"/>
        <v>3813.5593220338988</v>
      </c>
      <c r="K6411" s="109">
        <f t="shared" si="832"/>
        <v>0</v>
      </c>
      <c r="L6411" s="43">
        <f t="shared" si="833"/>
        <v>6355.9322033898316</v>
      </c>
      <c r="M6411" s="25"/>
      <c r="N6411" s="25"/>
    </row>
    <row r="6412" spans="1:14" ht="18">
      <c r="A6412" s="114">
        <v>40906</v>
      </c>
      <c r="B6412" s="54" t="s">
        <v>988</v>
      </c>
      <c r="C6412" s="29">
        <f t="shared" si="834"/>
        <v>1171.875</v>
      </c>
      <c r="D6412" s="102" t="s">
        <v>188</v>
      </c>
      <c r="E6412" s="43">
        <v>256</v>
      </c>
      <c r="F6412" s="43">
        <v>261</v>
      </c>
      <c r="G6412" s="43"/>
      <c r="H6412" s="110"/>
      <c r="I6412" s="109">
        <f t="shared" ref="I6412:I6475" si="835">(IF(D6412="SHORT",E6412-F6412,IF(D6412="LONG",F6412-E6412)))*C6412</f>
        <v>5859.375</v>
      </c>
      <c r="J6412" s="109">
        <f t="shared" ref="J6412:J6475" si="836">(IF(D6412="SHORT",IF(G6412="",0,F6412-G6412),IF(D6412="LONG",IF(G6412="",0,G6412-F6412))))*C6412</f>
        <v>0</v>
      </c>
      <c r="K6412" s="109">
        <f t="shared" ref="K6412:K6475" si="837">(IF(D6412="SHORT",IF(H6412="",0,G6412-H6412),IF(D6412="LONG",IF(H6412="",0,(H6412-G6412)))))*C6412</f>
        <v>0</v>
      </c>
      <c r="L6412" s="43">
        <f t="shared" ref="L6412:L6475" si="838">SUM(I6412,J6412,K6412)</f>
        <v>5859.375</v>
      </c>
      <c r="M6412" s="25"/>
      <c r="N6412" s="25"/>
    </row>
    <row r="6413" spans="1:14" ht="18">
      <c r="A6413" s="114">
        <v>40905</v>
      </c>
      <c r="B6413" s="54" t="s">
        <v>988</v>
      </c>
      <c r="C6413" s="29">
        <f t="shared" si="834"/>
        <v>1204.8192771084337</v>
      </c>
      <c r="D6413" s="102" t="s">
        <v>188</v>
      </c>
      <c r="E6413" s="43">
        <v>249</v>
      </c>
      <c r="F6413" s="43">
        <v>250.5</v>
      </c>
      <c r="G6413" s="43">
        <v>252.5</v>
      </c>
      <c r="H6413" s="110"/>
      <c r="I6413" s="109">
        <f t="shared" si="835"/>
        <v>1807.2289156626505</v>
      </c>
      <c r="J6413" s="109">
        <f t="shared" si="836"/>
        <v>2409.6385542168673</v>
      </c>
      <c r="K6413" s="109">
        <f t="shared" si="837"/>
        <v>0</v>
      </c>
      <c r="L6413" s="43">
        <f t="shared" si="838"/>
        <v>4216.8674698795176</v>
      </c>
      <c r="M6413" s="25"/>
      <c r="N6413" s="25"/>
    </row>
    <row r="6414" spans="1:14" ht="18">
      <c r="A6414" s="114">
        <v>40905</v>
      </c>
      <c r="B6414" s="54" t="s">
        <v>1138</v>
      </c>
      <c r="C6414" s="29">
        <f t="shared" si="834"/>
        <v>920.24539877300617</v>
      </c>
      <c r="D6414" s="102" t="s">
        <v>203</v>
      </c>
      <c r="E6414" s="43">
        <v>326</v>
      </c>
      <c r="F6414" s="43">
        <v>324</v>
      </c>
      <c r="G6414" s="43"/>
      <c r="H6414" s="110"/>
      <c r="I6414" s="109">
        <f t="shared" si="835"/>
        <v>1840.4907975460123</v>
      </c>
      <c r="J6414" s="109">
        <f t="shared" si="836"/>
        <v>0</v>
      </c>
      <c r="K6414" s="109">
        <f t="shared" si="837"/>
        <v>0</v>
      </c>
      <c r="L6414" s="43">
        <f t="shared" si="838"/>
        <v>1840.4907975460123</v>
      </c>
      <c r="M6414" s="25"/>
      <c r="N6414" s="25"/>
    </row>
    <row r="6415" spans="1:14" ht="18">
      <c r="A6415" s="114">
        <v>40904</v>
      </c>
      <c r="B6415" s="54" t="s">
        <v>1135</v>
      </c>
      <c r="C6415" s="29">
        <f t="shared" si="834"/>
        <v>2083.3333333333335</v>
      </c>
      <c r="D6415" s="102" t="s">
        <v>188</v>
      </c>
      <c r="E6415" s="43">
        <v>144</v>
      </c>
      <c r="F6415" s="43">
        <v>145</v>
      </c>
      <c r="G6415" s="43">
        <v>146.5</v>
      </c>
      <c r="H6415" s="110"/>
      <c r="I6415" s="109">
        <f t="shared" si="835"/>
        <v>2083.3333333333335</v>
      </c>
      <c r="J6415" s="109">
        <f t="shared" si="836"/>
        <v>3125</v>
      </c>
      <c r="K6415" s="109">
        <f t="shared" si="837"/>
        <v>0</v>
      </c>
      <c r="L6415" s="43">
        <f t="shared" si="838"/>
        <v>5208.3333333333339</v>
      </c>
      <c r="M6415" s="25"/>
      <c r="N6415" s="25"/>
    </row>
    <row r="6416" spans="1:14" ht="18">
      <c r="A6416" s="114">
        <v>40904</v>
      </c>
      <c r="B6416" s="54" t="s">
        <v>752</v>
      </c>
      <c r="C6416" s="29">
        <f t="shared" si="834"/>
        <v>2814.2589118198875</v>
      </c>
      <c r="D6416" s="102" t="s">
        <v>188</v>
      </c>
      <c r="E6416" s="43">
        <v>106.6</v>
      </c>
      <c r="F6416" s="43">
        <v>107.75</v>
      </c>
      <c r="G6416" s="43">
        <v>109.5</v>
      </c>
      <c r="H6416" s="110"/>
      <c r="I6416" s="109">
        <f t="shared" si="835"/>
        <v>3236.3977485928867</v>
      </c>
      <c r="J6416" s="109">
        <f t="shared" si="836"/>
        <v>4924.953095684803</v>
      </c>
      <c r="K6416" s="109">
        <f t="shared" si="837"/>
        <v>0</v>
      </c>
      <c r="L6416" s="43">
        <f t="shared" si="838"/>
        <v>8161.3508442776892</v>
      </c>
      <c r="M6416" s="25"/>
      <c r="N6416" s="25"/>
    </row>
    <row r="6417" spans="1:14" s="7" customFormat="1" ht="18">
      <c r="A6417" s="114">
        <v>40904</v>
      </c>
      <c r="B6417" s="54" t="s">
        <v>768</v>
      </c>
      <c r="C6417" s="29">
        <f t="shared" si="834"/>
        <v>1027.3972602739725</v>
      </c>
      <c r="D6417" s="102" t="s">
        <v>188</v>
      </c>
      <c r="E6417" s="43">
        <v>292</v>
      </c>
      <c r="F6417" s="43">
        <v>294</v>
      </c>
      <c r="G6417" s="43"/>
      <c r="H6417" s="110"/>
      <c r="I6417" s="109">
        <f t="shared" si="835"/>
        <v>2054.794520547945</v>
      </c>
      <c r="J6417" s="109">
        <f t="shared" si="836"/>
        <v>0</v>
      </c>
      <c r="K6417" s="109">
        <f t="shared" si="837"/>
        <v>0</v>
      </c>
      <c r="L6417" s="43">
        <f t="shared" si="838"/>
        <v>2054.794520547945</v>
      </c>
      <c r="M6417" s="25"/>
      <c r="N6417" s="120"/>
    </row>
    <row r="6418" spans="1:14" s="7" customFormat="1" ht="18">
      <c r="A6418" s="114">
        <v>40903</v>
      </c>
      <c r="B6418" s="54" t="s">
        <v>1135</v>
      </c>
      <c r="C6418" s="29">
        <f t="shared" si="834"/>
        <v>2313.0300693909021</v>
      </c>
      <c r="D6418" s="102" t="s">
        <v>188</v>
      </c>
      <c r="E6418" s="43">
        <v>129.69999999999999</v>
      </c>
      <c r="F6418" s="43">
        <v>130.75</v>
      </c>
      <c r="G6418" s="43">
        <v>132.25</v>
      </c>
      <c r="H6418" s="110">
        <v>134.75</v>
      </c>
      <c r="I6418" s="109">
        <f t="shared" si="835"/>
        <v>2428.6815728604734</v>
      </c>
      <c r="J6418" s="109">
        <f t="shared" si="836"/>
        <v>3469.5451040863531</v>
      </c>
      <c r="K6418" s="109">
        <f t="shared" si="837"/>
        <v>5782.5751734772548</v>
      </c>
      <c r="L6418" s="43">
        <f t="shared" si="838"/>
        <v>11680.801850424081</v>
      </c>
      <c r="M6418" s="25"/>
      <c r="N6418" s="120"/>
    </row>
    <row r="6419" spans="1:14" s="7" customFormat="1" ht="18">
      <c r="A6419" s="114">
        <v>40903</v>
      </c>
      <c r="B6419" s="54" t="s">
        <v>135</v>
      </c>
      <c r="C6419" s="29">
        <f t="shared" si="834"/>
        <v>980.39215686274508</v>
      </c>
      <c r="D6419" s="102" t="s">
        <v>188</v>
      </c>
      <c r="E6419" s="43">
        <v>306</v>
      </c>
      <c r="F6419" s="43">
        <v>308</v>
      </c>
      <c r="G6419" s="43">
        <v>311</v>
      </c>
      <c r="H6419" s="110">
        <v>313.85000000000002</v>
      </c>
      <c r="I6419" s="109">
        <f t="shared" si="835"/>
        <v>1960.7843137254902</v>
      </c>
      <c r="J6419" s="109">
        <f t="shared" si="836"/>
        <v>2941.1764705882351</v>
      </c>
      <c r="K6419" s="109">
        <f t="shared" si="837"/>
        <v>2794.1176470588457</v>
      </c>
      <c r="L6419" s="43">
        <f t="shared" si="838"/>
        <v>7696.0784313725708</v>
      </c>
      <c r="M6419" s="25"/>
      <c r="N6419" s="120"/>
    </row>
    <row r="6420" spans="1:14" ht="18">
      <c r="A6420" s="114">
        <v>40903</v>
      </c>
      <c r="B6420" s="54" t="s">
        <v>1062</v>
      </c>
      <c r="C6420" s="29">
        <f t="shared" si="834"/>
        <v>504.20168067226894</v>
      </c>
      <c r="D6420" s="102" t="s">
        <v>188</v>
      </c>
      <c r="E6420" s="43">
        <v>595</v>
      </c>
      <c r="F6420" s="43">
        <v>598.5</v>
      </c>
      <c r="G6420" s="43">
        <v>608</v>
      </c>
      <c r="H6420" s="110"/>
      <c r="I6420" s="109">
        <f t="shared" si="835"/>
        <v>1764.7058823529412</v>
      </c>
      <c r="J6420" s="109">
        <f t="shared" si="836"/>
        <v>4789.9159663865548</v>
      </c>
      <c r="K6420" s="109">
        <f t="shared" si="837"/>
        <v>0</v>
      </c>
      <c r="L6420" s="43">
        <f t="shared" si="838"/>
        <v>6554.6218487394963</v>
      </c>
      <c r="M6420" s="25"/>
      <c r="N6420" s="25"/>
    </row>
    <row r="6421" spans="1:14" ht="18">
      <c r="A6421" s="114">
        <v>40903</v>
      </c>
      <c r="B6421" s="54" t="s">
        <v>1139</v>
      </c>
      <c r="C6421" s="29">
        <f t="shared" si="834"/>
        <v>2112.676056338028</v>
      </c>
      <c r="D6421" s="102" t="s">
        <v>203</v>
      </c>
      <c r="E6421" s="43">
        <v>142</v>
      </c>
      <c r="F6421" s="43">
        <v>141.30000000000001</v>
      </c>
      <c r="G6421" s="43"/>
      <c r="H6421" s="110"/>
      <c r="I6421" s="109">
        <f t="shared" si="835"/>
        <v>1478.8732394365957</v>
      </c>
      <c r="J6421" s="109">
        <f t="shared" si="836"/>
        <v>0</v>
      </c>
      <c r="K6421" s="109">
        <f t="shared" si="837"/>
        <v>0</v>
      </c>
      <c r="L6421" s="43">
        <f t="shared" si="838"/>
        <v>1478.8732394365957</v>
      </c>
      <c r="M6421" s="25"/>
      <c r="N6421" s="25"/>
    </row>
    <row r="6422" spans="1:14" ht="18">
      <c r="A6422" s="114">
        <v>40903</v>
      </c>
      <c r="B6422" s="54" t="s">
        <v>1140</v>
      </c>
      <c r="C6422" s="29">
        <f t="shared" si="834"/>
        <v>573.61376673040149</v>
      </c>
      <c r="D6422" s="102" t="s">
        <v>188</v>
      </c>
      <c r="E6422" s="43">
        <v>523</v>
      </c>
      <c r="F6422" s="43">
        <v>516.45000000000005</v>
      </c>
      <c r="G6422" s="43"/>
      <c r="H6422" s="110"/>
      <c r="I6422" s="109">
        <f t="shared" si="835"/>
        <v>-3757.1701720841038</v>
      </c>
      <c r="J6422" s="109">
        <f t="shared" si="836"/>
        <v>0</v>
      </c>
      <c r="K6422" s="109">
        <f t="shared" si="837"/>
        <v>0</v>
      </c>
      <c r="L6422" s="43">
        <f t="shared" si="838"/>
        <v>-3757.1701720841038</v>
      </c>
      <c r="M6422" s="25"/>
      <c r="N6422" s="25"/>
    </row>
    <row r="6423" spans="1:14" ht="18">
      <c r="A6423" s="114">
        <v>40900</v>
      </c>
      <c r="B6423" s="54" t="s">
        <v>1120</v>
      </c>
      <c r="C6423" s="29">
        <f t="shared" si="834"/>
        <v>773.19587628865975</v>
      </c>
      <c r="D6423" s="102" t="s">
        <v>188</v>
      </c>
      <c r="E6423" s="43">
        <v>388</v>
      </c>
      <c r="F6423" s="43">
        <v>390</v>
      </c>
      <c r="G6423" s="43">
        <v>393</v>
      </c>
      <c r="H6423" s="110">
        <v>397</v>
      </c>
      <c r="I6423" s="109">
        <f t="shared" si="835"/>
        <v>1546.3917525773195</v>
      </c>
      <c r="J6423" s="109">
        <f t="shared" si="836"/>
        <v>2319.5876288659792</v>
      </c>
      <c r="K6423" s="109">
        <f t="shared" si="837"/>
        <v>3092.783505154639</v>
      </c>
      <c r="L6423" s="43">
        <f t="shared" si="838"/>
        <v>6958.7628865979377</v>
      </c>
      <c r="M6423" s="25"/>
      <c r="N6423" s="25"/>
    </row>
    <row r="6424" spans="1:14" ht="18">
      <c r="A6424" s="114">
        <v>40899</v>
      </c>
      <c r="B6424" s="54" t="s">
        <v>988</v>
      </c>
      <c r="C6424" s="29">
        <f t="shared" si="834"/>
        <v>1271.1864406779662</v>
      </c>
      <c r="D6424" s="102" t="s">
        <v>188</v>
      </c>
      <c r="E6424" s="43">
        <v>236</v>
      </c>
      <c r="F6424" s="43">
        <v>237.25</v>
      </c>
      <c r="G6424" s="43">
        <v>238.75</v>
      </c>
      <c r="H6424" s="110">
        <v>240.5</v>
      </c>
      <c r="I6424" s="109">
        <f t="shared" si="835"/>
        <v>1588.9830508474577</v>
      </c>
      <c r="J6424" s="109">
        <f t="shared" si="836"/>
        <v>1906.7796610169494</v>
      </c>
      <c r="K6424" s="109">
        <f t="shared" si="837"/>
        <v>2224.5762711864409</v>
      </c>
      <c r="L6424" s="43">
        <f t="shared" si="838"/>
        <v>5720.3389830508477</v>
      </c>
      <c r="M6424" s="25"/>
      <c r="N6424" s="25"/>
    </row>
    <row r="6425" spans="1:14" ht="18">
      <c r="A6425" s="114">
        <v>40900</v>
      </c>
      <c r="B6425" s="54" t="s">
        <v>1052</v>
      </c>
      <c r="C6425" s="29">
        <f t="shared" si="834"/>
        <v>118.57707509881423</v>
      </c>
      <c r="D6425" s="102" t="s">
        <v>203</v>
      </c>
      <c r="E6425" s="43">
        <v>2530</v>
      </c>
      <c r="F6425" s="43">
        <v>2520</v>
      </c>
      <c r="G6425" s="43">
        <v>2508</v>
      </c>
      <c r="H6425" s="110"/>
      <c r="I6425" s="109">
        <f t="shared" si="835"/>
        <v>1185.7707509881423</v>
      </c>
      <c r="J6425" s="109">
        <f t="shared" si="836"/>
        <v>1422.9249011857708</v>
      </c>
      <c r="K6425" s="109">
        <f t="shared" si="837"/>
        <v>0</v>
      </c>
      <c r="L6425" s="43">
        <f t="shared" si="838"/>
        <v>2608.695652173913</v>
      </c>
      <c r="M6425" s="25"/>
      <c r="N6425" s="25"/>
    </row>
    <row r="6426" spans="1:14" ht="18">
      <c r="A6426" s="114">
        <v>40900</v>
      </c>
      <c r="B6426" s="54" t="s">
        <v>988</v>
      </c>
      <c r="C6426" s="29">
        <f t="shared" si="834"/>
        <v>1244.8132780082988</v>
      </c>
      <c r="D6426" s="102" t="s">
        <v>188</v>
      </c>
      <c r="E6426" s="43">
        <v>241</v>
      </c>
      <c r="F6426" s="43">
        <v>243</v>
      </c>
      <c r="G6426" s="43"/>
      <c r="H6426" s="110"/>
      <c r="I6426" s="109">
        <f t="shared" si="835"/>
        <v>2489.6265560165975</v>
      </c>
      <c r="J6426" s="109">
        <f t="shared" si="836"/>
        <v>0</v>
      </c>
      <c r="K6426" s="109">
        <f t="shared" si="837"/>
        <v>0</v>
      </c>
      <c r="L6426" s="43">
        <f t="shared" si="838"/>
        <v>2489.6265560165975</v>
      </c>
      <c r="M6426" s="25"/>
      <c r="N6426" s="25"/>
    </row>
    <row r="6427" spans="1:14" ht="18">
      <c r="A6427" s="114">
        <v>40899</v>
      </c>
      <c r="B6427" s="54" t="s">
        <v>1069</v>
      </c>
      <c r="C6427" s="29">
        <f t="shared" si="834"/>
        <v>665.1884700665189</v>
      </c>
      <c r="D6427" s="102" t="s">
        <v>203</v>
      </c>
      <c r="E6427" s="43">
        <v>451</v>
      </c>
      <c r="F6427" s="43">
        <v>448</v>
      </c>
      <c r="G6427" s="43">
        <v>444</v>
      </c>
      <c r="H6427" s="110"/>
      <c r="I6427" s="109">
        <f t="shared" si="835"/>
        <v>1995.5654101995567</v>
      </c>
      <c r="J6427" s="109">
        <f t="shared" si="836"/>
        <v>2660.7538802660756</v>
      </c>
      <c r="K6427" s="109">
        <f t="shared" si="837"/>
        <v>0</v>
      </c>
      <c r="L6427" s="43">
        <f t="shared" si="838"/>
        <v>4656.3192904656325</v>
      </c>
      <c r="M6427" s="25"/>
      <c r="N6427" s="25"/>
    </row>
    <row r="6428" spans="1:14" ht="18">
      <c r="A6428" s="114">
        <v>40898</v>
      </c>
      <c r="B6428" s="54" t="s">
        <v>486</v>
      </c>
      <c r="C6428" s="29">
        <f t="shared" si="834"/>
        <v>3125</v>
      </c>
      <c r="D6428" s="102" t="s">
        <v>203</v>
      </c>
      <c r="E6428" s="43">
        <v>96</v>
      </c>
      <c r="F6428" s="43">
        <v>95.25</v>
      </c>
      <c r="G6428" s="43"/>
      <c r="H6428" s="110"/>
      <c r="I6428" s="109">
        <f t="shared" si="835"/>
        <v>2343.75</v>
      </c>
      <c r="J6428" s="109">
        <f t="shared" si="836"/>
        <v>0</v>
      </c>
      <c r="K6428" s="109">
        <f t="shared" si="837"/>
        <v>0</v>
      </c>
      <c r="L6428" s="43">
        <f t="shared" si="838"/>
        <v>2343.75</v>
      </c>
      <c r="M6428" s="25"/>
      <c r="N6428" s="25"/>
    </row>
    <row r="6429" spans="1:14" ht="18">
      <c r="A6429" s="114">
        <v>40898</v>
      </c>
      <c r="B6429" s="54" t="s">
        <v>1141</v>
      </c>
      <c r="C6429" s="29">
        <f t="shared" si="834"/>
        <v>2343.75</v>
      </c>
      <c r="D6429" s="102" t="s">
        <v>203</v>
      </c>
      <c r="E6429" s="43">
        <v>128</v>
      </c>
      <c r="F6429" s="43">
        <v>128</v>
      </c>
      <c r="G6429" s="43"/>
      <c r="H6429" s="110"/>
      <c r="I6429" s="109">
        <f t="shared" si="835"/>
        <v>0</v>
      </c>
      <c r="J6429" s="109">
        <f t="shared" si="836"/>
        <v>0</v>
      </c>
      <c r="K6429" s="109">
        <f t="shared" si="837"/>
        <v>0</v>
      </c>
      <c r="L6429" s="43">
        <f t="shared" si="838"/>
        <v>0</v>
      </c>
      <c r="M6429" s="25"/>
      <c r="N6429" s="25"/>
    </row>
    <row r="6430" spans="1:14" ht="18">
      <c r="A6430" s="114">
        <v>40897</v>
      </c>
      <c r="B6430" s="54" t="s">
        <v>1027</v>
      </c>
      <c r="C6430" s="29">
        <f t="shared" si="834"/>
        <v>1045.2961672473868</v>
      </c>
      <c r="D6430" s="102" t="s">
        <v>203</v>
      </c>
      <c r="E6430" s="43">
        <v>287</v>
      </c>
      <c r="F6430" s="43">
        <v>285</v>
      </c>
      <c r="G6430" s="43">
        <v>282</v>
      </c>
      <c r="H6430" s="110">
        <v>279</v>
      </c>
      <c r="I6430" s="109">
        <f t="shared" si="835"/>
        <v>2090.5923344947737</v>
      </c>
      <c r="J6430" s="109">
        <f t="shared" si="836"/>
        <v>3135.8885017421608</v>
      </c>
      <c r="K6430" s="109">
        <f t="shared" si="837"/>
        <v>3135.8885017421608</v>
      </c>
      <c r="L6430" s="43">
        <f t="shared" si="838"/>
        <v>8362.3693379790966</v>
      </c>
      <c r="M6430" s="25"/>
      <c r="N6430" s="25"/>
    </row>
    <row r="6431" spans="1:14" ht="18">
      <c r="A6431" s="114">
        <v>40897</v>
      </c>
      <c r="B6431" s="54" t="s">
        <v>325</v>
      </c>
      <c r="C6431" s="29">
        <f t="shared" si="834"/>
        <v>272.72727272727275</v>
      </c>
      <c r="D6431" s="102" t="s">
        <v>203</v>
      </c>
      <c r="E6431" s="43">
        <v>1100</v>
      </c>
      <c r="F6431" s="43">
        <v>1094</v>
      </c>
      <c r="G6431" s="43">
        <v>1088</v>
      </c>
      <c r="H6431" s="110"/>
      <c r="I6431" s="109">
        <f t="shared" si="835"/>
        <v>1636.3636363636365</v>
      </c>
      <c r="J6431" s="109">
        <f t="shared" si="836"/>
        <v>1636.3636363636365</v>
      </c>
      <c r="K6431" s="109">
        <f t="shared" si="837"/>
        <v>0</v>
      </c>
      <c r="L6431" s="43">
        <f t="shared" si="838"/>
        <v>3272.727272727273</v>
      </c>
      <c r="M6431" s="25"/>
      <c r="N6431" s="25"/>
    </row>
    <row r="6432" spans="1:14" ht="18">
      <c r="A6432" s="114">
        <v>40897</v>
      </c>
      <c r="B6432" s="54" t="s">
        <v>1130</v>
      </c>
      <c r="C6432" s="29">
        <f t="shared" si="834"/>
        <v>555.55555555555554</v>
      </c>
      <c r="D6432" s="102" t="s">
        <v>203</v>
      </c>
      <c r="E6432" s="43">
        <v>540</v>
      </c>
      <c r="F6432" s="43">
        <v>545</v>
      </c>
      <c r="G6432" s="43"/>
      <c r="H6432" s="110"/>
      <c r="I6432" s="109">
        <f t="shared" si="835"/>
        <v>-2777.7777777777778</v>
      </c>
      <c r="J6432" s="109">
        <f t="shared" si="836"/>
        <v>0</v>
      </c>
      <c r="K6432" s="109">
        <f t="shared" si="837"/>
        <v>0</v>
      </c>
      <c r="L6432" s="43">
        <f t="shared" si="838"/>
        <v>-2777.7777777777778</v>
      </c>
      <c r="M6432" s="25"/>
      <c r="N6432" s="25"/>
    </row>
    <row r="6433" spans="1:14" ht="18">
      <c r="A6433" s="114">
        <v>40896</v>
      </c>
      <c r="B6433" s="54" t="s">
        <v>1027</v>
      </c>
      <c r="C6433" s="29">
        <f t="shared" si="834"/>
        <v>967.74193548387098</v>
      </c>
      <c r="D6433" s="102" t="s">
        <v>203</v>
      </c>
      <c r="E6433" s="43">
        <v>310</v>
      </c>
      <c r="F6433" s="43">
        <v>308</v>
      </c>
      <c r="G6433" s="43">
        <v>305</v>
      </c>
      <c r="H6433" s="110">
        <v>291</v>
      </c>
      <c r="I6433" s="109">
        <f t="shared" si="835"/>
        <v>1935.483870967742</v>
      </c>
      <c r="J6433" s="109">
        <f t="shared" si="836"/>
        <v>2903.2258064516127</v>
      </c>
      <c r="K6433" s="109">
        <f t="shared" si="837"/>
        <v>13548.387096774193</v>
      </c>
      <c r="L6433" s="43">
        <f t="shared" si="838"/>
        <v>18387.096774193546</v>
      </c>
      <c r="M6433" s="25"/>
      <c r="N6433" s="25"/>
    </row>
    <row r="6434" spans="1:14" ht="18">
      <c r="A6434" s="114">
        <v>40896</v>
      </c>
      <c r="B6434" s="54" t="s">
        <v>1142</v>
      </c>
      <c r="C6434" s="29">
        <f t="shared" si="834"/>
        <v>1578.9473684210527</v>
      </c>
      <c r="D6434" s="102" t="s">
        <v>203</v>
      </c>
      <c r="E6434" s="43">
        <v>190</v>
      </c>
      <c r="F6434" s="43">
        <v>188.75</v>
      </c>
      <c r="G6434" s="43"/>
      <c r="H6434" s="110"/>
      <c r="I6434" s="109">
        <f t="shared" si="835"/>
        <v>1973.6842105263158</v>
      </c>
      <c r="J6434" s="109">
        <f t="shared" si="836"/>
        <v>0</v>
      </c>
      <c r="K6434" s="109">
        <f t="shared" si="837"/>
        <v>0</v>
      </c>
      <c r="L6434" s="43">
        <f t="shared" si="838"/>
        <v>1973.6842105263158</v>
      </c>
      <c r="M6434" s="25"/>
      <c r="N6434" s="25"/>
    </row>
    <row r="6435" spans="1:14" ht="18">
      <c r="A6435" s="114">
        <v>40893</v>
      </c>
      <c r="B6435" s="54" t="s">
        <v>911</v>
      </c>
      <c r="C6435" s="29">
        <f t="shared" si="834"/>
        <v>1578.9473684210527</v>
      </c>
      <c r="D6435" s="102" t="s">
        <v>188</v>
      </c>
      <c r="E6435" s="43">
        <v>190</v>
      </c>
      <c r="F6435" s="43">
        <v>191.25</v>
      </c>
      <c r="G6435" s="43">
        <v>192.75</v>
      </c>
      <c r="H6435" s="110">
        <v>196</v>
      </c>
      <c r="I6435" s="109">
        <f t="shared" si="835"/>
        <v>1973.6842105263158</v>
      </c>
      <c r="J6435" s="109">
        <f t="shared" si="836"/>
        <v>2368.4210526315792</v>
      </c>
      <c r="K6435" s="109">
        <f t="shared" si="837"/>
        <v>5131.5789473684217</v>
      </c>
      <c r="L6435" s="43">
        <f t="shared" si="838"/>
        <v>9473.6842105263167</v>
      </c>
      <c r="M6435" s="25"/>
      <c r="N6435" s="25"/>
    </row>
    <row r="6436" spans="1:14" ht="18">
      <c r="A6436" s="114">
        <v>40892</v>
      </c>
      <c r="B6436" s="54" t="s">
        <v>988</v>
      </c>
      <c r="C6436" s="29">
        <f t="shared" si="834"/>
        <v>1515.1515151515152</v>
      </c>
      <c r="D6436" s="102" t="s">
        <v>188</v>
      </c>
      <c r="E6436" s="43">
        <v>198</v>
      </c>
      <c r="F6436" s="43">
        <v>199</v>
      </c>
      <c r="G6436" s="43">
        <v>200.5</v>
      </c>
      <c r="H6436" s="110">
        <v>203</v>
      </c>
      <c r="I6436" s="109">
        <f t="shared" si="835"/>
        <v>1515.1515151515152</v>
      </c>
      <c r="J6436" s="109">
        <f t="shared" si="836"/>
        <v>2272.727272727273</v>
      </c>
      <c r="K6436" s="109">
        <f t="shared" si="837"/>
        <v>3787.878787878788</v>
      </c>
      <c r="L6436" s="43">
        <f t="shared" si="838"/>
        <v>7575.757575757576</v>
      </c>
      <c r="M6436" s="25"/>
      <c r="N6436" s="25"/>
    </row>
    <row r="6437" spans="1:14" ht="18">
      <c r="A6437" s="114">
        <v>40892</v>
      </c>
      <c r="B6437" s="54" t="s">
        <v>560</v>
      </c>
      <c r="C6437" s="29">
        <f t="shared" si="834"/>
        <v>925.92592592592598</v>
      </c>
      <c r="D6437" s="102" t="s">
        <v>203</v>
      </c>
      <c r="E6437" s="43">
        <v>324</v>
      </c>
      <c r="F6437" s="43">
        <v>322</v>
      </c>
      <c r="G6437" s="43">
        <v>319</v>
      </c>
      <c r="H6437" s="110">
        <v>315</v>
      </c>
      <c r="I6437" s="109">
        <f t="shared" si="835"/>
        <v>1851.851851851852</v>
      </c>
      <c r="J6437" s="109">
        <f t="shared" si="836"/>
        <v>2777.7777777777778</v>
      </c>
      <c r="K6437" s="109">
        <f t="shared" si="837"/>
        <v>3703.7037037037039</v>
      </c>
      <c r="L6437" s="43">
        <f t="shared" si="838"/>
        <v>8333.3333333333339</v>
      </c>
      <c r="M6437" s="25"/>
      <c r="N6437" s="25"/>
    </row>
    <row r="6438" spans="1:14" ht="18">
      <c r="A6438" s="114">
        <v>40892</v>
      </c>
      <c r="B6438" s="54" t="s">
        <v>988</v>
      </c>
      <c r="C6438" s="29">
        <f t="shared" si="834"/>
        <v>1554.4041450777202</v>
      </c>
      <c r="D6438" s="102" t="s">
        <v>188</v>
      </c>
      <c r="E6438" s="43">
        <v>193</v>
      </c>
      <c r="F6438" s="43">
        <v>194</v>
      </c>
      <c r="G6438" s="43">
        <v>195.5</v>
      </c>
      <c r="H6438" s="110">
        <v>197.5</v>
      </c>
      <c r="I6438" s="109">
        <f t="shared" si="835"/>
        <v>1554.4041450777202</v>
      </c>
      <c r="J6438" s="109">
        <f t="shared" si="836"/>
        <v>2331.6062176165801</v>
      </c>
      <c r="K6438" s="109">
        <f t="shared" si="837"/>
        <v>3108.8082901554403</v>
      </c>
      <c r="L6438" s="43">
        <f t="shared" si="838"/>
        <v>6994.8186528497408</v>
      </c>
      <c r="M6438" s="25"/>
      <c r="N6438" s="25"/>
    </row>
    <row r="6439" spans="1:14" s="4" customFormat="1" ht="18">
      <c r="A6439" s="114">
        <v>40891</v>
      </c>
      <c r="B6439" s="54" t="s">
        <v>1139</v>
      </c>
      <c r="C6439" s="29">
        <f t="shared" si="834"/>
        <v>2631.5789473684213</v>
      </c>
      <c r="D6439" s="102" t="s">
        <v>188</v>
      </c>
      <c r="E6439" s="43">
        <v>114</v>
      </c>
      <c r="F6439" s="43">
        <v>115</v>
      </c>
      <c r="G6439" s="43">
        <v>116.5</v>
      </c>
      <c r="H6439" s="110">
        <v>118</v>
      </c>
      <c r="I6439" s="109">
        <f t="shared" si="835"/>
        <v>2631.5789473684213</v>
      </c>
      <c r="J6439" s="109">
        <f t="shared" si="836"/>
        <v>3947.3684210526317</v>
      </c>
      <c r="K6439" s="109">
        <f t="shared" si="837"/>
        <v>3947.3684210526317</v>
      </c>
      <c r="L6439" s="43">
        <f t="shared" si="838"/>
        <v>10526.315789473685</v>
      </c>
      <c r="M6439" s="25"/>
      <c r="N6439" s="116"/>
    </row>
    <row r="6440" spans="1:14" s="4" customFormat="1" ht="18">
      <c r="A6440" s="114">
        <v>40891</v>
      </c>
      <c r="B6440" s="54" t="s">
        <v>1139</v>
      </c>
      <c r="C6440" s="29">
        <f t="shared" si="834"/>
        <v>2479.3388429752067</v>
      </c>
      <c r="D6440" s="102" t="s">
        <v>188</v>
      </c>
      <c r="E6440" s="43">
        <v>121</v>
      </c>
      <c r="F6440" s="43">
        <v>122</v>
      </c>
      <c r="G6440" s="43">
        <v>123.5</v>
      </c>
      <c r="H6440" s="110"/>
      <c r="I6440" s="109">
        <f t="shared" si="835"/>
        <v>2479.3388429752067</v>
      </c>
      <c r="J6440" s="109">
        <f t="shared" si="836"/>
        <v>3719.0082644628101</v>
      </c>
      <c r="K6440" s="109">
        <f t="shared" si="837"/>
        <v>0</v>
      </c>
      <c r="L6440" s="43">
        <f t="shared" si="838"/>
        <v>6198.3471074380168</v>
      </c>
      <c r="M6440" s="25"/>
      <c r="N6440" s="116"/>
    </row>
    <row r="6441" spans="1:14" s="4" customFormat="1" ht="18">
      <c r="A6441" s="114">
        <v>40890</v>
      </c>
      <c r="B6441" s="54" t="s">
        <v>546</v>
      </c>
      <c r="C6441" s="29">
        <f t="shared" si="834"/>
        <v>508.47457627118644</v>
      </c>
      <c r="D6441" s="102" t="s">
        <v>203</v>
      </c>
      <c r="E6441" s="43">
        <v>590</v>
      </c>
      <c r="F6441" s="43">
        <v>586</v>
      </c>
      <c r="G6441" s="43">
        <v>581</v>
      </c>
      <c r="H6441" s="110">
        <v>575</v>
      </c>
      <c r="I6441" s="109">
        <f t="shared" si="835"/>
        <v>2033.8983050847457</v>
      </c>
      <c r="J6441" s="109">
        <f t="shared" si="836"/>
        <v>2542.3728813559323</v>
      </c>
      <c r="K6441" s="109">
        <f t="shared" si="837"/>
        <v>3050.8474576271187</v>
      </c>
      <c r="L6441" s="43">
        <f t="shared" si="838"/>
        <v>7627.1186440677975</v>
      </c>
      <c r="M6441" s="25"/>
      <c r="N6441" s="116"/>
    </row>
    <row r="6442" spans="1:14" s="4" customFormat="1" ht="18">
      <c r="A6442" s="114">
        <v>40890</v>
      </c>
      <c r="B6442" s="54" t="s">
        <v>546</v>
      </c>
      <c r="C6442" s="29">
        <f t="shared" si="834"/>
        <v>526.31578947368416</v>
      </c>
      <c r="D6442" s="102" t="s">
        <v>203</v>
      </c>
      <c r="E6442" s="43">
        <v>570</v>
      </c>
      <c r="F6442" s="43">
        <v>567</v>
      </c>
      <c r="G6442" s="43">
        <v>565.5</v>
      </c>
      <c r="H6442" s="110"/>
      <c r="I6442" s="109">
        <f t="shared" si="835"/>
        <v>1578.9473684210525</v>
      </c>
      <c r="J6442" s="109">
        <f t="shared" si="836"/>
        <v>789.47368421052624</v>
      </c>
      <c r="K6442" s="109">
        <f t="shared" si="837"/>
        <v>0</v>
      </c>
      <c r="L6442" s="43">
        <f t="shared" si="838"/>
        <v>2368.4210526315787</v>
      </c>
      <c r="M6442" s="25"/>
      <c r="N6442" s="116"/>
    </row>
    <row r="6443" spans="1:14" s="4" customFormat="1" ht="18">
      <c r="A6443" s="114">
        <v>40889</v>
      </c>
      <c r="B6443" s="54" t="s">
        <v>368</v>
      </c>
      <c r="C6443" s="29">
        <f t="shared" si="834"/>
        <v>1176.4705882352941</v>
      </c>
      <c r="D6443" s="102" t="s">
        <v>203</v>
      </c>
      <c r="E6443" s="43">
        <v>255</v>
      </c>
      <c r="F6443" s="43">
        <v>253.5</v>
      </c>
      <c r="G6443" s="110">
        <v>251</v>
      </c>
      <c r="H6443" s="110"/>
      <c r="I6443" s="109">
        <f t="shared" si="835"/>
        <v>1764.7058823529412</v>
      </c>
      <c r="J6443" s="109">
        <f t="shared" si="836"/>
        <v>2941.1764705882351</v>
      </c>
      <c r="K6443" s="109">
        <f t="shared" si="837"/>
        <v>0</v>
      </c>
      <c r="L6443" s="43">
        <f t="shared" si="838"/>
        <v>4705.8823529411766</v>
      </c>
      <c r="M6443" s="25"/>
      <c r="N6443" s="116"/>
    </row>
    <row r="6444" spans="1:14" ht="18">
      <c r="A6444" s="114">
        <v>40886</v>
      </c>
      <c r="B6444" s="54" t="s">
        <v>862</v>
      </c>
      <c r="C6444" s="29">
        <f t="shared" si="834"/>
        <v>920.24539877300617</v>
      </c>
      <c r="D6444" s="102" t="s">
        <v>188</v>
      </c>
      <c r="E6444" s="43">
        <v>326</v>
      </c>
      <c r="F6444" s="43">
        <v>332</v>
      </c>
      <c r="G6444" s="43">
        <v>335</v>
      </c>
      <c r="H6444" s="110">
        <v>338.2</v>
      </c>
      <c r="I6444" s="109">
        <f t="shared" si="835"/>
        <v>5521.4723926380375</v>
      </c>
      <c r="J6444" s="109">
        <f t="shared" si="836"/>
        <v>2760.7361963190187</v>
      </c>
      <c r="K6444" s="109">
        <f t="shared" si="837"/>
        <v>2944.7852760736091</v>
      </c>
      <c r="L6444" s="43">
        <f t="shared" si="838"/>
        <v>11226.993865030665</v>
      </c>
      <c r="M6444" s="25"/>
      <c r="N6444" s="25"/>
    </row>
    <row r="6445" spans="1:14" ht="18">
      <c r="A6445" s="114">
        <v>40886</v>
      </c>
      <c r="B6445" s="54" t="s">
        <v>850</v>
      </c>
      <c r="C6445" s="29">
        <f t="shared" si="834"/>
        <v>1463.4146341463415</v>
      </c>
      <c r="D6445" s="102" t="s">
        <v>203</v>
      </c>
      <c r="E6445" s="43">
        <v>205</v>
      </c>
      <c r="F6445" s="43">
        <v>203.5</v>
      </c>
      <c r="G6445" s="43">
        <v>201</v>
      </c>
      <c r="H6445" s="110"/>
      <c r="I6445" s="109">
        <f t="shared" si="835"/>
        <v>2195.1219512195121</v>
      </c>
      <c r="J6445" s="109">
        <f t="shared" si="836"/>
        <v>3658.5365853658541</v>
      </c>
      <c r="K6445" s="109">
        <f t="shared" si="837"/>
        <v>0</v>
      </c>
      <c r="L6445" s="43">
        <f t="shared" si="838"/>
        <v>5853.6585365853662</v>
      </c>
      <c r="M6445" s="25"/>
      <c r="N6445" s="25"/>
    </row>
    <row r="6446" spans="1:14" ht="18">
      <c r="A6446" s="114">
        <v>40885</v>
      </c>
      <c r="B6446" s="54" t="s">
        <v>1131</v>
      </c>
      <c r="C6446" s="29">
        <f t="shared" si="834"/>
        <v>631.57894736842104</v>
      </c>
      <c r="D6446" s="102" t="s">
        <v>188</v>
      </c>
      <c r="E6446" s="43">
        <v>475</v>
      </c>
      <c r="F6446" s="43">
        <v>478</v>
      </c>
      <c r="G6446" s="43">
        <v>482</v>
      </c>
      <c r="H6446" s="110">
        <v>487</v>
      </c>
      <c r="I6446" s="109">
        <f t="shared" si="835"/>
        <v>1894.7368421052631</v>
      </c>
      <c r="J6446" s="109">
        <f t="shared" si="836"/>
        <v>2526.3157894736842</v>
      </c>
      <c r="K6446" s="109">
        <f t="shared" si="837"/>
        <v>3157.894736842105</v>
      </c>
      <c r="L6446" s="43">
        <f t="shared" si="838"/>
        <v>7578.9473684210525</v>
      </c>
      <c r="M6446" s="25"/>
      <c r="N6446" s="25"/>
    </row>
    <row r="6447" spans="1:14" ht="18">
      <c r="A6447" s="114">
        <v>40885</v>
      </c>
      <c r="B6447" s="54" t="s">
        <v>1131</v>
      </c>
      <c r="C6447" s="29">
        <f t="shared" si="834"/>
        <v>601.20240480961922</v>
      </c>
      <c r="D6447" s="102" t="s">
        <v>188</v>
      </c>
      <c r="E6447" s="43">
        <v>499</v>
      </c>
      <c r="F6447" s="43">
        <v>502</v>
      </c>
      <c r="G6447" s="43"/>
      <c r="H6447" s="110"/>
      <c r="I6447" s="109">
        <f t="shared" si="835"/>
        <v>1803.6072144288578</v>
      </c>
      <c r="J6447" s="109">
        <f t="shared" si="836"/>
        <v>0</v>
      </c>
      <c r="K6447" s="109">
        <f t="shared" si="837"/>
        <v>0</v>
      </c>
      <c r="L6447" s="43">
        <f t="shared" si="838"/>
        <v>1803.6072144288578</v>
      </c>
      <c r="M6447" s="25"/>
      <c r="N6447" s="25"/>
    </row>
    <row r="6448" spans="1:14" ht="18">
      <c r="A6448" s="114">
        <v>40884</v>
      </c>
      <c r="B6448" s="54" t="s">
        <v>1117</v>
      </c>
      <c r="C6448" s="29">
        <f t="shared" si="834"/>
        <v>1993.3554817275747</v>
      </c>
      <c r="D6448" s="102" t="s">
        <v>188</v>
      </c>
      <c r="E6448" s="43">
        <v>150.5</v>
      </c>
      <c r="F6448" s="43">
        <v>151.75</v>
      </c>
      <c r="G6448" s="43">
        <v>152.5</v>
      </c>
      <c r="H6448" s="110">
        <v>157.55000000000001</v>
      </c>
      <c r="I6448" s="109">
        <f t="shared" si="835"/>
        <v>2491.6943521594685</v>
      </c>
      <c r="J6448" s="109">
        <f t="shared" si="836"/>
        <v>1495.0166112956811</v>
      </c>
      <c r="K6448" s="109">
        <f t="shared" si="837"/>
        <v>10066.445182724276</v>
      </c>
      <c r="L6448" s="43">
        <f t="shared" si="838"/>
        <v>14053.156146179426</v>
      </c>
      <c r="M6448" s="25"/>
      <c r="N6448" s="25"/>
    </row>
    <row r="6449" spans="1:14" ht="18">
      <c r="A6449" s="114">
        <v>40884</v>
      </c>
      <c r="B6449" s="54" t="s">
        <v>1143</v>
      </c>
      <c r="C6449" s="29">
        <f t="shared" si="834"/>
        <v>1321.5859030837005</v>
      </c>
      <c r="D6449" s="102" t="s">
        <v>188</v>
      </c>
      <c r="E6449" s="43">
        <v>227</v>
      </c>
      <c r="F6449" s="43">
        <v>228.5</v>
      </c>
      <c r="G6449" s="43">
        <v>230.5</v>
      </c>
      <c r="H6449" s="110">
        <v>236</v>
      </c>
      <c r="I6449" s="109">
        <f t="shared" si="835"/>
        <v>1982.3788546255507</v>
      </c>
      <c r="J6449" s="109">
        <f t="shared" si="836"/>
        <v>2643.171806167401</v>
      </c>
      <c r="K6449" s="109">
        <f t="shared" si="837"/>
        <v>7268.7224669603529</v>
      </c>
      <c r="L6449" s="43">
        <f t="shared" si="838"/>
        <v>11894.273127753306</v>
      </c>
      <c r="M6449" s="25"/>
      <c r="N6449" s="25"/>
    </row>
    <row r="6450" spans="1:14" ht="18">
      <c r="A6450" s="114">
        <v>40884</v>
      </c>
      <c r="B6450" s="54" t="s">
        <v>595</v>
      </c>
      <c r="C6450" s="29">
        <f t="shared" si="834"/>
        <v>2112.676056338028</v>
      </c>
      <c r="D6450" s="102" t="s">
        <v>203</v>
      </c>
      <c r="E6450" s="43">
        <v>142</v>
      </c>
      <c r="F6450" s="43">
        <v>140.5</v>
      </c>
      <c r="G6450" s="43"/>
      <c r="H6450" s="110"/>
      <c r="I6450" s="109">
        <f t="shared" si="835"/>
        <v>3169.0140845070418</v>
      </c>
      <c r="J6450" s="109">
        <f t="shared" si="836"/>
        <v>0</v>
      </c>
      <c r="K6450" s="109">
        <f t="shared" si="837"/>
        <v>0</v>
      </c>
      <c r="L6450" s="43">
        <f t="shared" si="838"/>
        <v>3169.0140845070418</v>
      </c>
      <c r="M6450" s="25"/>
      <c r="N6450" s="25"/>
    </row>
    <row r="6451" spans="1:14" ht="18">
      <c r="A6451" s="114">
        <v>40882</v>
      </c>
      <c r="B6451" s="54" t="s">
        <v>1062</v>
      </c>
      <c r="C6451" s="29">
        <f t="shared" si="834"/>
        <v>421.05263157894734</v>
      </c>
      <c r="D6451" s="102" t="s">
        <v>188</v>
      </c>
      <c r="E6451" s="43">
        <v>712.5</v>
      </c>
      <c r="F6451" s="43">
        <v>716.5</v>
      </c>
      <c r="G6451" s="43"/>
      <c r="H6451" s="110"/>
      <c r="I6451" s="109">
        <f t="shared" si="835"/>
        <v>1684.2105263157894</v>
      </c>
      <c r="J6451" s="109">
        <f t="shared" si="836"/>
        <v>0</v>
      </c>
      <c r="K6451" s="109">
        <f t="shared" si="837"/>
        <v>0</v>
      </c>
      <c r="L6451" s="43">
        <f t="shared" si="838"/>
        <v>1684.2105263157894</v>
      </c>
      <c r="M6451" s="25"/>
      <c r="N6451" s="25"/>
    </row>
    <row r="6452" spans="1:14" ht="18">
      <c r="A6452" s="114">
        <v>40879</v>
      </c>
      <c r="B6452" s="54" t="s">
        <v>765</v>
      </c>
      <c r="C6452" s="29">
        <f t="shared" si="834"/>
        <v>645.16129032258061</v>
      </c>
      <c r="D6452" s="102" t="s">
        <v>188</v>
      </c>
      <c r="E6452" s="43">
        <v>465</v>
      </c>
      <c r="F6452" s="43">
        <v>467.75</v>
      </c>
      <c r="G6452" s="43">
        <v>472</v>
      </c>
      <c r="H6452" s="110">
        <v>477</v>
      </c>
      <c r="I6452" s="109">
        <f t="shared" si="835"/>
        <v>1774.1935483870966</v>
      </c>
      <c r="J6452" s="109">
        <f t="shared" si="836"/>
        <v>2741.9354838709678</v>
      </c>
      <c r="K6452" s="109">
        <f t="shared" si="837"/>
        <v>3225.8064516129029</v>
      </c>
      <c r="L6452" s="43">
        <f t="shared" si="838"/>
        <v>7741.9354838709678</v>
      </c>
      <c r="M6452" s="25"/>
      <c r="N6452" s="25"/>
    </row>
    <row r="6453" spans="1:14" ht="18">
      <c r="A6453" s="114">
        <v>40878</v>
      </c>
      <c r="B6453" s="54" t="s">
        <v>1116</v>
      </c>
      <c r="C6453" s="29">
        <f t="shared" si="834"/>
        <v>2678.5714285714284</v>
      </c>
      <c r="D6453" s="102" t="s">
        <v>203</v>
      </c>
      <c r="E6453" s="43">
        <v>112</v>
      </c>
      <c r="F6453" s="43">
        <v>111</v>
      </c>
      <c r="G6453" s="43"/>
      <c r="H6453" s="110"/>
      <c r="I6453" s="109">
        <f t="shared" si="835"/>
        <v>2678.5714285714284</v>
      </c>
      <c r="J6453" s="109">
        <f t="shared" si="836"/>
        <v>0</v>
      </c>
      <c r="K6453" s="109">
        <f t="shared" si="837"/>
        <v>0</v>
      </c>
      <c r="L6453" s="43">
        <f t="shared" si="838"/>
        <v>2678.5714285714284</v>
      </c>
      <c r="M6453" s="25"/>
      <c r="N6453" s="25"/>
    </row>
    <row r="6454" spans="1:14" ht="18">
      <c r="A6454" s="114">
        <v>40878</v>
      </c>
      <c r="B6454" s="54" t="s">
        <v>765</v>
      </c>
      <c r="C6454" s="29">
        <f t="shared" si="834"/>
        <v>680.27210884353747</v>
      </c>
      <c r="D6454" s="102" t="s">
        <v>203</v>
      </c>
      <c r="E6454" s="43">
        <v>441</v>
      </c>
      <c r="F6454" s="43">
        <v>438</v>
      </c>
      <c r="G6454" s="43"/>
      <c r="H6454" s="110"/>
      <c r="I6454" s="109">
        <f t="shared" si="835"/>
        <v>2040.8163265306125</v>
      </c>
      <c r="J6454" s="109">
        <f t="shared" si="836"/>
        <v>0</v>
      </c>
      <c r="K6454" s="109">
        <f t="shared" si="837"/>
        <v>0</v>
      </c>
      <c r="L6454" s="43">
        <f t="shared" si="838"/>
        <v>2040.8163265306125</v>
      </c>
      <c r="M6454" s="25"/>
      <c r="N6454" s="25"/>
    </row>
    <row r="6455" spans="1:14" ht="18">
      <c r="A6455" s="114">
        <v>40878</v>
      </c>
      <c r="B6455" s="54" t="s">
        <v>535</v>
      </c>
      <c r="C6455" s="29">
        <f t="shared" si="834"/>
        <v>696.05568445475637</v>
      </c>
      <c r="D6455" s="102" t="s">
        <v>188</v>
      </c>
      <c r="E6455" s="43">
        <v>431</v>
      </c>
      <c r="F6455" s="43">
        <v>433.5</v>
      </c>
      <c r="G6455" s="43"/>
      <c r="H6455" s="110"/>
      <c r="I6455" s="109">
        <f t="shared" si="835"/>
        <v>1740.1392111368909</v>
      </c>
      <c r="J6455" s="109">
        <f t="shared" si="836"/>
        <v>0</v>
      </c>
      <c r="K6455" s="109">
        <f t="shared" si="837"/>
        <v>0</v>
      </c>
      <c r="L6455" s="43">
        <f t="shared" si="838"/>
        <v>1740.1392111368909</v>
      </c>
      <c r="M6455" s="25"/>
      <c r="N6455" s="25"/>
    </row>
    <row r="6456" spans="1:14" ht="18">
      <c r="A6456" s="114">
        <v>40877</v>
      </c>
      <c r="B6456" s="54" t="s">
        <v>765</v>
      </c>
      <c r="C6456" s="29">
        <f t="shared" si="834"/>
        <v>642.3982869379015</v>
      </c>
      <c r="D6456" s="102" t="s">
        <v>188</v>
      </c>
      <c r="E6456" s="43">
        <v>467</v>
      </c>
      <c r="F6456" s="43">
        <v>469.75</v>
      </c>
      <c r="G6456" s="43">
        <v>472.7</v>
      </c>
      <c r="H6456" s="110"/>
      <c r="I6456" s="109">
        <f t="shared" si="835"/>
        <v>1766.5952890792291</v>
      </c>
      <c r="J6456" s="109">
        <f t="shared" si="836"/>
        <v>1895.0749464668022</v>
      </c>
      <c r="K6456" s="109">
        <f t="shared" si="837"/>
        <v>0</v>
      </c>
      <c r="L6456" s="43">
        <f t="shared" si="838"/>
        <v>3661.6702355460311</v>
      </c>
      <c r="M6456" s="25"/>
      <c r="N6456" s="25"/>
    </row>
    <row r="6457" spans="1:14" ht="18">
      <c r="A6457" s="114">
        <v>40877</v>
      </c>
      <c r="B6457" s="54" t="s">
        <v>956</v>
      </c>
      <c r="C6457" s="29">
        <f t="shared" si="834"/>
        <v>1153.8461538461538</v>
      </c>
      <c r="D6457" s="54" t="s">
        <v>203</v>
      </c>
      <c r="E6457" s="112">
        <v>260</v>
      </c>
      <c r="F6457" s="112">
        <v>258.5</v>
      </c>
      <c r="G6457" s="43">
        <v>256.2</v>
      </c>
      <c r="H6457" s="110"/>
      <c r="I6457" s="109">
        <f t="shared" si="835"/>
        <v>1730.7692307692307</v>
      </c>
      <c r="J6457" s="109">
        <f t="shared" si="836"/>
        <v>2653.846153846167</v>
      </c>
      <c r="K6457" s="109">
        <f t="shared" si="837"/>
        <v>0</v>
      </c>
      <c r="L6457" s="43">
        <f t="shared" si="838"/>
        <v>4384.6153846153975</v>
      </c>
      <c r="M6457" s="25"/>
      <c r="N6457" s="25"/>
    </row>
    <row r="6458" spans="1:14" ht="18">
      <c r="A6458" s="114">
        <v>40876</v>
      </c>
      <c r="B6458" s="54" t="s">
        <v>765</v>
      </c>
      <c r="C6458" s="29">
        <f t="shared" si="834"/>
        <v>697.67441860465112</v>
      </c>
      <c r="D6458" s="102" t="s">
        <v>188</v>
      </c>
      <c r="E6458" s="43">
        <v>430</v>
      </c>
      <c r="F6458" s="43">
        <v>433</v>
      </c>
      <c r="G6458" s="43">
        <v>436</v>
      </c>
      <c r="H6458" s="110">
        <v>440</v>
      </c>
      <c r="I6458" s="109">
        <f t="shared" si="835"/>
        <v>2093.0232558139533</v>
      </c>
      <c r="J6458" s="109">
        <f t="shared" si="836"/>
        <v>2093.0232558139533</v>
      </c>
      <c r="K6458" s="109">
        <f t="shared" si="837"/>
        <v>2790.6976744186045</v>
      </c>
      <c r="L6458" s="43">
        <f t="shared" si="838"/>
        <v>6976.7441860465115</v>
      </c>
      <c r="M6458" s="25"/>
      <c r="N6458" s="25"/>
    </row>
    <row r="6459" spans="1:14" ht="18">
      <c r="A6459" s="114">
        <v>40876</v>
      </c>
      <c r="B6459" s="54" t="s">
        <v>795</v>
      </c>
      <c r="C6459" s="29">
        <f t="shared" si="834"/>
        <v>1384.083044982699</v>
      </c>
      <c r="D6459" s="102" t="s">
        <v>188</v>
      </c>
      <c r="E6459" s="43">
        <v>216.75</v>
      </c>
      <c r="F6459" s="43">
        <v>218</v>
      </c>
      <c r="G6459" s="43">
        <v>220</v>
      </c>
      <c r="H6459" s="110"/>
      <c r="I6459" s="109">
        <f t="shared" si="835"/>
        <v>1730.1038062283737</v>
      </c>
      <c r="J6459" s="109">
        <f t="shared" si="836"/>
        <v>2768.166089965398</v>
      </c>
      <c r="K6459" s="109">
        <f t="shared" si="837"/>
        <v>0</v>
      </c>
      <c r="L6459" s="43">
        <f t="shared" si="838"/>
        <v>4498.2698961937713</v>
      </c>
      <c r="M6459" s="25"/>
      <c r="N6459" s="25"/>
    </row>
    <row r="6460" spans="1:14" ht="18">
      <c r="A6460" s="114">
        <v>40875</v>
      </c>
      <c r="B6460" s="54" t="s">
        <v>1034</v>
      </c>
      <c r="C6460" s="29">
        <f t="shared" si="834"/>
        <v>691.24423963133643</v>
      </c>
      <c r="D6460" s="102" t="s">
        <v>203</v>
      </c>
      <c r="E6460" s="43">
        <v>434</v>
      </c>
      <c r="F6460" s="43">
        <v>432</v>
      </c>
      <c r="G6460" s="43">
        <v>429</v>
      </c>
      <c r="H6460" s="110">
        <v>425</v>
      </c>
      <c r="I6460" s="109">
        <f t="shared" si="835"/>
        <v>1382.4884792626729</v>
      </c>
      <c r="J6460" s="109">
        <f t="shared" si="836"/>
        <v>2073.7327188940094</v>
      </c>
      <c r="K6460" s="109">
        <f t="shared" si="837"/>
        <v>2764.9769585253457</v>
      </c>
      <c r="L6460" s="43">
        <f t="shared" si="838"/>
        <v>6221.1981566820286</v>
      </c>
      <c r="M6460" s="25"/>
      <c r="N6460" s="25"/>
    </row>
    <row r="6461" spans="1:14" ht="18">
      <c r="A6461" s="114">
        <v>40875</v>
      </c>
      <c r="B6461" s="54" t="s">
        <v>1034</v>
      </c>
      <c r="C6461" s="29">
        <f t="shared" si="834"/>
        <v>688.0733944954128</v>
      </c>
      <c r="D6461" s="102" t="s">
        <v>188</v>
      </c>
      <c r="E6461" s="43">
        <v>436</v>
      </c>
      <c r="F6461" s="43">
        <v>439</v>
      </c>
      <c r="G6461" s="43">
        <v>443</v>
      </c>
      <c r="H6461" s="110">
        <v>452</v>
      </c>
      <c r="I6461" s="109">
        <f t="shared" si="835"/>
        <v>2064.2201834862385</v>
      </c>
      <c r="J6461" s="109">
        <f t="shared" si="836"/>
        <v>2752.2935779816512</v>
      </c>
      <c r="K6461" s="109">
        <f t="shared" si="837"/>
        <v>6192.6605504587151</v>
      </c>
      <c r="L6461" s="43">
        <f t="shared" si="838"/>
        <v>11009.174311926605</v>
      </c>
      <c r="M6461" s="25"/>
      <c r="N6461" s="25"/>
    </row>
    <row r="6462" spans="1:14" ht="18">
      <c r="A6462" s="114">
        <v>40875</v>
      </c>
      <c r="B6462" s="54" t="s">
        <v>988</v>
      </c>
      <c r="C6462" s="29">
        <f t="shared" si="834"/>
        <v>1530.6122448979593</v>
      </c>
      <c r="D6462" s="102" t="s">
        <v>203</v>
      </c>
      <c r="E6462" s="43">
        <v>196</v>
      </c>
      <c r="F6462" s="43">
        <v>194.75</v>
      </c>
      <c r="G6462" s="43">
        <v>192.5</v>
      </c>
      <c r="H6462" s="110"/>
      <c r="I6462" s="109">
        <f t="shared" si="835"/>
        <v>1913.2653061224491</v>
      </c>
      <c r="J6462" s="109">
        <f t="shared" si="836"/>
        <v>3443.8775510204082</v>
      </c>
      <c r="K6462" s="109">
        <f t="shared" si="837"/>
        <v>0</v>
      </c>
      <c r="L6462" s="43">
        <f t="shared" si="838"/>
        <v>5357.1428571428569</v>
      </c>
      <c r="M6462" s="25"/>
      <c r="N6462" s="25"/>
    </row>
    <row r="6463" spans="1:14" ht="18">
      <c r="A6463" s="114">
        <v>40875</v>
      </c>
      <c r="B6463" s="54" t="s">
        <v>560</v>
      </c>
      <c r="C6463" s="29">
        <f t="shared" ref="C6463:C6526" si="839">300000/E6463</f>
        <v>742.57425742574253</v>
      </c>
      <c r="D6463" s="102" t="s">
        <v>188</v>
      </c>
      <c r="E6463" s="43">
        <v>404</v>
      </c>
      <c r="F6463" s="43">
        <v>398.45</v>
      </c>
      <c r="G6463" s="43"/>
      <c r="H6463" s="110"/>
      <c r="I6463" s="109">
        <f t="shared" si="835"/>
        <v>-4121.2871287128792</v>
      </c>
      <c r="J6463" s="109">
        <f t="shared" si="836"/>
        <v>0</v>
      </c>
      <c r="K6463" s="109">
        <f t="shared" si="837"/>
        <v>0</v>
      </c>
      <c r="L6463" s="43">
        <f t="shared" si="838"/>
        <v>-4121.2871287128792</v>
      </c>
      <c r="M6463" s="25"/>
      <c r="N6463" s="25"/>
    </row>
    <row r="6464" spans="1:14" ht="18">
      <c r="A6464" s="114">
        <v>40872</v>
      </c>
      <c r="B6464" s="54" t="s">
        <v>560</v>
      </c>
      <c r="C6464" s="29">
        <f t="shared" si="839"/>
        <v>869.56521739130437</v>
      </c>
      <c r="D6464" s="102" t="s">
        <v>188</v>
      </c>
      <c r="E6464" s="43">
        <v>345</v>
      </c>
      <c r="F6464" s="43">
        <v>347</v>
      </c>
      <c r="G6464" s="43">
        <v>350</v>
      </c>
      <c r="H6464" s="110">
        <v>354</v>
      </c>
      <c r="I6464" s="109">
        <f t="shared" si="835"/>
        <v>1739.1304347826087</v>
      </c>
      <c r="J6464" s="109">
        <f t="shared" si="836"/>
        <v>2608.695652173913</v>
      </c>
      <c r="K6464" s="109">
        <f t="shared" si="837"/>
        <v>3478.2608695652175</v>
      </c>
      <c r="L6464" s="43">
        <f t="shared" si="838"/>
        <v>7826.0869565217399</v>
      </c>
      <c r="M6464" s="25"/>
      <c r="N6464" s="25"/>
    </row>
    <row r="6465" spans="1:14" ht="18">
      <c r="A6465" s="114">
        <v>40872</v>
      </c>
      <c r="B6465" s="54" t="s">
        <v>560</v>
      </c>
      <c r="C6465" s="29">
        <f t="shared" si="839"/>
        <v>806.45161290322585</v>
      </c>
      <c r="D6465" s="102" t="s">
        <v>188</v>
      </c>
      <c r="E6465" s="43">
        <v>372</v>
      </c>
      <c r="F6465" s="43">
        <v>374</v>
      </c>
      <c r="G6465" s="43">
        <v>377</v>
      </c>
      <c r="H6465" s="110"/>
      <c r="I6465" s="109">
        <f t="shared" si="835"/>
        <v>1612.9032258064517</v>
      </c>
      <c r="J6465" s="109">
        <f t="shared" si="836"/>
        <v>2419.3548387096776</v>
      </c>
      <c r="K6465" s="109">
        <f t="shared" si="837"/>
        <v>0</v>
      </c>
      <c r="L6465" s="43">
        <f t="shared" si="838"/>
        <v>4032.2580645161293</v>
      </c>
      <c r="M6465" s="25"/>
      <c r="N6465" s="25"/>
    </row>
    <row r="6466" spans="1:14" ht="18">
      <c r="A6466" s="114">
        <v>40872</v>
      </c>
      <c r="B6466" s="54" t="s">
        <v>568</v>
      </c>
      <c r="C6466" s="29">
        <f t="shared" si="839"/>
        <v>706.71378091872793</v>
      </c>
      <c r="D6466" s="102" t="s">
        <v>188</v>
      </c>
      <c r="E6466" s="43">
        <v>424.5</v>
      </c>
      <c r="F6466" s="43">
        <v>427</v>
      </c>
      <c r="G6466" s="43"/>
      <c r="H6466" s="110"/>
      <c r="I6466" s="109">
        <f t="shared" si="835"/>
        <v>1766.7844522968198</v>
      </c>
      <c r="J6466" s="109">
        <f t="shared" si="836"/>
        <v>0</v>
      </c>
      <c r="K6466" s="109">
        <f t="shared" si="837"/>
        <v>0</v>
      </c>
      <c r="L6466" s="43">
        <f t="shared" si="838"/>
        <v>1766.7844522968198</v>
      </c>
      <c r="M6466" s="25"/>
      <c r="N6466" s="25"/>
    </row>
    <row r="6467" spans="1:14" ht="18">
      <c r="A6467" s="114">
        <v>40871</v>
      </c>
      <c r="B6467" s="54" t="s">
        <v>546</v>
      </c>
      <c r="C6467" s="29">
        <f t="shared" si="839"/>
        <v>506.75675675675677</v>
      </c>
      <c r="D6467" s="102" t="s">
        <v>188</v>
      </c>
      <c r="E6467" s="43">
        <v>592</v>
      </c>
      <c r="F6467" s="43">
        <v>595</v>
      </c>
      <c r="G6467" s="43">
        <v>599</v>
      </c>
      <c r="H6467" s="110">
        <v>614</v>
      </c>
      <c r="I6467" s="109">
        <f t="shared" si="835"/>
        <v>1520.2702702702704</v>
      </c>
      <c r="J6467" s="109">
        <f t="shared" si="836"/>
        <v>2027.0270270270271</v>
      </c>
      <c r="K6467" s="109">
        <f t="shared" si="837"/>
        <v>7601.3513513513517</v>
      </c>
      <c r="L6467" s="43">
        <f t="shared" si="838"/>
        <v>11148.64864864865</v>
      </c>
      <c r="M6467" s="25"/>
      <c r="N6467" s="25"/>
    </row>
    <row r="6468" spans="1:14" ht="18">
      <c r="A6468" s="114">
        <v>40871</v>
      </c>
      <c r="B6468" s="54" t="s">
        <v>1117</v>
      </c>
      <c r="C6468" s="29">
        <f t="shared" si="839"/>
        <v>2255.6390977443607</v>
      </c>
      <c r="D6468" s="102" t="s">
        <v>188</v>
      </c>
      <c r="E6468" s="43">
        <v>133</v>
      </c>
      <c r="F6468" s="43">
        <v>134</v>
      </c>
      <c r="G6468" s="43"/>
      <c r="H6468" s="110"/>
      <c r="I6468" s="109">
        <f t="shared" si="835"/>
        <v>2255.6390977443607</v>
      </c>
      <c r="J6468" s="109">
        <f t="shared" si="836"/>
        <v>0</v>
      </c>
      <c r="K6468" s="109">
        <f t="shared" si="837"/>
        <v>0</v>
      </c>
      <c r="L6468" s="43">
        <f t="shared" si="838"/>
        <v>2255.6390977443607</v>
      </c>
      <c r="M6468" s="25"/>
      <c r="N6468" s="25"/>
    </row>
    <row r="6469" spans="1:14" ht="18">
      <c r="A6469" s="114">
        <v>40870</v>
      </c>
      <c r="B6469" s="54" t="s">
        <v>1132</v>
      </c>
      <c r="C6469" s="29">
        <f t="shared" si="839"/>
        <v>120.72434607645876</v>
      </c>
      <c r="D6469" s="102" t="s">
        <v>203</v>
      </c>
      <c r="E6469" s="43">
        <v>2485</v>
      </c>
      <c r="F6469" s="43">
        <v>2475</v>
      </c>
      <c r="G6469" s="43">
        <v>2462</v>
      </c>
      <c r="H6469" s="110">
        <v>2445</v>
      </c>
      <c r="I6469" s="109">
        <f t="shared" si="835"/>
        <v>1207.2434607645876</v>
      </c>
      <c r="J6469" s="109">
        <f t="shared" si="836"/>
        <v>1569.4164989939638</v>
      </c>
      <c r="K6469" s="109">
        <f t="shared" si="837"/>
        <v>2052.3138832997988</v>
      </c>
      <c r="L6469" s="43">
        <f t="shared" si="838"/>
        <v>4828.9738430583502</v>
      </c>
      <c r="M6469" s="25"/>
      <c r="N6469" s="25"/>
    </row>
    <row r="6470" spans="1:14" ht="18">
      <c r="A6470" s="114">
        <v>40870</v>
      </c>
      <c r="B6470" s="54" t="s">
        <v>1079</v>
      </c>
      <c r="C6470" s="29">
        <f t="shared" si="839"/>
        <v>636.9426751592357</v>
      </c>
      <c r="D6470" s="102" t="s">
        <v>203</v>
      </c>
      <c r="E6470" s="43">
        <v>471</v>
      </c>
      <c r="F6470" s="43">
        <v>468</v>
      </c>
      <c r="G6470" s="43">
        <v>464</v>
      </c>
      <c r="H6470" s="110"/>
      <c r="I6470" s="109">
        <f t="shared" si="835"/>
        <v>1910.8280254777071</v>
      </c>
      <c r="J6470" s="109">
        <f t="shared" si="836"/>
        <v>2547.7707006369428</v>
      </c>
      <c r="K6470" s="109">
        <f t="shared" si="837"/>
        <v>0</v>
      </c>
      <c r="L6470" s="43">
        <f t="shared" si="838"/>
        <v>4458.5987261146502</v>
      </c>
      <c r="M6470" s="25"/>
      <c r="N6470" s="25"/>
    </row>
    <row r="6471" spans="1:14" ht="18">
      <c r="A6471" s="114">
        <v>40870</v>
      </c>
      <c r="B6471" s="54" t="s">
        <v>1144</v>
      </c>
      <c r="C6471" s="29">
        <f t="shared" si="839"/>
        <v>1351.3513513513512</v>
      </c>
      <c r="D6471" s="102" t="s">
        <v>203</v>
      </c>
      <c r="E6471" s="43">
        <v>222</v>
      </c>
      <c r="F6471" s="43">
        <v>220</v>
      </c>
      <c r="G6471" s="43">
        <v>217</v>
      </c>
      <c r="H6471" s="110"/>
      <c r="I6471" s="109">
        <f t="shared" si="835"/>
        <v>2702.7027027027025</v>
      </c>
      <c r="J6471" s="109">
        <f t="shared" si="836"/>
        <v>4054.0540540540537</v>
      </c>
      <c r="K6471" s="109">
        <f t="shared" si="837"/>
        <v>0</v>
      </c>
      <c r="L6471" s="43">
        <f t="shared" si="838"/>
        <v>6756.7567567567567</v>
      </c>
      <c r="M6471" s="25"/>
      <c r="N6471" s="25"/>
    </row>
    <row r="6472" spans="1:14" ht="18">
      <c r="A6472" s="114">
        <v>40869</v>
      </c>
      <c r="B6472" s="54" t="s">
        <v>600</v>
      </c>
      <c r="C6472" s="29">
        <f t="shared" si="839"/>
        <v>405.95399188092017</v>
      </c>
      <c r="D6472" s="102" t="s">
        <v>203</v>
      </c>
      <c r="E6472" s="43">
        <v>739</v>
      </c>
      <c r="F6472" s="43">
        <v>734</v>
      </c>
      <c r="G6472" s="43">
        <v>728</v>
      </c>
      <c r="H6472" s="110">
        <v>720</v>
      </c>
      <c r="I6472" s="109">
        <f t="shared" si="835"/>
        <v>2029.7699594046007</v>
      </c>
      <c r="J6472" s="109">
        <f t="shared" si="836"/>
        <v>2435.7239512855213</v>
      </c>
      <c r="K6472" s="109">
        <f t="shared" si="837"/>
        <v>3247.6319350473614</v>
      </c>
      <c r="L6472" s="43">
        <f t="shared" si="838"/>
        <v>7713.1258457374834</v>
      </c>
      <c r="M6472" s="25"/>
      <c r="N6472" s="25"/>
    </row>
    <row r="6473" spans="1:14" ht="18">
      <c r="A6473" s="114">
        <v>40868</v>
      </c>
      <c r="B6473" s="54" t="s">
        <v>1145</v>
      </c>
      <c r="C6473" s="29">
        <f t="shared" si="839"/>
        <v>1345.2914798206277</v>
      </c>
      <c r="D6473" s="102" t="s">
        <v>203</v>
      </c>
      <c r="E6473" s="43">
        <v>223</v>
      </c>
      <c r="F6473" s="43">
        <v>221</v>
      </c>
      <c r="G6473" s="43">
        <v>218</v>
      </c>
      <c r="H6473" s="110">
        <v>214</v>
      </c>
      <c r="I6473" s="109">
        <f t="shared" si="835"/>
        <v>2690.5829596412555</v>
      </c>
      <c r="J6473" s="109">
        <f t="shared" si="836"/>
        <v>4035.8744394618834</v>
      </c>
      <c r="K6473" s="109">
        <f t="shared" si="837"/>
        <v>5381.1659192825109</v>
      </c>
      <c r="L6473" s="43">
        <f t="shared" si="838"/>
        <v>12107.623318385649</v>
      </c>
      <c r="M6473" s="25"/>
      <c r="N6473" s="25"/>
    </row>
    <row r="6474" spans="1:14" ht="18">
      <c r="A6474" s="114">
        <v>40868</v>
      </c>
      <c r="B6474" s="54" t="s">
        <v>560</v>
      </c>
      <c r="C6474" s="29">
        <f t="shared" si="839"/>
        <v>840.33613445378148</v>
      </c>
      <c r="D6474" s="102" t="s">
        <v>188</v>
      </c>
      <c r="E6474" s="43">
        <v>357</v>
      </c>
      <c r="F6474" s="43">
        <v>359.5</v>
      </c>
      <c r="G6474" s="43">
        <v>363</v>
      </c>
      <c r="H6474" s="110"/>
      <c r="I6474" s="109">
        <f t="shared" si="835"/>
        <v>2100.8403361344535</v>
      </c>
      <c r="J6474" s="109">
        <f t="shared" si="836"/>
        <v>2941.1764705882351</v>
      </c>
      <c r="K6474" s="109">
        <f t="shared" si="837"/>
        <v>0</v>
      </c>
      <c r="L6474" s="43">
        <f t="shared" si="838"/>
        <v>5042.0168067226887</v>
      </c>
      <c r="M6474" s="25"/>
      <c r="N6474" s="25"/>
    </row>
    <row r="6475" spans="1:14" ht="18">
      <c r="A6475" s="114">
        <v>40865</v>
      </c>
      <c r="B6475" s="54" t="s">
        <v>560</v>
      </c>
      <c r="C6475" s="29">
        <f t="shared" si="839"/>
        <v>854.70085470085473</v>
      </c>
      <c r="D6475" s="102" t="s">
        <v>203</v>
      </c>
      <c r="E6475" s="43">
        <v>351</v>
      </c>
      <c r="F6475" s="43">
        <v>348.5</v>
      </c>
      <c r="G6475" s="43"/>
      <c r="H6475" s="110"/>
      <c r="I6475" s="109">
        <f t="shared" si="835"/>
        <v>2136.7521367521367</v>
      </c>
      <c r="J6475" s="109">
        <f t="shared" si="836"/>
        <v>0</v>
      </c>
      <c r="K6475" s="109">
        <f t="shared" si="837"/>
        <v>0</v>
      </c>
      <c r="L6475" s="43">
        <f t="shared" si="838"/>
        <v>2136.7521367521367</v>
      </c>
      <c r="M6475" s="25"/>
      <c r="N6475" s="25"/>
    </row>
    <row r="6476" spans="1:14" ht="18">
      <c r="A6476" s="114">
        <v>40864</v>
      </c>
      <c r="B6476" s="102" t="s">
        <v>1146</v>
      </c>
      <c r="C6476" s="29">
        <f t="shared" si="839"/>
        <v>672.64573991031386</v>
      </c>
      <c r="D6476" s="102" t="s">
        <v>203</v>
      </c>
      <c r="E6476" s="43">
        <v>446</v>
      </c>
      <c r="F6476" s="43">
        <v>443</v>
      </c>
      <c r="G6476" s="43"/>
      <c r="H6476" s="110"/>
      <c r="I6476" s="109">
        <f t="shared" ref="I6476:I6539" si="840">(IF(D6476="SHORT",E6476-F6476,IF(D6476="LONG",F6476-E6476)))*C6476</f>
        <v>2017.9372197309417</v>
      </c>
      <c r="J6476" s="109">
        <f t="shared" ref="J6476:J6539" si="841">(IF(D6476="SHORT",IF(G6476="",0,F6476-G6476),IF(D6476="LONG",IF(G6476="",0,G6476-F6476))))*C6476</f>
        <v>0</v>
      </c>
      <c r="K6476" s="109">
        <f t="shared" ref="K6476:K6539" si="842">(IF(D6476="SHORT",IF(H6476="",0,G6476-H6476),IF(D6476="LONG",IF(H6476="",0,(H6476-G6476)))))*C6476</f>
        <v>0</v>
      </c>
      <c r="L6476" s="43">
        <f t="shared" ref="L6476:L6539" si="843">SUM(I6476,J6476,K6476)</f>
        <v>2017.9372197309417</v>
      </c>
      <c r="M6476" s="25"/>
      <c r="N6476" s="25"/>
    </row>
    <row r="6477" spans="1:14" s="4" customFormat="1" ht="18">
      <c r="A6477" s="114">
        <v>40863</v>
      </c>
      <c r="B6477" s="54" t="s">
        <v>988</v>
      </c>
      <c r="C6477" s="29">
        <f t="shared" si="839"/>
        <v>1369.8630136986301</v>
      </c>
      <c r="D6477" s="102" t="s">
        <v>203</v>
      </c>
      <c r="E6477" s="43">
        <v>219</v>
      </c>
      <c r="F6477" s="43">
        <v>217.5</v>
      </c>
      <c r="G6477" s="43">
        <v>215.5</v>
      </c>
      <c r="H6477" s="110">
        <v>212</v>
      </c>
      <c r="I6477" s="109">
        <f t="shared" si="840"/>
        <v>2054.794520547945</v>
      </c>
      <c r="J6477" s="109">
        <f t="shared" si="841"/>
        <v>2739.7260273972602</v>
      </c>
      <c r="K6477" s="109">
        <f t="shared" si="842"/>
        <v>4794.5205479452052</v>
      </c>
      <c r="L6477" s="43">
        <f t="shared" si="843"/>
        <v>9589.0410958904104</v>
      </c>
      <c r="M6477" s="25"/>
      <c r="N6477" s="116"/>
    </row>
    <row r="6478" spans="1:14" s="4" customFormat="1" ht="18">
      <c r="A6478" s="114">
        <v>40863</v>
      </c>
      <c r="B6478" s="54" t="s">
        <v>988</v>
      </c>
      <c r="C6478" s="29">
        <f t="shared" si="839"/>
        <v>1052.6315789473683</v>
      </c>
      <c r="D6478" s="102" t="s">
        <v>188</v>
      </c>
      <c r="E6478" s="43">
        <v>285</v>
      </c>
      <c r="F6478" s="43">
        <v>287</v>
      </c>
      <c r="G6478" s="43">
        <v>290</v>
      </c>
      <c r="H6478" s="110">
        <v>295</v>
      </c>
      <c r="I6478" s="109">
        <f t="shared" si="840"/>
        <v>2105.2631578947367</v>
      </c>
      <c r="J6478" s="109">
        <f t="shared" si="841"/>
        <v>3157.894736842105</v>
      </c>
      <c r="K6478" s="109">
        <f t="shared" si="842"/>
        <v>5263.1578947368416</v>
      </c>
      <c r="L6478" s="43">
        <f t="shared" si="843"/>
        <v>10526.315789473683</v>
      </c>
      <c r="M6478" s="25"/>
      <c r="N6478" s="116"/>
    </row>
    <row r="6479" spans="1:14" s="4" customFormat="1" ht="18">
      <c r="A6479" s="114">
        <v>40863</v>
      </c>
      <c r="B6479" s="54" t="s">
        <v>988</v>
      </c>
      <c r="C6479" s="29">
        <f t="shared" si="839"/>
        <v>1265.8227848101267</v>
      </c>
      <c r="D6479" s="102" t="s">
        <v>203</v>
      </c>
      <c r="E6479" s="43">
        <v>237</v>
      </c>
      <c r="F6479" s="43">
        <v>235.5</v>
      </c>
      <c r="G6479" s="43">
        <v>232</v>
      </c>
      <c r="H6479" s="110">
        <v>228</v>
      </c>
      <c r="I6479" s="109">
        <f t="shared" si="840"/>
        <v>1898.7341772151899</v>
      </c>
      <c r="J6479" s="109">
        <f t="shared" si="841"/>
        <v>4430.3797468354433</v>
      </c>
      <c r="K6479" s="109">
        <f t="shared" si="842"/>
        <v>5063.2911392405067</v>
      </c>
      <c r="L6479" s="43">
        <f t="shared" si="843"/>
        <v>11392.405063291139</v>
      </c>
      <c r="M6479" s="25"/>
      <c r="N6479" s="116"/>
    </row>
    <row r="6480" spans="1:14" s="4" customFormat="1" ht="18">
      <c r="A6480" s="114">
        <v>40863</v>
      </c>
      <c r="B6480" s="54" t="s">
        <v>988</v>
      </c>
      <c r="C6480" s="29">
        <f t="shared" si="839"/>
        <v>1209.6774193548388</v>
      </c>
      <c r="D6480" s="102" t="s">
        <v>203</v>
      </c>
      <c r="E6480" s="43">
        <v>248</v>
      </c>
      <c r="F6480" s="43">
        <v>246.5</v>
      </c>
      <c r="G6480" s="43">
        <v>243</v>
      </c>
      <c r="H6480" s="110">
        <v>239</v>
      </c>
      <c r="I6480" s="109">
        <f t="shared" si="840"/>
        <v>1814.516129032258</v>
      </c>
      <c r="J6480" s="109">
        <f t="shared" si="841"/>
        <v>4233.8709677419356</v>
      </c>
      <c r="K6480" s="109">
        <f t="shared" si="842"/>
        <v>4838.7096774193551</v>
      </c>
      <c r="L6480" s="43">
        <f t="shared" si="843"/>
        <v>10887.096774193549</v>
      </c>
      <c r="M6480" s="25"/>
      <c r="N6480" s="116"/>
    </row>
    <row r="6481" spans="1:14" s="4" customFormat="1" ht="18">
      <c r="A6481" s="114">
        <v>40863</v>
      </c>
      <c r="B6481" s="54" t="s">
        <v>988</v>
      </c>
      <c r="C6481" s="29">
        <f t="shared" si="839"/>
        <v>1276.5957446808511</v>
      </c>
      <c r="D6481" s="102" t="s">
        <v>203</v>
      </c>
      <c r="E6481" s="43">
        <v>235</v>
      </c>
      <c r="F6481" s="43">
        <v>232</v>
      </c>
      <c r="G6481" s="43">
        <v>230</v>
      </c>
      <c r="H6481" s="110">
        <v>227</v>
      </c>
      <c r="I6481" s="109">
        <f t="shared" si="840"/>
        <v>3829.7872340425533</v>
      </c>
      <c r="J6481" s="109">
        <f t="shared" si="841"/>
        <v>2553.1914893617022</v>
      </c>
      <c r="K6481" s="109">
        <f t="shared" si="842"/>
        <v>3829.7872340425533</v>
      </c>
      <c r="L6481" s="43">
        <f t="shared" si="843"/>
        <v>10212.765957446809</v>
      </c>
      <c r="M6481" s="25"/>
      <c r="N6481" s="116"/>
    </row>
    <row r="6482" spans="1:14" s="4" customFormat="1" ht="18">
      <c r="A6482" s="114">
        <v>40862</v>
      </c>
      <c r="B6482" s="54" t="s">
        <v>560</v>
      </c>
      <c r="C6482" s="29">
        <f t="shared" si="839"/>
        <v>810.81081081081084</v>
      </c>
      <c r="D6482" s="102" t="s">
        <v>203</v>
      </c>
      <c r="E6482" s="43">
        <v>370</v>
      </c>
      <c r="F6482" s="43">
        <v>368</v>
      </c>
      <c r="G6482" s="43">
        <v>365</v>
      </c>
      <c r="H6482" s="110">
        <v>361</v>
      </c>
      <c r="I6482" s="109">
        <f t="shared" si="840"/>
        <v>1621.6216216216217</v>
      </c>
      <c r="J6482" s="109">
        <f t="shared" si="841"/>
        <v>2432.4324324324325</v>
      </c>
      <c r="K6482" s="109">
        <f t="shared" si="842"/>
        <v>3243.2432432432433</v>
      </c>
      <c r="L6482" s="43">
        <f t="shared" si="843"/>
        <v>7297.2972972972975</v>
      </c>
      <c r="M6482" s="25"/>
      <c r="N6482" s="116"/>
    </row>
    <row r="6483" spans="1:14" s="4" customFormat="1" ht="18">
      <c r="A6483" s="106">
        <v>40862</v>
      </c>
      <c r="B6483" s="102" t="s">
        <v>464</v>
      </c>
      <c r="C6483" s="29">
        <f t="shared" si="839"/>
        <v>392.15686274509807</v>
      </c>
      <c r="D6483" s="102" t="s">
        <v>203</v>
      </c>
      <c r="E6483" s="43">
        <v>765</v>
      </c>
      <c r="F6483" s="43">
        <v>761</v>
      </c>
      <c r="G6483" s="43">
        <v>755</v>
      </c>
      <c r="H6483" s="110">
        <v>745</v>
      </c>
      <c r="I6483" s="109">
        <f t="shared" si="840"/>
        <v>1568.6274509803923</v>
      </c>
      <c r="J6483" s="109">
        <f t="shared" si="841"/>
        <v>2352.9411764705883</v>
      </c>
      <c r="K6483" s="109">
        <f t="shared" si="842"/>
        <v>3921.5686274509808</v>
      </c>
      <c r="L6483" s="43">
        <f t="shared" si="843"/>
        <v>7843.1372549019616</v>
      </c>
      <c r="M6483" s="25"/>
      <c r="N6483" s="116"/>
    </row>
    <row r="6484" spans="1:14" s="4" customFormat="1" ht="18">
      <c r="A6484" s="114">
        <v>40862</v>
      </c>
      <c r="B6484" s="54" t="s">
        <v>560</v>
      </c>
      <c r="C6484" s="29">
        <f t="shared" si="839"/>
        <v>769.23076923076928</v>
      </c>
      <c r="D6484" s="102" t="s">
        <v>203</v>
      </c>
      <c r="E6484" s="43">
        <v>390</v>
      </c>
      <c r="F6484" s="43">
        <v>388</v>
      </c>
      <c r="G6484" s="43">
        <v>385</v>
      </c>
      <c r="H6484" s="110">
        <v>380</v>
      </c>
      <c r="I6484" s="109">
        <f t="shared" si="840"/>
        <v>1538.4615384615386</v>
      </c>
      <c r="J6484" s="109">
        <f t="shared" si="841"/>
        <v>2307.6923076923076</v>
      </c>
      <c r="K6484" s="109">
        <f t="shared" si="842"/>
        <v>3846.1538461538466</v>
      </c>
      <c r="L6484" s="43">
        <f t="shared" si="843"/>
        <v>7692.3076923076933</v>
      </c>
      <c r="M6484" s="25"/>
      <c r="N6484" s="116"/>
    </row>
    <row r="6485" spans="1:14" s="4" customFormat="1" ht="18">
      <c r="A6485" s="114">
        <v>40862</v>
      </c>
      <c r="B6485" s="54" t="s">
        <v>560</v>
      </c>
      <c r="C6485" s="29">
        <f t="shared" si="839"/>
        <v>748.12967581047383</v>
      </c>
      <c r="D6485" s="102" t="s">
        <v>203</v>
      </c>
      <c r="E6485" s="43">
        <v>401</v>
      </c>
      <c r="F6485" s="43">
        <v>398</v>
      </c>
      <c r="G6485" s="43">
        <v>394</v>
      </c>
      <c r="H6485" s="110">
        <v>388</v>
      </c>
      <c r="I6485" s="109">
        <f t="shared" si="840"/>
        <v>2244.3890274314217</v>
      </c>
      <c r="J6485" s="109">
        <f t="shared" si="841"/>
        <v>2992.5187032418953</v>
      </c>
      <c r="K6485" s="109">
        <f t="shared" si="842"/>
        <v>4488.7780548628434</v>
      </c>
      <c r="L6485" s="43">
        <f t="shared" si="843"/>
        <v>9725.6857855361595</v>
      </c>
      <c r="M6485" s="25"/>
      <c r="N6485" s="116"/>
    </row>
    <row r="6486" spans="1:14" s="4" customFormat="1" ht="18">
      <c r="A6486" s="114">
        <v>40861</v>
      </c>
      <c r="B6486" s="54" t="s">
        <v>727</v>
      </c>
      <c r="C6486" s="29">
        <f t="shared" si="839"/>
        <v>1801.8018018018017</v>
      </c>
      <c r="D6486" s="102" t="s">
        <v>188</v>
      </c>
      <c r="E6486" s="43">
        <v>166.5</v>
      </c>
      <c r="F6486" s="43">
        <v>167.75</v>
      </c>
      <c r="G6486" s="43">
        <v>169.25</v>
      </c>
      <c r="H6486" s="110">
        <v>171.5</v>
      </c>
      <c r="I6486" s="109">
        <f t="shared" si="840"/>
        <v>2252.2522522522522</v>
      </c>
      <c r="J6486" s="109">
        <f t="shared" si="841"/>
        <v>2702.7027027027025</v>
      </c>
      <c r="K6486" s="109">
        <f t="shared" si="842"/>
        <v>4054.0540540540537</v>
      </c>
      <c r="L6486" s="43">
        <f t="shared" si="843"/>
        <v>9009.0090090090089</v>
      </c>
      <c r="M6486" s="25"/>
      <c r="N6486" s="116"/>
    </row>
    <row r="6487" spans="1:14" s="4" customFormat="1" ht="18">
      <c r="A6487" s="114">
        <v>40861</v>
      </c>
      <c r="B6487" s="54" t="s">
        <v>92</v>
      </c>
      <c r="C6487" s="29">
        <f t="shared" si="839"/>
        <v>2542.3728813559323</v>
      </c>
      <c r="D6487" s="102" t="s">
        <v>203</v>
      </c>
      <c r="E6487" s="43">
        <v>118</v>
      </c>
      <c r="F6487" s="43">
        <v>117</v>
      </c>
      <c r="G6487" s="43">
        <v>115.75</v>
      </c>
      <c r="H6487" s="110">
        <v>114.25</v>
      </c>
      <c r="I6487" s="109">
        <f t="shared" si="840"/>
        <v>2542.3728813559323</v>
      </c>
      <c r="J6487" s="109">
        <f t="shared" si="841"/>
        <v>3177.9661016949153</v>
      </c>
      <c r="K6487" s="109">
        <f t="shared" si="842"/>
        <v>3813.5593220338988</v>
      </c>
      <c r="L6487" s="43">
        <f t="shared" si="843"/>
        <v>9533.8983050847455</v>
      </c>
      <c r="M6487" s="25"/>
      <c r="N6487" s="116"/>
    </row>
    <row r="6488" spans="1:14" ht="18">
      <c r="A6488" s="114">
        <v>40861</v>
      </c>
      <c r="B6488" s="54" t="s">
        <v>100</v>
      </c>
      <c r="C6488" s="29">
        <f t="shared" si="839"/>
        <v>2290.0763358778627</v>
      </c>
      <c r="D6488" s="102" t="s">
        <v>203</v>
      </c>
      <c r="E6488" s="43">
        <v>131</v>
      </c>
      <c r="F6488" s="43">
        <v>129.75</v>
      </c>
      <c r="G6488" s="43"/>
      <c r="H6488" s="110"/>
      <c r="I6488" s="109">
        <f t="shared" si="840"/>
        <v>2862.5954198473282</v>
      </c>
      <c r="J6488" s="109">
        <f t="shared" si="841"/>
        <v>0</v>
      </c>
      <c r="K6488" s="109">
        <f t="shared" si="842"/>
        <v>0</v>
      </c>
      <c r="L6488" s="43">
        <f t="shared" si="843"/>
        <v>2862.5954198473282</v>
      </c>
      <c r="M6488" s="25"/>
      <c r="N6488" s="25"/>
    </row>
    <row r="6489" spans="1:14" ht="18">
      <c r="A6489" s="114">
        <v>40858</v>
      </c>
      <c r="B6489" s="54" t="s">
        <v>1135</v>
      </c>
      <c r="C6489" s="29">
        <f t="shared" si="839"/>
        <v>1904.7619047619048</v>
      </c>
      <c r="D6489" s="102" t="s">
        <v>188</v>
      </c>
      <c r="E6489" s="43">
        <v>157.5</v>
      </c>
      <c r="F6489" s="43">
        <v>158.75</v>
      </c>
      <c r="G6489" s="43">
        <v>160.5</v>
      </c>
      <c r="H6489" s="110">
        <v>162.5</v>
      </c>
      <c r="I6489" s="109">
        <f t="shared" si="840"/>
        <v>2380.9523809523812</v>
      </c>
      <c r="J6489" s="109">
        <f t="shared" si="841"/>
        <v>3333.3333333333335</v>
      </c>
      <c r="K6489" s="109">
        <f t="shared" si="842"/>
        <v>3809.5238095238096</v>
      </c>
      <c r="L6489" s="43">
        <f t="shared" si="843"/>
        <v>9523.8095238095248</v>
      </c>
      <c r="M6489" s="25"/>
      <c r="N6489" s="25"/>
    </row>
    <row r="6490" spans="1:14" ht="18">
      <c r="A6490" s="114">
        <v>40856</v>
      </c>
      <c r="B6490" s="54" t="s">
        <v>813</v>
      </c>
      <c r="C6490" s="29">
        <f t="shared" si="839"/>
        <v>1063.8297872340424</v>
      </c>
      <c r="D6490" s="102" t="s">
        <v>188</v>
      </c>
      <c r="E6490" s="43">
        <v>282</v>
      </c>
      <c r="F6490" s="43">
        <v>283.75</v>
      </c>
      <c r="G6490" s="43">
        <v>286</v>
      </c>
      <c r="H6490" s="110">
        <v>292</v>
      </c>
      <c r="I6490" s="109">
        <f t="shared" si="840"/>
        <v>1861.7021276595742</v>
      </c>
      <c r="J6490" s="109">
        <f t="shared" si="841"/>
        <v>2393.6170212765956</v>
      </c>
      <c r="K6490" s="109">
        <f t="shared" si="842"/>
        <v>6382.9787234042542</v>
      </c>
      <c r="L6490" s="43">
        <f t="shared" si="843"/>
        <v>10638.297872340423</v>
      </c>
      <c r="M6490" s="25"/>
      <c r="N6490" s="25"/>
    </row>
    <row r="6491" spans="1:14" ht="18">
      <c r="A6491" s="114">
        <v>40855</v>
      </c>
      <c r="B6491" s="54" t="s">
        <v>988</v>
      </c>
      <c r="C6491" s="29">
        <f t="shared" si="839"/>
        <v>1162.7906976744187</v>
      </c>
      <c r="D6491" s="102" t="s">
        <v>188</v>
      </c>
      <c r="E6491" s="43">
        <v>258</v>
      </c>
      <c r="F6491" s="43">
        <v>260</v>
      </c>
      <c r="G6491" s="43">
        <v>263</v>
      </c>
      <c r="H6491" s="110">
        <v>266</v>
      </c>
      <c r="I6491" s="109">
        <f t="shared" si="840"/>
        <v>2325.5813953488373</v>
      </c>
      <c r="J6491" s="109">
        <f t="shared" si="841"/>
        <v>3488.3720930232557</v>
      </c>
      <c r="K6491" s="109">
        <f t="shared" si="842"/>
        <v>3488.3720930232557</v>
      </c>
      <c r="L6491" s="43">
        <f t="shared" si="843"/>
        <v>9302.3255813953492</v>
      </c>
      <c r="M6491" s="25"/>
      <c r="N6491" s="25"/>
    </row>
    <row r="6492" spans="1:14" ht="18">
      <c r="A6492" s="114">
        <v>40855</v>
      </c>
      <c r="B6492" s="54" t="s">
        <v>464</v>
      </c>
      <c r="C6492" s="29">
        <f t="shared" si="839"/>
        <v>358.42293906810033</v>
      </c>
      <c r="D6492" s="102" t="s">
        <v>188</v>
      </c>
      <c r="E6492" s="43">
        <v>837</v>
      </c>
      <c r="F6492" s="43">
        <v>842</v>
      </c>
      <c r="G6492" s="43">
        <v>850</v>
      </c>
      <c r="H6492" s="110"/>
      <c r="I6492" s="109">
        <f t="shared" si="840"/>
        <v>1792.1146953405016</v>
      </c>
      <c r="J6492" s="109">
        <f t="shared" si="841"/>
        <v>2867.3835125448027</v>
      </c>
      <c r="K6492" s="109">
        <f t="shared" si="842"/>
        <v>0</v>
      </c>
      <c r="L6492" s="43">
        <f t="shared" si="843"/>
        <v>4659.4982078853045</v>
      </c>
      <c r="M6492" s="25"/>
      <c r="N6492" s="25"/>
    </row>
    <row r="6493" spans="1:14" ht="18">
      <c r="A6493" s="114">
        <v>40855</v>
      </c>
      <c r="B6493" s="54" t="s">
        <v>560</v>
      </c>
      <c r="C6493" s="29">
        <f t="shared" si="839"/>
        <v>591.71597633136093</v>
      </c>
      <c r="D6493" s="102" t="s">
        <v>188</v>
      </c>
      <c r="E6493" s="43">
        <v>507</v>
      </c>
      <c r="F6493" s="43">
        <v>513.5</v>
      </c>
      <c r="G6493" s="43">
        <v>518</v>
      </c>
      <c r="H6493" s="110"/>
      <c r="I6493" s="109">
        <f t="shared" si="840"/>
        <v>3846.1538461538462</v>
      </c>
      <c r="J6493" s="109">
        <f t="shared" si="841"/>
        <v>2662.7218934911243</v>
      </c>
      <c r="K6493" s="109">
        <f t="shared" si="842"/>
        <v>0</v>
      </c>
      <c r="L6493" s="43">
        <f t="shared" si="843"/>
        <v>6508.875739644971</v>
      </c>
      <c r="M6493" s="25"/>
      <c r="N6493" s="25"/>
    </row>
    <row r="6494" spans="1:14" s="4" customFormat="1" ht="18">
      <c r="A6494" s="114">
        <v>40851</v>
      </c>
      <c r="B6494" s="54" t="s">
        <v>988</v>
      </c>
      <c r="C6494" s="29">
        <f t="shared" si="839"/>
        <v>1212.121212121212</v>
      </c>
      <c r="D6494" s="102" t="s">
        <v>188</v>
      </c>
      <c r="E6494" s="43">
        <v>247.5</v>
      </c>
      <c r="F6494" s="43">
        <v>249.25</v>
      </c>
      <c r="G6494" s="43">
        <v>252</v>
      </c>
      <c r="H6494" s="110">
        <v>256</v>
      </c>
      <c r="I6494" s="109">
        <f t="shared" si="840"/>
        <v>2121.212121212121</v>
      </c>
      <c r="J6494" s="109">
        <f t="shared" si="841"/>
        <v>3333.333333333333</v>
      </c>
      <c r="K6494" s="109">
        <f t="shared" si="842"/>
        <v>4848.484848484848</v>
      </c>
      <c r="L6494" s="43">
        <f t="shared" si="843"/>
        <v>10303.030303030302</v>
      </c>
      <c r="M6494" s="25"/>
      <c r="N6494" s="116"/>
    </row>
    <row r="6495" spans="1:14" s="4" customFormat="1" ht="18">
      <c r="A6495" s="114">
        <v>40851</v>
      </c>
      <c r="B6495" s="54" t="s">
        <v>1147</v>
      </c>
      <c r="C6495" s="29">
        <f t="shared" si="839"/>
        <v>618.5567010309278</v>
      </c>
      <c r="D6495" s="102" t="s">
        <v>203</v>
      </c>
      <c r="E6495" s="43">
        <v>485</v>
      </c>
      <c r="F6495" s="43">
        <v>482</v>
      </c>
      <c r="G6495" s="43">
        <v>478</v>
      </c>
      <c r="H6495" s="110"/>
      <c r="I6495" s="109">
        <f t="shared" si="840"/>
        <v>1855.6701030927834</v>
      </c>
      <c r="J6495" s="109">
        <f t="shared" si="841"/>
        <v>2474.2268041237112</v>
      </c>
      <c r="K6495" s="109">
        <f t="shared" si="842"/>
        <v>0</v>
      </c>
      <c r="L6495" s="43">
        <f t="shared" si="843"/>
        <v>4329.8969072164946</v>
      </c>
      <c r="M6495" s="25"/>
      <c r="N6495" s="116"/>
    </row>
    <row r="6496" spans="1:14" s="4" customFormat="1" ht="18">
      <c r="A6496" s="114">
        <v>40850</v>
      </c>
      <c r="B6496" s="54" t="s">
        <v>439</v>
      </c>
      <c r="C6496" s="29">
        <f t="shared" si="839"/>
        <v>1515.1515151515152</v>
      </c>
      <c r="D6496" s="102" t="s">
        <v>188</v>
      </c>
      <c r="E6496" s="43">
        <v>198</v>
      </c>
      <c r="F6496" s="43">
        <v>199.15</v>
      </c>
      <c r="G6496" s="43">
        <v>200</v>
      </c>
      <c r="H6496" s="110">
        <v>203</v>
      </c>
      <c r="I6496" s="109">
        <f t="shared" si="840"/>
        <v>1742.4242424242511</v>
      </c>
      <c r="J6496" s="109">
        <f t="shared" si="841"/>
        <v>1287.8787878787793</v>
      </c>
      <c r="K6496" s="109">
        <f t="shared" si="842"/>
        <v>4545.454545454546</v>
      </c>
      <c r="L6496" s="43">
        <f t="shared" si="843"/>
        <v>7575.757575757576</v>
      </c>
      <c r="M6496" s="25"/>
      <c r="N6496" s="116"/>
    </row>
    <row r="6497" spans="1:14" s="4" customFormat="1" ht="18">
      <c r="A6497" s="114">
        <v>40849</v>
      </c>
      <c r="B6497" s="54" t="s">
        <v>1148</v>
      </c>
      <c r="C6497" s="29">
        <f t="shared" si="839"/>
        <v>11538.461538461539</v>
      </c>
      <c r="D6497" s="102" t="s">
        <v>203</v>
      </c>
      <c r="E6497" s="43">
        <v>26</v>
      </c>
      <c r="F6497" s="43">
        <v>25.25</v>
      </c>
      <c r="G6497" s="43">
        <v>24</v>
      </c>
      <c r="H6497" s="110">
        <v>19</v>
      </c>
      <c r="I6497" s="109">
        <f t="shared" si="840"/>
        <v>8653.8461538461543</v>
      </c>
      <c r="J6497" s="109">
        <f t="shared" si="841"/>
        <v>14423.076923076924</v>
      </c>
      <c r="K6497" s="109">
        <f t="shared" si="842"/>
        <v>57692.307692307695</v>
      </c>
      <c r="L6497" s="43">
        <f t="shared" si="843"/>
        <v>80769.23076923078</v>
      </c>
      <c r="M6497" s="25"/>
      <c r="N6497" s="116"/>
    </row>
    <row r="6498" spans="1:14" s="4" customFormat="1" ht="18">
      <c r="A6498" s="114">
        <v>40849</v>
      </c>
      <c r="B6498" s="54" t="s">
        <v>988</v>
      </c>
      <c r="C6498" s="29">
        <f t="shared" si="839"/>
        <v>1224.4897959183672</v>
      </c>
      <c r="D6498" s="102" t="s">
        <v>188</v>
      </c>
      <c r="E6498" s="43">
        <v>245</v>
      </c>
      <c r="F6498" s="43">
        <v>246.75</v>
      </c>
      <c r="G6498" s="43">
        <v>249</v>
      </c>
      <c r="H6498" s="110">
        <v>253</v>
      </c>
      <c r="I6498" s="109">
        <f t="shared" si="840"/>
        <v>2142.8571428571427</v>
      </c>
      <c r="J6498" s="109">
        <f t="shared" si="841"/>
        <v>2755.1020408163263</v>
      </c>
      <c r="K6498" s="109">
        <f t="shared" si="842"/>
        <v>4897.9591836734689</v>
      </c>
      <c r="L6498" s="43">
        <f t="shared" si="843"/>
        <v>9795.9183673469379</v>
      </c>
      <c r="M6498" s="25"/>
      <c r="N6498" s="116"/>
    </row>
    <row r="6499" spans="1:14" ht="18">
      <c r="A6499" s="114">
        <v>40849</v>
      </c>
      <c r="B6499" s="54" t="s">
        <v>1034</v>
      </c>
      <c r="C6499" s="29">
        <f t="shared" si="839"/>
        <v>555.55555555555554</v>
      </c>
      <c r="D6499" s="102" t="s">
        <v>188</v>
      </c>
      <c r="E6499" s="43">
        <v>540</v>
      </c>
      <c r="F6499" s="43">
        <v>543.5</v>
      </c>
      <c r="G6499" s="43">
        <v>548</v>
      </c>
      <c r="H6499" s="110">
        <v>564.79999999999995</v>
      </c>
      <c r="I6499" s="109">
        <f t="shared" si="840"/>
        <v>1944.4444444444443</v>
      </c>
      <c r="J6499" s="109">
        <f t="shared" si="841"/>
        <v>2500</v>
      </c>
      <c r="K6499" s="109">
        <f t="shared" si="842"/>
        <v>9333.3333333333085</v>
      </c>
      <c r="L6499" s="43">
        <f t="shared" si="843"/>
        <v>13777.777777777752</v>
      </c>
      <c r="M6499" s="25"/>
      <c r="N6499" s="25"/>
    </row>
    <row r="6500" spans="1:14" ht="18">
      <c r="A6500" s="114">
        <v>40848</v>
      </c>
      <c r="B6500" s="54" t="s">
        <v>535</v>
      </c>
      <c r="C6500" s="29">
        <f t="shared" si="839"/>
        <v>800</v>
      </c>
      <c r="D6500" s="102" t="s">
        <v>188</v>
      </c>
      <c r="E6500" s="43">
        <v>375</v>
      </c>
      <c r="F6500" s="43">
        <v>377.25</v>
      </c>
      <c r="G6500" s="43">
        <v>380.5</v>
      </c>
      <c r="H6500" s="110">
        <v>385</v>
      </c>
      <c r="I6500" s="109">
        <f t="shared" si="840"/>
        <v>1800</v>
      </c>
      <c r="J6500" s="109">
        <f t="shared" si="841"/>
        <v>2600</v>
      </c>
      <c r="K6500" s="109">
        <f t="shared" si="842"/>
        <v>3600</v>
      </c>
      <c r="L6500" s="43">
        <f t="shared" si="843"/>
        <v>8000</v>
      </c>
      <c r="M6500" s="25"/>
      <c r="N6500" s="25"/>
    </row>
    <row r="6501" spans="1:14" ht="18">
      <c r="A6501" s="114">
        <v>40848</v>
      </c>
      <c r="B6501" s="54" t="s">
        <v>988</v>
      </c>
      <c r="C6501" s="29">
        <f t="shared" si="839"/>
        <v>1265.8227848101267</v>
      </c>
      <c r="D6501" s="102" t="s">
        <v>188</v>
      </c>
      <c r="E6501" s="43">
        <v>237</v>
      </c>
      <c r="F6501" s="43">
        <v>239</v>
      </c>
      <c r="G6501" s="43">
        <v>241.5</v>
      </c>
      <c r="H6501" s="110"/>
      <c r="I6501" s="109">
        <f t="shared" si="840"/>
        <v>2531.6455696202534</v>
      </c>
      <c r="J6501" s="109">
        <f t="shared" si="841"/>
        <v>3164.5569620253168</v>
      </c>
      <c r="K6501" s="109">
        <f t="shared" si="842"/>
        <v>0</v>
      </c>
      <c r="L6501" s="43">
        <f t="shared" si="843"/>
        <v>5696.2025316455702</v>
      </c>
      <c r="M6501" s="25"/>
      <c r="N6501" s="25"/>
    </row>
    <row r="6502" spans="1:14" ht="18">
      <c r="A6502" s="114">
        <v>40848</v>
      </c>
      <c r="B6502" s="54" t="s">
        <v>1149</v>
      </c>
      <c r="C6502" s="29">
        <f t="shared" si="839"/>
        <v>316.45569620253167</v>
      </c>
      <c r="D6502" s="102" t="s">
        <v>188</v>
      </c>
      <c r="E6502" s="43">
        <v>948</v>
      </c>
      <c r="F6502" s="43">
        <v>957</v>
      </c>
      <c r="G6502" s="43"/>
      <c r="H6502" s="110"/>
      <c r="I6502" s="109">
        <f t="shared" si="840"/>
        <v>2848.1012658227851</v>
      </c>
      <c r="J6502" s="109">
        <f t="shared" si="841"/>
        <v>0</v>
      </c>
      <c r="K6502" s="109">
        <f t="shared" si="842"/>
        <v>0</v>
      </c>
      <c r="L6502" s="43">
        <f t="shared" si="843"/>
        <v>2848.1012658227851</v>
      </c>
      <c r="M6502" s="25"/>
      <c r="N6502" s="25"/>
    </row>
    <row r="6503" spans="1:14" ht="18">
      <c r="A6503" s="114">
        <v>40848</v>
      </c>
      <c r="B6503" s="54" t="s">
        <v>606</v>
      </c>
      <c r="C6503" s="29">
        <f t="shared" si="839"/>
        <v>1123.5955056179776</v>
      </c>
      <c r="D6503" s="102" t="s">
        <v>188</v>
      </c>
      <c r="E6503" s="43">
        <v>267</v>
      </c>
      <c r="F6503" s="43">
        <v>268.7</v>
      </c>
      <c r="G6503" s="43"/>
      <c r="H6503" s="110"/>
      <c r="I6503" s="109">
        <f t="shared" si="840"/>
        <v>1910.1123595505492</v>
      </c>
      <c r="J6503" s="109">
        <f t="shared" si="841"/>
        <v>0</v>
      </c>
      <c r="K6503" s="109">
        <f t="shared" si="842"/>
        <v>0</v>
      </c>
      <c r="L6503" s="43">
        <f t="shared" si="843"/>
        <v>1910.1123595505492</v>
      </c>
      <c r="M6503" s="25"/>
      <c r="N6503" s="25"/>
    </row>
    <row r="6504" spans="1:14" ht="18">
      <c r="A6504" s="114">
        <v>40848</v>
      </c>
      <c r="B6504" s="54" t="s">
        <v>1118</v>
      </c>
      <c r="C6504" s="29">
        <f t="shared" si="839"/>
        <v>459.41807044410416</v>
      </c>
      <c r="D6504" s="102" t="s">
        <v>188</v>
      </c>
      <c r="E6504" s="43">
        <v>653</v>
      </c>
      <c r="F6504" s="43">
        <v>657</v>
      </c>
      <c r="G6504" s="43"/>
      <c r="H6504" s="110"/>
      <c r="I6504" s="109">
        <f t="shared" si="840"/>
        <v>1837.6722817764166</v>
      </c>
      <c r="J6504" s="109">
        <f t="shared" si="841"/>
        <v>0</v>
      </c>
      <c r="K6504" s="109">
        <f t="shared" si="842"/>
        <v>0</v>
      </c>
      <c r="L6504" s="43">
        <f t="shared" si="843"/>
        <v>1837.6722817764166</v>
      </c>
      <c r="M6504" s="25"/>
      <c r="N6504" s="25"/>
    </row>
    <row r="6505" spans="1:14" ht="18">
      <c r="A6505" s="114">
        <v>40848</v>
      </c>
      <c r="B6505" s="54" t="s">
        <v>1150</v>
      </c>
      <c r="C6505" s="29">
        <f t="shared" si="839"/>
        <v>1090.909090909091</v>
      </c>
      <c r="D6505" s="102" t="s">
        <v>188</v>
      </c>
      <c r="E6505" s="43">
        <v>275</v>
      </c>
      <c r="F6505" s="43">
        <v>271.85000000000002</v>
      </c>
      <c r="G6505" s="43"/>
      <c r="H6505" s="110"/>
      <c r="I6505" s="109">
        <f t="shared" si="840"/>
        <v>-3436.3636363636119</v>
      </c>
      <c r="J6505" s="109">
        <f t="shared" si="841"/>
        <v>0</v>
      </c>
      <c r="K6505" s="109">
        <f t="shared" si="842"/>
        <v>0</v>
      </c>
      <c r="L6505" s="43">
        <f t="shared" si="843"/>
        <v>-3436.3636363636119</v>
      </c>
      <c r="M6505" s="25"/>
      <c r="N6505" s="25"/>
    </row>
    <row r="6506" spans="1:14" s="6" customFormat="1" ht="18">
      <c r="A6506" s="114" t="s">
        <v>1151</v>
      </c>
      <c r="B6506" s="54" t="s">
        <v>19</v>
      </c>
      <c r="C6506" s="29">
        <f t="shared" si="839"/>
        <v>845.07042253521126</v>
      </c>
      <c r="D6506" s="102" t="s">
        <v>203</v>
      </c>
      <c r="E6506" s="43">
        <v>355</v>
      </c>
      <c r="F6506" s="43">
        <v>352</v>
      </c>
      <c r="G6506" s="43">
        <v>348</v>
      </c>
      <c r="H6506" s="110">
        <v>342</v>
      </c>
      <c r="I6506" s="109">
        <f t="shared" si="840"/>
        <v>2535.211267605634</v>
      </c>
      <c r="J6506" s="109">
        <f t="shared" si="841"/>
        <v>3380.2816901408451</v>
      </c>
      <c r="K6506" s="109">
        <f t="shared" si="842"/>
        <v>5070.422535211268</v>
      </c>
      <c r="L6506" s="43">
        <f t="shared" si="843"/>
        <v>10985.915492957747</v>
      </c>
      <c r="M6506" s="25"/>
      <c r="N6506" s="117"/>
    </row>
    <row r="6507" spans="1:14" s="6" customFormat="1" ht="18">
      <c r="A6507" s="114" t="s">
        <v>1151</v>
      </c>
      <c r="B6507" s="54" t="s">
        <v>1132</v>
      </c>
      <c r="C6507" s="29">
        <f t="shared" si="839"/>
        <v>113.20754716981132</v>
      </c>
      <c r="D6507" s="102" t="s">
        <v>203</v>
      </c>
      <c r="E6507" s="43">
        <v>2650</v>
      </c>
      <c r="F6507" s="43">
        <v>2640</v>
      </c>
      <c r="G6507" s="43">
        <v>2627</v>
      </c>
      <c r="H6507" s="110"/>
      <c r="I6507" s="109">
        <f t="shared" si="840"/>
        <v>1132.0754716981132</v>
      </c>
      <c r="J6507" s="109">
        <f t="shared" si="841"/>
        <v>1471.6981132075471</v>
      </c>
      <c r="K6507" s="109">
        <f t="shared" si="842"/>
        <v>0</v>
      </c>
      <c r="L6507" s="43">
        <f t="shared" si="843"/>
        <v>2603.7735849056603</v>
      </c>
      <c r="M6507" s="25"/>
      <c r="N6507" s="117"/>
    </row>
    <row r="6508" spans="1:14" s="6" customFormat="1" ht="18">
      <c r="A6508" s="114">
        <v>40844</v>
      </c>
      <c r="B6508" s="54" t="s">
        <v>988</v>
      </c>
      <c r="C6508" s="29">
        <f t="shared" si="839"/>
        <v>1282.051282051282</v>
      </c>
      <c r="D6508" s="102" t="s">
        <v>188</v>
      </c>
      <c r="E6508" s="43">
        <v>234</v>
      </c>
      <c r="F6508" s="43">
        <v>236</v>
      </c>
      <c r="G6508" s="43">
        <v>238.5</v>
      </c>
      <c r="H6508" s="110">
        <v>242</v>
      </c>
      <c r="I6508" s="109">
        <f t="shared" si="840"/>
        <v>2564.102564102564</v>
      </c>
      <c r="J6508" s="109">
        <f t="shared" si="841"/>
        <v>3205.1282051282051</v>
      </c>
      <c r="K6508" s="109">
        <f t="shared" si="842"/>
        <v>4487.1794871794873</v>
      </c>
      <c r="L6508" s="43">
        <f t="shared" si="843"/>
        <v>10256.410256410258</v>
      </c>
      <c r="M6508" s="25"/>
      <c r="N6508" s="117"/>
    </row>
    <row r="6509" spans="1:14" ht="18">
      <c r="A6509" s="114">
        <v>40844</v>
      </c>
      <c r="B6509" s="54" t="s">
        <v>55</v>
      </c>
      <c r="C6509" s="29">
        <f t="shared" si="839"/>
        <v>1351.3513513513512</v>
      </c>
      <c r="D6509" s="102" t="s">
        <v>188</v>
      </c>
      <c r="E6509" s="43">
        <v>222</v>
      </c>
      <c r="F6509" s="43">
        <v>223.5</v>
      </c>
      <c r="G6509" s="43">
        <v>225.5</v>
      </c>
      <c r="H6509" s="110"/>
      <c r="I6509" s="109">
        <f t="shared" si="840"/>
        <v>2027.0270270270269</v>
      </c>
      <c r="J6509" s="109">
        <f t="shared" si="841"/>
        <v>2702.7027027027025</v>
      </c>
      <c r="K6509" s="109">
        <f t="shared" si="842"/>
        <v>0</v>
      </c>
      <c r="L6509" s="43">
        <f t="shared" si="843"/>
        <v>4729.7297297297291</v>
      </c>
      <c r="M6509" s="25"/>
      <c r="N6509" s="25"/>
    </row>
    <row r="6510" spans="1:14" ht="18">
      <c r="A6510" s="114">
        <v>40844</v>
      </c>
      <c r="B6510" s="54" t="s">
        <v>86</v>
      </c>
      <c r="C6510" s="29">
        <f t="shared" si="839"/>
        <v>1744.1860465116279</v>
      </c>
      <c r="D6510" s="102" t="s">
        <v>188</v>
      </c>
      <c r="E6510" s="43">
        <v>172</v>
      </c>
      <c r="F6510" s="43">
        <v>173</v>
      </c>
      <c r="G6510" s="43"/>
      <c r="H6510" s="110"/>
      <c r="I6510" s="109">
        <f t="shared" si="840"/>
        <v>1744.1860465116279</v>
      </c>
      <c r="J6510" s="109">
        <f t="shared" si="841"/>
        <v>0</v>
      </c>
      <c r="K6510" s="109">
        <f t="shared" si="842"/>
        <v>0</v>
      </c>
      <c r="L6510" s="43">
        <f t="shared" si="843"/>
        <v>1744.1860465116279</v>
      </c>
      <c r="M6510" s="25"/>
      <c r="N6510" s="25"/>
    </row>
    <row r="6511" spans="1:14" ht="18">
      <c r="A6511" s="114">
        <v>40844</v>
      </c>
      <c r="B6511" s="54" t="s">
        <v>988</v>
      </c>
      <c r="C6511" s="29">
        <f t="shared" si="839"/>
        <v>1463.4146341463415</v>
      </c>
      <c r="D6511" s="102" t="s">
        <v>188</v>
      </c>
      <c r="E6511" s="43">
        <v>205</v>
      </c>
      <c r="F6511" s="43">
        <v>216</v>
      </c>
      <c r="G6511" s="43"/>
      <c r="H6511" s="110"/>
      <c r="I6511" s="109">
        <f t="shared" si="840"/>
        <v>16097.560975609756</v>
      </c>
      <c r="J6511" s="109">
        <f t="shared" si="841"/>
        <v>0</v>
      </c>
      <c r="K6511" s="109">
        <f t="shared" si="842"/>
        <v>0</v>
      </c>
      <c r="L6511" s="43">
        <f t="shared" si="843"/>
        <v>16097.560975609756</v>
      </c>
      <c r="M6511" s="25"/>
      <c r="N6511" s="25"/>
    </row>
    <row r="6512" spans="1:14" s="4" customFormat="1" ht="18">
      <c r="A6512" s="114">
        <v>40841</v>
      </c>
      <c r="B6512" s="54" t="s">
        <v>1152</v>
      </c>
      <c r="C6512" s="29">
        <f t="shared" si="839"/>
        <v>898.20359281437129</v>
      </c>
      <c r="D6512" s="102" t="s">
        <v>203</v>
      </c>
      <c r="E6512" s="43">
        <v>334</v>
      </c>
      <c r="F6512" s="43">
        <v>331.5</v>
      </c>
      <c r="G6512" s="43">
        <v>328.5</v>
      </c>
      <c r="H6512" s="110">
        <v>319.10000000000002</v>
      </c>
      <c r="I6512" s="109">
        <f t="shared" si="840"/>
        <v>2245.5089820359281</v>
      </c>
      <c r="J6512" s="109">
        <f t="shared" si="841"/>
        <v>2694.6107784431138</v>
      </c>
      <c r="K6512" s="109">
        <f t="shared" si="842"/>
        <v>8443.1137724550699</v>
      </c>
      <c r="L6512" s="43">
        <f t="shared" si="843"/>
        <v>13383.233532934111</v>
      </c>
      <c r="M6512" s="25"/>
      <c r="N6512" s="116"/>
    </row>
    <row r="6513" spans="1:14" s="4" customFormat="1" ht="18">
      <c r="A6513" s="114">
        <v>40841</v>
      </c>
      <c r="B6513" s="54" t="s">
        <v>1052</v>
      </c>
      <c r="C6513" s="29">
        <f t="shared" si="839"/>
        <v>111.02886750555145</v>
      </c>
      <c r="D6513" s="102" t="s">
        <v>203</v>
      </c>
      <c r="E6513" s="43">
        <v>2702</v>
      </c>
      <c r="F6513" s="43">
        <v>2692</v>
      </c>
      <c r="G6513" s="43">
        <v>2680</v>
      </c>
      <c r="H6513" s="110">
        <v>2665</v>
      </c>
      <c r="I6513" s="109">
        <f t="shared" si="840"/>
        <v>1110.2886750555144</v>
      </c>
      <c r="J6513" s="109">
        <f t="shared" si="841"/>
        <v>1332.3464100666174</v>
      </c>
      <c r="K6513" s="109">
        <f t="shared" si="842"/>
        <v>1665.4330125832716</v>
      </c>
      <c r="L6513" s="43">
        <f t="shared" si="843"/>
        <v>4108.0680977054035</v>
      </c>
      <c r="M6513" s="25"/>
      <c r="N6513" s="116"/>
    </row>
    <row r="6514" spans="1:14" s="4" customFormat="1" ht="18">
      <c r="A6514" s="114">
        <v>40841</v>
      </c>
      <c r="B6514" s="54" t="s">
        <v>100</v>
      </c>
      <c r="C6514" s="29">
        <f t="shared" si="839"/>
        <v>359.28143712574848</v>
      </c>
      <c r="D6514" s="102" t="s">
        <v>203</v>
      </c>
      <c r="E6514" s="43">
        <v>835</v>
      </c>
      <c r="F6514" s="43">
        <v>830</v>
      </c>
      <c r="G6514" s="43"/>
      <c r="H6514" s="110"/>
      <c r="I6514" s="109">
        <f t="shared" si="840"/>
        <v>1796.4071856287424</v>
      </c>
      <c r="J6514" s="109">
        <f t="shared" si="841"/>
        <v>0</v>
      </c>
      <c r="K6514" s="109">
        <f t="shared" si="842"/>
        <v>0</v>
      </c>
      <c r="L6514" s="43">
        <f t="shared" si="843"/>
        <v>1796.4071856287424</v>
      </c>
      <c r="M6514" s="25"/>
      <c r="N6514" s="116"/>
    </row>
    <row r="6515" spans="1:14" ht="18">
      <c r="A6515" s="114">
        <v>40840</v>
      </c>
      <c r="B6515" s="54" t="s">
        <v>1152</v>
      </c>
      <c r="C6515" s="29">
        <f t="shared" si="839"/>
        <v>887.5739644970414</v>
      </c>
      <c r="D6515" s="102" t="s">
        <v>203</v>
      </c>
      <c r="E6515" s="43">
        <v>338</v>
      </c>
      <c r="F6515" s="43">
        <v>335.5</v>
      </c>
      <c r="G6515" s="43">
        <v>333</v>
      </c>
      <c r="H6515" s="110"/>
      <c r="I6515" s="109">
        <f t="shared" si="840"/>
        <v>2218.9349112426034</v>
      </c>
      <c r="J6515" s="109">
        <f t="shared" si="841"/>
        <v>2218.9349112426034</v>
      </c>
      <c r="K6515" s="109">
        <f t="shared" si="842"/>
        <v>0</v>
      </c>
      <c r="L6515" s="43">
        <f t="shared" si="843"/>
        <v>4437.8698224852069</v>
      </c>
      <c r="M6515" s="25"/>
      <c r="N6515" s="25"/>
    </row>
    <row r="6516" spans="1:14" ht="18">
      <c r="A6516" s="114">
        <v>40837</v>
      </c>
      <c r="B6516" s="54" t="s">
        <v>1152</v>
      </c>
      <c r="C6516" s="29">
        <f t="shared" si="839"/>
        <v>857.14285714285711</v>
      </c>
      <c r="D6516" s="102" t="s">
        <v>188</v>
      </c>
      <c r="E6516" s="43">
        <v>350</v>
      </c>
      <c r="F6516" s="43">
        <v>352.5</v>
      </c>
      <c r="G6516" s="43">
        <v>356</v>
      </c>
      <c r="H6516" s="110">
        <v>360</v>
      </c>
      <c r="I6516" s="109">
        <f t="shared" si="840"/>
        <v>2142.8571428571427</v>
      </c>
      <c r="J6516" s="109">
        <f t="shared" si="841"/>
        <v>3000</v>
      </c>
      <c r="K6516" s="109">
        <f t="shared" si="842"/>
        <v>3428.5714285714284</v>
      </c>
      <c r="L6516" s="43">
        <f t="shared" si="843"/>
        <v>8571.4285714285725</v>
      </c>
      <c r="M6516" s="25"/>
      <c r="N6516" s="25"/>
    </row>
    <row r="6517" spans="1:14" s="4" customFormat="1" ht="18">
      <c r="A6517" s="114">
        <v>40837</v>
      </c>
      <c r="B6517" s="54" t="s">
        <v>761</v>
      </c>
      <c r="C6517" s="29">
        <f t="shared" si="839"/>
        <v>1898.7341772151899</v>
      </c>
      <c r="D6517" s="102" t="s">
        <v>188</v>
      </c>
      <c r="E6517" s="43">
        <v>158</v>
      </c>
      <c r="F6517" s="43">
        <v>159.25</v>
      </c>
      <c r="G6517" s="43">
        <v>160.5</v>
      </c>
      <c r="H6517" s="110">
        <v>163</v>
      </c>
      <c r="I6517" s="109">
        <f t="shared" si="840"/>
        <v>2373.4177215189875</v>
      </c>
      <c r="J6517" s="109">
        <f t="shared" si="841"/>
        <v>2373.4177215189875</v>
      </c>
      <c r="K6517" s="109">
        <f t="shared" si="842"/>
        <v>4746.835443037975</v>
      </c>
      <c r="L6517" s="43">
        <f t="shared" si="843"/>
        <v>9493.67088607595</v>
      </c>
      <c r="M6517" s="25"/>
      <c r="N6517" s="116"/>
    </row>
    <row r="6518" spans="1:14" ht="18">
      <c r="A6518" s="114">
        <v>40837</v>
      </c>
      <c r="B6518" s="54" t="s">
        <v>1152</v>
      </c>
      <c r="C6518" s="29">
        <f t="shared" si="839"/>
        <v>1013.5135135135135</v>
      </c>
      <c r="D6518" s="102" t="s">
        <v>203</v>
      </c>
      <c r="E6518" s="43">
        <v>296</v>
      </c>
      <c r="F6518" s="43">
        <v>294.5</v>
      </c>
      <c r="G6518" s="43">
        <v>292</v>
      </c>
      <c r="H6518" s="110">
        <v>288</v>
      </c>
      <c r="I6518" s="109">
        <f t="shared" si="840"/>
        <v>1520.2702702702704</v>
      </c>
      <c r="J6518" s="109">
        <f t="shared" si="841"/>
        <v>2533.7837837837837</v>
      </c>
      <c r="K6518" s="109">
        <f t="shared" si="842"/>
        <v>4054.0540540540542</v>
      </c>
      <c r="L6518" s="43">
        <f t="shared" si="843"/>
        <v>8108.1081081081084</v>
      </c>
      <c r="M6518" s="25"/>
      <c r="N6518" s="25"/>
    </row>
    <row r="6519" spans="1:14" ht="18">
      <c r="A6519" s="114">
        <v>40836</v>
      </c>
      <c r="B6519" s="54" t="s">
        <v>1152</v>
      </c>
      <c r="C6519" s="29">
        <f t="shared" si="839"/>
        <v>977.19869706840393</v>
      </c>
      <c r="D6519" s="102" t="s">
        <v>188</v>
      </c>
      <c r="E6519" s="43">
        <v>307</v>
      </c>
      <c r="F6519" s="43">
        <v>309</v>
      </c>
      <c r="G6519" s="43">
        <v>312</v>
      </c>
      <c r="H6519" s="110">
        <v>316</v>
      </c>
      <c r="I6519" s="109">
        <f t="shared" si="840"/>
        <v>1954.3973941368079</v>
      </c>
      <c r="J6519" s="109">
        <f t="shared" si="841"/>
        <v>2931.5960912052119</v>
      </c>
      <c r="K6519" s="109">
        <f t="shared" si="842"/>
        <v>3908.7947882736157</v>
      </c>
      <c r="L6519" s="43">
        <f t="shared" si="843"/>
        <v>8794.7882736156353</v>
      </c>
      <c r="M6519" s="25"/>
      <c r="N6519" s="25"/>
    </row>
    <row r="6520" spans="1:14" ht="18">
      <c r="A6520" s="114">
        <v>40836</v>
      </c>
      <c r="B6520" s="54" t="s">
        <v>1152</v>
      </c>
      <c r="C6520" s="29">
        <f t="shared" si="839"/>
        <v>1020.4081632653061</v>
      </c>
      <c r="D6520" s="102" t="s">
        <v>188</v>
      </c>
      <c r="E6520" s="43">
        <v>294</v>
      </c>
      <c r="F6520" s="43">
        <v>303</v>
      </c>
      <c r="G6520" s="43">
        <v>307.35000000000002</v>
      </c>
      <c r="H6520" s="110">
        <v>309</v>
      </c>
      <c r="I6520" s="109">
        <f t="shared" si="840"/>
        <v>9183.6734693877552</v>
      </c>
      <c r="J6520" s="109">
        <f t="shared" si="841"/>
        <v>4438.7755102041046</v>
      </c>
      <c r="K6520" s="109">
        <f t="shared" si="842"/>
        <v>1683.673469387732</v>
      </c>
      <c r="L6520" s="43">
        <f t="shared" si="843"/>
        <v>15306.122448979591</v>
      </c>
      <c r="M6520" s="25"/>
      <c r="N6520" s="25"/>
    </row>
    <row r="6521" spans="1:14" ht="18">
      <c r="A6521" s="114">
        <v>40836</v>
      </c>
      <c r="B6521" s="54" t="s">
        <v>439</v>
      </c>
      <c r="C6521" s="29">
        <f t="shared" si="839"/>
        <v>1724.1379310344828</v>
      </c>
      <c r="D6521" s="102" t="s">
        <v>188</v>
      </c>
      <c r="E6521" s="43">
        <v>174</v>
      </c>
      <c r="F6521" s="43">
        <v>175</v>
      </c>
      <c r="G6521" s="43">
        <v>176.5</v>
      </c>
      <c r="H6521" s="110"/>
      <c r="I6521" s="109">
        <f t="shared" si="840"/>
        <v>1724.1379310344828</v>
      </c>
      <c r="J6521" s="109">
        <f t="shared" si="841"/>
        <v>2586.2068965517242</v>
      </c>
      <c r="K6521" s="109">
        <f t="shared" si="842"/>
        <v>0</v>
      </c>
      <c r="L6521" s="43">
        <f t="shared" si="843"/>
        <v>4310.3448275862065</v>
      </c>
      <c r="M6521" s="25"/>
      <c r="N6521" s="25"/>
    </row>
    <row r="6522" spans="1:14" ht="18">
      <c r="A6522" s="114">
        <v>40836</v>
      </c>
      <c r="B6522" s="54" t="s">
        <v>1098</v>
      </c>
      <c r="C6522" s="29">
        <f t="shared" si="839"/>
        <v>831.02493074792244</v>
      </c>
      <c r="D6522" s="102" t="s">
        <v>188</v>
      </c>
      <c r="E6522" s="43">
        <v>361</v>
      </c>
      <c r="F6522" s="43">
        <v>363.25</v>
      </c>
      <c r="G6522" s="43"/>
      <c r="H6522" s="110"/>
      <c r="I6522" s="109">
        <f t="shared" si="840"/>
        <v>1869.8060941828255</v>
      </c>
      <c r="J6522" s="109">
        <f t="shared" si="841"/>
        <v>0</v>
      </c>
      <c r="K6522" s="109">
        <f t="shared" si="842"/>
        <v>0</v>
      </c>
      <c r="L6522" s="43">
        <f t="shared" si="843"/>
        <v>1869.8060941828255</v>
      </c>
      <c r="M6522" s="25"/>
      <c r="N6522" s="25"/>
    </row>
    <row r="6523" spans="1:14" ht="18">
      <c r="A6523" s="114">
        <v>40835</v>
      </c>
      <c r="B6523" s="54" t="s">
        <v>1153</v>
      </c>
      <c r="C6523" s="29">
        <f t="shared" si="839"/>
        <v>2343.75</v>
      </c>
      <c r="D6523" s="102" t="s">
        <v>203</v>
      </c>
      <c r="E6523" s="43">
        <v>128</v>
      </c>
      <c r="F6523" s="43">
        <v>127</v>
      </c>
      <c r="G6523" s="43">
        <v>125.5</v>
      </c>
      <c r="H6523" s="110">
        <v>122</v>
      </c>
      <c r="I6523" s="109">
        <f t="shared" si="840"/>
        <v>2343.75</v>
      </c>
      <c r="J6523" s="109">
        <f t="shared" si="841"/>
        <v>3515.625</v>
      </c>
      <c r="K6523" s="109">
        <f t="shared" si="842"/>
        <v>8203.125</v>
      </c>
      <c r="L6523" s="43">
        <f t="shared" si="843"/>
        <v>14062.5</v>
      </c>
      <c r="M6523" s="25"/>
      <c r="N6523" s="25"/>
    </row>
    <row r="6524" spans="1:14" ht="18">
      <c r="A6524" s="114">
        <v>40835</v>
      </c>
      <c r="B6524" s="54" t="s">
        <v>1147</v>
      </c>
      <c r="C6524" s="29">
        <f t="shared" si="839"/>
        <v>571.42857142857144</v>
      </c>
      <c r="D6524" s="102" t="s">
        <v>188</v>
      </c>
      <c r="E6524" s="43">
        <v>525</v>
      </c>
      <c r="F6524" s="43">
        <v>528</v>
      </c>
      <c r="G6524" s="43">
        <v>533</v>
      </c>
      <c r="H6524" s="110"/>
      <c r="I6524" s="109">
        <f t="shared" si="840"/>
        <v>1714.2857142857142</v>
      </c>
      <c r="J6524" s="109">
        <f t="shared" si="841"/>
        <v>2857.1428571428573</v>
      </c>
      <c r="K6524" s="109">
        <f t="shared" si="842"/>
        <v>0</v>
      </c>
      <c r="L6524" s="43">
        <f t="shared" si="843"/>
        <v>4571.4285714285716</v>
      </c>
      <c r="M6524" s="25"/>
      <c r="N6524" s="25"/>
    </row>
    <row r="6525" spans="1:14" ht="18">
      <c r="A6525" s="114">
        <v>40835</v>
      </c>
      <c r="B6525" s="54" t="s">
        <v>1153</v>
      </c>
      <c r="C6525" s="29">
        <f t="shared" si="839"/>
        <v>2205.8823529411766</v>
      </c>
      <c r="D6525" s="102" t="s">
        <v>203</v>
      </c>
      <c r="E6525" s="43">
        <v>136</v>
      </c>
      <c r="F6525" s="43">
        <v>135</v>
      </c>
      <c r="G6525" s="43">
        <v>132.5</v>
      </c>
      <c r="H6525" s="110">
        <v>130</v>
      </c>
      <c r="I6525" s="109">
        <f t="shared" si="840"/>
        <v>2205.8823529411766</v>
      </c>
      <c r="J6525" s="109">
        <f t="shared" si="841"/>
        <v>5514.7058823529414</v>
      </c>
      <c r="K6525" s="109">
        <f t="shared" si="842"/>
        <v>5514.7058823529414</v>
      </c>
      <c r="L6525" s="43">
        <f t="shared" si="843"/>
        <v>13235.294117647059</v>
      </c>
      <c r="M6525" s="25"/>
      <c r="N6525" s="25"/>
    </row>
    <row r="6526" spans="1:14" s="8" customFormat="1" ht="18">
      <c r="A6526" s="114">
        <v>40835</v>
      </c>
      <c r="B6526" s="54" t="s">
        <v>972</v>
      </c>
      <c r="C6526" s="29">
        <f t="shared" si="839"/>
        <v>1840.4907975460123</v>
      </c>
      <c r="D6526" s="102" t="s">
        <v>188</v>
      </c>
      <c r="E6526" s="43">
        <v>163</v>
      </c>
      <c r="F6526" s="43">
        <v>163.95</v>
      </c>
      <c r="G6526" s="43"/>
      <c r="H6526" s="110"/>
      <c r="I6526" s="109">
        <f t="shared" si="840"/>
        <v>1748.4662576686908</v>
      </c>
      <c r="J6526" s="109">
        <f t="shared" si="841"/>
        <v>0</v>
      </c>
      <c r="K6526" s="109">
        <f t="shared" si="842"/>
        <v>0</v>
      </c>
      <c r="L6526" s="43">
        <f t="shared" si="843"/>
        <v>1748.4662576686908</v>
      </c>
      <c r="M6526" s="25"/>
      <c r="N6526" s="121"/>
    </row>
    <row r="6527" spans="1:14" ht="18">
      <c r="A6527" s="114">
        <v>40835</v>
      </c>
      <c r="B6527" s="54" t="s">
        <v>402</v>
      </c>
      <c r="C6527" s="29">
        <f t="shared" ref="C6527:C6590" si="844">300000/E6527</f>
        <v>2040.8163265306123</v>
      </c>
      <c r="D6527" s="102" t="s">
        <v>188</v>
      </c>
      <c r="E6527" s="43">
        <v>147</v>
      </c>
      <c r="F6527" s="43">
        <v>148</v>
      </c>
      <c r="G6527" s="43"/>
      <c r="H6527" s="110"/>
      <c r="I6527" s="109">
        <f t="shared" si="840"/>
        <v>2040.8163265306123</v>
      </c>
      <c r="J6527" s="109">
        <f t="shared" si="841"/>
        <v>0</v>
      </c>
      <c r="K6527" s="109">
        <f t="shared" si="842"/>
        <v>0</v>
      </c>
      <c r="L6527" s="43">
        <f t="shared" si="843"/>
        <v>2040.8163265306123</v>
      </c>
      <c r="M6527" s="25"/>
      <c r="N6527" s="25"/>
    </row>
    <row r="6528" spans="1:14" ht="18">
      <c r="A6528" s="114">
        <v>40834</v>
      </c>
      <c r="B6528" s="54" t="s">
        <v>53</v>
      </c>
      <c r="C6528" s="29">
        <f t="shared" si="844"/>
        <v>1382.4884792626729</v>
      </c>
      <c r="D6528" s="102" t="s">
        <v>203</v>
      </c>
      <c r="E6528" s="43">
        <v>217</v>
      </c>
      <c r="F6528" s="43">
        <v>213.5</v>
      </c>
      <c r="G6528" s="43">
        <v>211.5</v>
      </c>
      <c r="H6528" s="110">
        <v>210</v>
      </c>
      <c r="I6528" s="109">
        <f t="shared" si="840"/>
        <v>4838.7096774193551</v>
      </c>
      <c r="J6528" s="109">
        <f t="shared" si="841"/>
        <v>2764.9769585253457</v>
      </c>
      <c r="K6528" s="109">
        <f t="shared" si="842"/>
        <v>2073.7327188940094</v>
      </c>
      <c r="L6528" s="43">
        <f t="shared" si="843"/>
        <v>9677.4193548387102</v>
      </c>
      <c r="M6528" s="25"/>
      <c r="N6528" s="25"/>
    </row>
    <row r="6529" spans="1:14" ht="18">
      <c r="A6529" s="114">
        <v>40834</v>
      </c>
      <c r="B6529" s="54" t="s">
        <v>988</v>
      </c>
      <c r="C6529" s="29">
        <f t="shared" si="844"/>
        <v>1578.9473684210527</v>
      </c>
      <c r="D6529" s="102" t="s">
        <v>188</v>
      </c>
      <c r="E6529" s="43">
        <v>190</v>
      </c>
      <c r="F6529" s="43">
        <v>191.25</v>
      </c>
      <c r="G6529" s="43">
        <v>193</v>
      </c>
      <c r="H6529" s="110">
        <v>195</v>
      </c>
      <c r="I6529" s="109">
        <f t="shared" si="840"/>
        <v>1973.6842105263158</v>
      </c>
      <c r="J6529" s="109">
        <f t="shared" si="841"/>
        <v>2763.1578947368421</v>
      </c>
      <c r="K6529" s="109">
        <f t="shared" si="842"/>
        <v>3157.8947368421054</v>
      </c>
      <c r="L6529" s="43">
        <f t="shared" si="843"/>
        <v>7894.7368421052633</v>
      </c>
      <c r="M6529" s="25"/>
      <c r="N6529" s="25"/>
    </row>
    <row r="6530" spans="1:14" ht="18">
      <c r="A6530" s="114">
        <v>40834</v>
      </c>
      <c r="B6530" s="54" t="s">
        <v>75</v>
      </c>
      <c r="C6530" s="29">
        <f t="shared" si="844"/>
        <v>1195.2191235059761</v>
      </c>
      <c r="D6530" s="102" t="s">
        <v>188</v>
      </c>
      <c r="E6530" s="43">
        <v>251</v>
      </c>
      <c r="F6530" s="43">
        <v>252.5</v>
      </c>
      <c r="G6530" s="43">
        <v>254</v>
      </c>
      <c r="H6530" s="110">
        <v>256.5</v>
      </c>
      <c r="I6530" s="109">
        <f t="shared" si="840"/>
        <v>1792.828685258964</v>
      </c>
      <c r="J6530" s="109">
        <f t="shared" si="841"/>
        <v>1792.828685258964</v>
      </c>
      <c r="K6530" s="109">
        <f t="shared" si="842"/>
        <v>2988.0478087649403</v>
      </c>
      <c r="L6530" s="43">
        <f t="shared" si="843"/>
        <v>6573.7051792828679</v>
      </c>
      <c r="M6530" s="25"/>
      <c r="N6530" s="25"/>
    </row>
    <row r="6531" spans="1:14" ht="18">
      <c r="A6531" s="114">
        <v>40834</v>
      </c>
      <c r="B6531" s="54" t="s">
        <v>988</v>
      </c>
      <c r="C6531" s="29">
        <f t="shared" si="844"/>
        <v>1639.344262295082</v>
      </c>
      <c r="D6531" s="102" t="s">
        <v>188</v>
      </c>
      <c r="E6531" s="43">
        <v>183</v>
      </c>
      <c r="F6531" s="43">
        <v>184</v>
      </c>
      <c r="G6531" s="43">
        <v>185.5</v>
      </c>
      <c r="H6531" s="110">
        <v>187.5</v>
      </c>
      <c r="I6531" s="109">
        <f t="shared" si="840"/>
        <v>1639.344262295082</v>
      </c>
      <c r="J6531" s="109">
        <f t="shared" si="841"/>
        <v>2459.0163934426228</v>
      </c>
      <c r="K6531" s="109">
        <f t="shared" si="842"/>
        <v>3278.688524590164</v>
      </c>
      <c r="L6531" s="43">
        <f t="shared" si="843"/>
        <v>7377.0491803278683</v>
      </c>
      <c r="M6531" s="25"/>
      <c r="N6531" s="25"/>
    </row>
    <row r="6532" spans="1:14" ht="18">
      <c r="A6532" s="114">
        <v>40833</v>
      </c>
      <c r="B6532" s="54" t="s">
        <v>53</v>
      </c>
      <c r="C6532" s="29">
        <f t="shared" si="844"/>
        <v>1324.5033112582782</v>
      </c>
      <c r="D6532" s="102" t="s">
        <v>188</v>
      </c>
      <c r="E6532" s="43">
        <v>226.5</v>
      </c>
      <c r="F6532" s="43">
        <v>227.75</v>
      </c>
      <c r="G6532" s="43">
        <v>229</v>
      </c>
      <c r="H6532" s="110">
        <v>232</v>
      </c>
      <c r="I6532" s="109">
        <f t="shared" si="840"/>
        <v>1655.6291390728479</v>
      </c>
      <c r="J6532" s="109">
        <f t="shared" si="841"/>
        <v>1655.6291390728479</v>
      </c>
      <c r="K6532" s="109">
        <f t="shared" si="842"/>
        <v>3973.5099337748347</v>
      </c>
      <c r="L6532" s="43">
        <f t="shared" si="843"/>
        <v>7284.768211920531</v>
      </c>
      <c r="M6532" s="25"/>
      <c r="N6532" s="25"/>
    </row>
    <row r="6533" spans="1:14" ht="18">
      <c r="A6533" s="114">
        <v>40833</v>
      </c>
      <c r="B6533" s="54" t="s">
        <v>1145</v>
      </c>
      <c r="C6533" s="29">
        <f t="shared" si="844"/>
        <v>923.07692307692309</v>
      </c>
      <c r="D6533" s="102" t="s">
        <v>203</v>
      </c>
      <c r="E6533" s="43">
        <v>325</v>
      </c>
      <c r="F6533" s="43">
        <v>322.7</v>
      </c>
      <c r="G6533" s="43">
        <v>319</v>
      </c>
      <c r="H6533" s="110">
        <v>317</v>
      </c>
      <c r="I6533" s="109">
        <f t="shared" si="840"/>
        <v>2123.0769230769338</v>
      </c>
      <c r="J6533" s="109">
        <f t="shared" si="841"/>
        <v>3415.3846153846048</v>
      </c>
      <c r="K6533" s="109">
        <f t="shared" si="842"/>
        <v>1846.1538461538462</v>
      </c>
      <c r="L6533" s="43">
        <f t="shared" si="843"/>
        <v>7384.6153846153848</v>
      </c>
      <c r="M6533" s="25"/>
      <c r="N6533" s="25"/>
    </row>
    <row r="6534" spans="1:14" ht="18">
      <c r="A6534" s="114">
        <v>40833</v>
      </c>
      <c r="B6534" s="54" t="s">
        <v>1154</v>
      </c>
      <c r="C6534" s="29">
        <f t="shared" si="844"/>
        <v>753.7688442211055</v>
      </c>
      <c r="D6534" s="102" t="s">
        <v>203</v>
      </c>
      <c r="E6534" s="43">
        <v>398</v>
      </c>
      <c r="F6534" s="43">
        <v>395</v>
      </c>
      <c r="G6534" s="43">
        <v>391</v>
      </c>
      <c r="H6534" s="110">
        <v>387</v>
      </c>
      <c r="I6534" s="109">
        <f t="shared" si="840"/>
        <v>2261.3065326633164</v>
      </c>
      <c r="J6534" s="109">
        <f t="shared" si="841"/>
        <v>3015.075376884422</v>
      </c>
      <c r="K6534" s="109">
        <f t="shared" si="842"/>
        <v>3015.075376884422</v>
      </c>
      <c r="L6534" s="43">
        <f t="shared" si="843"/>
        <v>8291.4572864321599</v>
      </c>
      <c r="M6534" s="25"/>
      <c r="N6534" s="25"/>
    </row>
    <row r="6535" spans="1:14" ht="18">
      <c r="A6535" s="114">
        <v>40833</v>
      </c>
      <c r="B6535" s="54" t="s">
        <v>1155</v>
      </c>
      <c r="C6535" s="29">
        <f t="shared" si="844"/>
        <v>2459.0163934426228</v>
      </c>
      <c r="D6535" s="102" t="s">
        <v>188</v>
      </c>
      <c r="E6535" s="43">
        <v>122</v>
      </c>
      <c r="F6535" s="43">
        <v>119.25</v>
      </c>
      <c r="G6535" s="43"/>
      <c r="H6535" s="110"/>
      <c r="I6535" s="109">
        <f t="shared" si="840"/>
        <v>-6762.2950819672124</v>
      </c>
      <c r="J6535" s="109">
        <f t="shared" si="841"/>
        <v>0</v>
      </c>
      <c r="K6535" s="109">
        <f t="shared" si="842"/>
        <v>0</v>
      </c>
      <c r="L6535" s="43">
        <f t="shared" si="843"/>
        <v>-6762.2950819672124</v>
      </c>
      <c r="M6535" s="25"/>
      <c r="N6535" s="25"/>
    </row>
    <row r="6536" spans="1:14" ht="18">
      <c r="A6536" s="114">
        <v>40830</v>
      </c>
      <c r="B6536" s="54" t="s">
        <v>750</v>
      </c>
      <c r="C6536" s="29">
        <f t="shared" si="844"/>
        <v>2586.2068965517242</v>
      </c>
      <c r="D6536" s="102" t="s">
        <v>188</v>
      </c>
      <c r="E6536" s="43">
        <v>116</v>
      </c>
      <c r="F6536" s="43">
        <v>117</v>
      </c>
      <c r="G6536" s="43">
        <v>118.5</v>
      </c>
      <c r="H6536" s="110">
        <v>121</v>
      </c>
      <c r="I6536" s="109">
        <f t="shared" si="840"/>
        <v>2586.2068965517242</v>
      </c>
      <c r="J6536" s="109">
        <f t="shared" si="841"/>
        <v>3879.3103448275861</v>
      </c>
      <c r="K6536" s="109">
        <f t="shared" si="842"/>
        <v>6465.5172413793107</v>
      </c>
      <c r="L6536" s="43">
        <f t="shared" si="843"/>
        <v>12931.03448275862</v>
      </c>
      <c r="M6536" s="25"/>
      <c r="N6536" s="25"/>
    </row>
    <row r="6537" spans="1:14" ht="18">
      <c r="A6537" s="114">
        <v>40830</v>
      </c>
      <c r="B6537" s="54" t="s">
        <v>439</v>
      </c>
      <c r="C6537" s="29">
        <f t="shared" si="844"/>
        <v>1775.1479289940828</v>
      </c>
      <c r="D6537" s="102" t="s">
        <v>188</v>
      </c>
      <c r="E6537" s="43">
        <v>169</v>
      </c>
      <c r="F6537" s="43">
        <v>170</v>
      </c>
      <c r="G6537" s="43">
        <v>171.25</v>
      </c>
      <c r="H6537" s="110">
        <v>173</v>
      </c>
      <c r="I6537" s="109">
        <f t="shared" si="840"/>
        <v>1775.1479289940828</v>
      </c>
      <c r="J6537" s="109">
        <f t="shared" si="841"/>
        <v>2218.9349112426034</v>
      </c>
      <c r="K6537" s="109">
        <f t="shared" si="842"/>
        <v>3106.5088757396447</v>
      </c>
      <c r="L6537" s="43">
        <f t="shared" si="843"/>
        <v>7100.5917159763303</v>
      </c>
      <c r="M6537" s="25"/>
      <c r="N6537" s="25"/>
    </row>
    <row r="6538" spans="1:14" ht="18">
      <c r="A6538" s="114">
        <v>40830</v>
      </c>
      <c r="B6538" s="54" t="s">
        <v>402</v>
      </c>
      <c r="C6538" s="29">
        <f t="shared" si="844"/>
        <v>2097.9020979020979</v>
      </c>
      <c r="D6538" s="102" t="s">
        <v>188</v>
      </c>
      <c r="E6538" s="43">
        <v>143</v>
      </c>
      <c r="F6538" s="43">
        <v>144.5</v>
      </c>
      <c r="G6538" s="43">
        <v>145.25</v>
      </c>
      <c r="H6538" s="110"/>
      <c r="I6538" s="109">
        <f t="shared" si="840"/>
        <v>3146.8531468531469</v>
      </c>
      <c r="J6538" s="109">
        <f t="shared" si="841"/>
        <v>1573.4265734265734</v>
      </c>
      <c r="K6538" s="109">
        <f t="shared" si="842"/>
        <v>0</v>
      </c>
      <c r="L6538" s="43">
        <f t="shared" si="843"/>
        <v>4720.2797202797201</v>
      </c>
      <c r="M6538" s="25"/>
      <c r="N6538" s="25"/>
    </row>
    <row r="6539" spans="1:14" ht="18">
      <c r="A6539" s="114">
        <v>40830</v>
      </c>
      <c r="B6539" s="54" t="s">
        <v>1156</v>
      </c>
      <c r="C6539" s="29">
        <f t="shared" si="844"/>
        <v>813.00813008130081</v>
      </c>
      <c r="D6539" s="102" t="s">
        <v>188</v>
      </c>
      <c r="E6539" s="43">
        <v>369</v>
      </c>
      <c r="F6539" s="43">
        <v>371.5</v>
      </c>
      <c r="G6539" s="43">
        <v>374</v>
      </c>
      <c r="H6539" s="110"/>
      <c r="I6539" s="109">
        <f t="shared" si="840"/>
        <v>2032.520325203252</v>
      </c>
      <c r="J6539" s="109">
        <f t="shared" si="841"/>
        <v>2032.520325203252</v>
      </c>
      <c r="K6539" s="109">
        <f t="shared" si="842"/>
        <v>0</v>
      </c>
      <c r="L6539" s="43">
        <f t="shared" si="843"/>
        <v>4065.040650406504</v>
      </c>
      <c r="M6539" s="25"/>
      <c r="N6539" s="25"/>
    </row>
    <row r="6540" spans="1:14" ht="18">
      <c r="A6540" s="114">
        <v>40830</v>
      </c>
      <c r="B6540" s="54" t="s">
        <v>795</v>
      </c>
      <c r="C6540" s="29">
        <f t="shared" si="844"/>
        <v>1153.8461538461538</v>
      </c>
      <c r="D6540" s="102" t="s">
        <v>188</v>
      </c>
      <c r="E6540" s="43">
        <v>260</v>
      </c>
      <c r="F6540" s="43">
        <v>261.25</v>
      </c>
      <c r="G6540" s="43">
        <v>263.5</v>
      </c>
      <c r="H6540" s="110">
        <v>266</v>
      </c>
      <c r="I6540" s="109">
        <f t="shared" ref="I6540:I6603" si="845">(IF(D6540="SHORT",E6540-F6540,IF(D6540="LONG",F6540-E6540)))*C6540</f>
        <v>1442.3076923076924</v>
      </c>
      <c r="J6540" s="109">
        <f t="shared" ref="J6540:J6603" si="846">(IF(D6540="SHORT",IF(G6540="",0,F6540-G6540),IF(D6540="LONG",IF(G6540="",0,G6540-F6540))))*C6540</f>
        <v>2596.1538461538462</v>
      </c>
      <c r="K6540" s="109">
        <f t="shared" ref="K6540:K6603" si="847">(IF(D6540="SHORT",IF(H6540="",0,G6540-H6540),IF(D6540="LONG",IF(H6540="",0,(H6540-G6540)))))*C6540</f>
        <v>2884.6153846153848</v>
      </c>
      <c r="L6540" s="43">
        <f t="shared" ref="L6540:L6603" si="848">SUM(I6540,J6540,K6540)</f>
        <v>6923.0769230769238</v>
      </c>
      <c r="M6540" s="25"/>
      <c r="N6540" s="25"/>
    </row>
    <row r="6541" spans="1:14" s="5" customFormat="1" ht="18">
      <c r="A6541" s="114">
        <v>40829</v>
      </c>
      <c r="B6541" s="54" t="s">
        <v>1147</v>
      </c>
      <c r="C6541" s="29">
        <f t="shared" si="844"/>
        <v>649.35064935064941</v>
      </c>
      <c r="D6541" s="102" t="s">
        <v>188</v>
      </c>
      <c r="E6541" s="43">
        <v>462</v>
      </c>
      <c r="F6541" s="43">
        <v>465</v>
      </c>
      <c r="G6541" s="43">
        <v>469</v>
      </c>
      <c r="H6541" s="110">
        <v>475</v>
      </c>
      <c r="I6541" s="109">
        <f t="shared" si="845"/>
        <v>1948.0519480519483</v>
      </c>
      <c r="J6541" s="109">
        <f t="shared" si="846"/>
        <v>2597.4025974025976</v>
      </c>
      <c r="K6541" s="109">
        <f t="shared" si="847"/>
        <v>3896.1038961038967</v>
      </c>
      <c r="L6541" s="43">
        <f t="shared" si="848"/>
        <v>8441.5584415584417</v>
      </c>
      <c r="M6541" s="25"/>
      <c r="N6541" s="115"/>
    </row>
    <row r="6542" spans="1:14" s="5" customFormat="1" ht="18">
      <c r="A6542" s="114">
        <v>40829</v>
      </c>
      <c r="B6542" s="54" t="s">
        <v>106</v>
      </c>
      <c r="C6542" s="29">
        <f t="shared" si="844"/>
        <v>323.62459546925567</v>
      </c>
      <c r="D6542" s="102" t="s">
        <v>188</v>
      </c>
      <c r="E6542" s="43">
        <v>927</v>
      </c>
      <c r="F6542" s="43">
        <v>932</v>
      </c>
      <c r="G6542" s="43">
        <v>938</v>
      </c>
      <c r="H6542" s="110"/>
      <c r="I6542" s="109">
        <f t="shared" si="845"/>
        <v>1618.1229773462783</v>
      </c>
      <c r="J6542" s="109">
        <f t="shared" si="846"/>
        <v>1941.7475728155341</v>
      </c>
      <c r="K6542" s="109">
        <f t="shared" si="847"/>
        <v>0</v>
      </c>
      <c r="L6542" s="43">
        <f t="shared" si="848"/>
        <v>3559.8705501618124</v>
      </c>
      <c r="M6542" s="25"/>
      <c r="N6542" s="115"/>
    </row>
    <row r="6543" spans="1:14" s="5" customFormat="1" ht="18">
      <c r="A6543" s="114">
        <v>40829</v>
      </c>
      <c r="B6543" s="54" t="s">
        <v>1135</v>
      </c>
      <c r="C6543" s="29">
        <f t="shared" si="844"/>
        <v>1764.7058823529412</v>
      </c>
      <c r="D6543" s="102" t="s">
        <v>203</v>
      </c>
      <c r="E6543" s="43">
        <v>170</v>
      </c>
      <c r="F6543" s="43">
        <v>169</v>
      </c>
      <c r="G6543" s="43">
        <v>167.5</v>
      </c>
      <c r="H6543" s="110"/>
      <c r="I6543" s="109">
        <f t="shared" si="845"/>
        <v>1764.7058823529412</v>
      </c>
      <c r="J6543" s="109">
        <f t="shared" si="846"/>
        <v>2647.0588235294117</v>
      </c>
      <c r="K6543" s="109">
        <f t="shared" si="847"/>
        <v>0</v>
      </c>
      <c r="L6543" s="43">
        <f t="shared" si="848"/>
        <v>4411.7647058823532</v>
      </c>
      <c r="M6543" s="25"/>
      <c r="N6543" s="115"/>
    </row>
    <row r="6544" spans="1:14" ht="18">
      <c r="A6544" s="114">
        <v>40829</v>
      </c>
      <c r="B6544" s="54" t="s">
        <v>1131</v>
      </c>
      <c r="C6544" s="29">
        <f t="shared" si="844"/>
        <v>2439.0243902439024</v>
      </c>
      <c r="D6544" s="54" t="s">
        <v>188</v>
      </c>
      <c r="E6544" s="112">
        <v>123</v>
      </c>
      <c r="F6544" s="54">
        <v>123.45</v>
      </c>
      <c r="G6544" s="112"/>
      <c r="H6544" s="112"/>
      <c r="I6544" s="109">
        <f t="shared" si="845"/>
        <v>1097.5609756097631</v>
      </c>
      <c r="J6544" s="109">
        <f t="shared" si="846"/>
        <v>0</v>
      </c>
      <c r="K6544" s="109">
        <f t="shared" si="847"/>
        <v>0</v>
      </c>
      <c r="L6544" s="43">
        <f t="shared" si="848"/>
        <v>1097.5609756097631</v>
      </c>
      <c r="M6544" s="25"/>
      <c r="N6544" s="25"/>
    </row>
    <row r="6545" spans="1:14" ht="18">
      <c r="A6545" s="114">
        <v>40828</v>
      </c>
      <c r="B6545" s="54" t="s">
        <v>1131</v>
      </c>
      <c r="C6545" s="29">
        <f t="shared" si="844"/>
        <v>694.44444444444446</v>
      </c>
      <c r="D6545" s="102" t="s">
        <v>188</v>
      </c>
      <c r="E6545" s="43">
        <v>432</v>
      </c>
      <c r="F6545" s="43">
        <v>435</v>
      </c>
      <c r="G6545" s="43">
        <v>438</v>
      </c>
      <c r="H6545" s="110">
        <v>442.4</v>
      </c>
      <c r="I6545" s="109">
        <f t="shared" si="845"/>
        <v>2083.3333333333335</v>
      </c>
      <c r="J6545" s="109">
        <f t="shared" si="846"/>
        <v>2083.3333333333335</v>
      </c>
      <c r="K6545" s="109">
        <f t="shared" si="847"/>
        <v>3055.5555555555397</v>
      </c>
      <c r="L6545" s="43">
        <f t="shared" si="848"/>
        <v>7222.2222222222063</v>
      </c>
      <c r="M6545" s="25"/>
      <c r="N6545" s="25"/>
    </row>
    <row r="6546" spans="1:14" ht="18">
      <c r="A6546" s="114">
        <v>40828</v>
      </c>
      <c r="B6546" s="54" t="s">
        <v>988</v>
      </c>
      <c r="C6546" s="29">
        <f t="shared" si="844"/>
        <v>1666.6666666666667</v>
      </c>
      <c r="D6546" s="102" t="s">
        <v>203</v>
      </c>
      <c r="E6546" s="43">
        <v>180</v>
      </c>
      <c r="F6546" s="43">
        <v>179</v>
      </c>
      <c r="G6546" s="43">
        <v>177.5</v>
      </c>
      <c r="H6546" s="110">
        <v>175.5</v>
      </c>
      <c r="I6546" s="109">
        <f t="shared" si="845"/>
        <v>1666.6666666666667</v>
      </c>
      <c r="J6546" s="109">
        <f t="shared" si="846"/>
        <v>2500</v>
      </c>
      <c r="K6546" s="109">
        <f t="shared" si="847"/>
        <v>3333.3333333333335</v>
      </c>
      <c r="L6546" s="43">
        <f t="shared" si="848"/>
        <v>7500</v>
      </c>
      <c r="M6546" s="25"/>
      <c r="N6546" s="25"/>
    </row>
    <row r="6547" spans="1:14" ht="18">
      <c r="A6547" s="114">
        <v>40828</v>
      </c>
      <c r="B6547" s="54" t="s">
        <v>873</v>
      </c>
      <c r="C6547" s="29">
        <f t="shared" si="844"/>
        <v>3434.4590726960505</v>
      </c>
      <c r="D6547" s="102" t="s">
        <v>188</v>
      </c>
      <c r="E6547" s="43">
        <v>87.35</v>
      </c>
      <c r="F6547" s="43">
        <v>87.85</v>
      </c>
      <c r="G6547" s="43">
        <v>88.5</v>
      </c>
      <c r="H6547" s="110"/>
      <c r="I6547" s="109">
        <f t="shared" si="845"/>
        <v>1717.2295363480252</v>
      </c>
      <c r="J6547" s="109">
        <f t="shared" si="846"/>
        <v>2232.3983972524525</v>
      </c>
      <c r="K6547" s="109">
        <f t="shared" si="847"/>
        <v>0</v>
      </c>
      <c r="L6547" s="43">
        <f t="shared" si="848"/>
        <v>3949.6279336004777</v>
      </c>
      <c r="M6547" s="25"/>
      <c r="N6547" s="25"/>
    </row>
    <row r="6548" spans="1:14" ht="18">
      <c r="A6548" s="114">
        <v>40827</v>
      </c>
      <c r="B6548" s="54" t="s">
        <v>988</v>
      </c>
      <c r="C6548" s="29">
        <f t="shared" si="844"/>
        <v>1595.7446808510638</v>
      </c>
      <c r="D6548" s="102" t="s">
        <v>188</v>
      </c>
      <c r="E6548" s="43">
        <v>188</v>
      </c>
      <c r="F6548" s="43">
        <v>189.25</v>
      </c>
      <c r="G6548" s="43">
        <v>190.75</v>
      </c>
      <c r="H6548" s="110">
        <v>193</v>
      </c>
      <c r="I6548" s="109">
        <f t="shared" si="845"/>
        <v>1994.6808510638298</v>
      </c>
      <c r="J6548" s="109">
        <f t="shared" si="846"/>
        <v>2393.6170212765956</v>
      </c>
      <c r="K6548" s="109">
        <f t="shared" si="847"/>
        <v>3590.4255319148933</v>
      </c>
      <c r="L6548" s="43">
        <f t="shared" si="848"/>
        <v>7978.7234042553182</v>
      </c>
      <c r="M6548" s="25"/>
      <c r="N6548" s="25"/>
    </row>
    <row r="6549" spans="1:14" ht="18">
      <c r="A6549" s="114">
        <v>40827</v>
      </c>
      <c r="B6549" s="54" t="s">
        <v>1034</v>
      </c>
      <c r="C6549" s="29">
        <f t="shared" si="844"/>
        <v>759.49367088607596</v>
      </c>
      <c r="D6549" s="102" t="s">
        <v>188</v>
      </c>
      <c r="E6549" s="43">
        <v>395</v>
      </c>
      <c r="F6549" s="43">
        <v>397.5</v>
      </c>
      <c r="G6549" s="43">
        <v>400.5</v>
      </c>
      <c r="H6549" s="110">
        <v>417</v>
      </c>
      <c r="I6549" s="109">
        <f t="shared" si="845"/>
        <v>1898.7341772151899</v>
      </c>
      <c r="J6549" s="109">
        <f t="shared" si="846"/>
        <v>2278.4810126582279</v>
      </c>
      <c r="K6549" s="109">
        <f t="shared" si="847"/>
        <v>12531.645569620254</v>
      </c>
      <c r="L6549" s="43">
        <f t="shared" si="848"/>
        <v>16708.860759493669</v>
      </c>
      <c r="M6549" s="25"/>
      <c r="N6549" s="25"/>
    </row>
    <row r="6550" spans="1:14" ht="18">
      <c r="A6550" s="114">
        <v>40827</v>
      </c>
      <c r="B6550" s="54" t="s">
        <v>1157</v>
      </c>
      <c r="C6550" s="29">
        <f t="shared" si="844"/>
        <v>4545.454545454545</v>
      </c>
      <c r="D6550" s="102" t="s">
        <v>203</v>
      </c>
      <c r="E6550" s="43">
        <v>66</v>
      </c>
      <c r="F6550" s="43">
        <v>65.25</v>
      </c>
      <c r="G6550" s="43">
        <v>64.25</v>
      </c>
      <c r="H6550" s="110">
        <v>62.75</v>
      </c>
      <c r="I6550" s="109">
        <f t="shared" si="845"/>
        <v>3409.090909090909</v>
      </c>
      <c r="J6550" s="109">
        <f t="shared" si="846"/>
        <v>4545.454545454545</v>
      </c>
      <c r="K6550" s="109">
        <f t="shared" si="847"/>
        <v>6818.181818181818</v>
      </c>
      <c r="L6550" s="43">
        <f t="shared" si="848"/>
        <v>14772.727272727272</v>
      </c>
      <c r="M6550" s="25"/>
      <c r="N6550" s="25"/>
    </row>
    <row r="6551" spans="1:14" ht="18">
      <c r="A6551" s="114">
        <v>40827</v>
      </c>
      <c r="B6551" s="54" t="s">
        <v>1027</v>
      </c>
      <c r="C6551" s="29">
        <f t="shared" si="844"/>
        <v>662.25165562913912</v>
      </c>
      <c r="D6551" s="102" t="s">
        <v>188</v>
      </c>
      <c r="E6551" s="43">
        <v>453</v>
      </c>
      <c r="F6551" s="43">
        <v>456</v>
      </c>
      <c r="G6551" s="43">
        <v>459</v>
      </c>
      <c r="H6551" s="110"/>
      <c r="I6551" s="109">
        <f t="shared" si="845"/>
        <v>1986.7549668874174</v>
      </c>
      <c r="J6551" s="109">
        <f t="shared" si="846"/>
        <v>1986.7549668874174</v>
      </c>
      <c r="K6551" s="109">
        <f t="shared" si="847"/>
        <v>0</v>
      </c>
      <c r="L6551" s="43">
        <f t="shared" si="848"/>
        <v>3973.5099337748347</v>
      </c>
      <c r="M6551" s="25"/>
      <c r="N6551" s="25"/>
    </row>
    <row r="6552" spans="1:14" ht="18">
      <c r="A6552" s="114">
        <v>40826</v>
      </c>
      <c r="B6552" s="54" t="s">
        <v>1158</v>
      </c>
      <c r="C6552" s="29">
        <f t="shared" si="844"/>
        <v>2479.3388429752067</v>
      </c>
      <c r="D6552" s="102" t="s">
        <v>203</v>
      </c>
      <c r="E6552" s="43">
        <v>121</v>
      </c>
      <c r="F6552" s="43">
        <v>120</v>
      </c>
      <c r="G6552" s="43">
        <v>118.75</v>
      </c>
      <c r="H6552" s="110">
        <v>116</v>
      </c>
      <c r="I6552" s="109">
        <f t="shared" si="845"/>
        <v>2479.3388429752067</v>
      </c>
      <c r="J6552" s="109">
        <f t="shared" si="846"/>
        <v>3099.1735537190084</v>
      </c>
      <c r="K6552" s="109">
        <f t="shared" si="847"/>
        <v>6818.181818181818</v>
      </c>
      <c r="L6552" s="43">
        <f t="shared" si="848"/>
        <v>12396.694214876034</v>
      </c>
      <c r="M6552" s="25"/>
      <c r="N6552" s="25"/>
    </row>
    <row r="6553" spans="1:14" ht="18">
      <c r="A6553" s="114">
        <v>40826</v>
      </c>
      <c r="B6553" s="54" t="s">
        <v>1158</v>
      </c>
      <c r="C6553" s="29">
        <f t="shared" si="844"/>
        <v>2325.5813953488373</v>
      </c>
      <c r="D6553" s="102" t="s">
        <v>188</v>
      </c>
      <c r="E6553" s="43">
        <v>129</v>
      </c>
      <c r="F6553" s="43">
        <v>130.25</v>
      </c>
      <c r="G6553" s="43">
        <v>131.5</v>
      </c>
      <c r="H6553" s="110">
        <v>134</v>
      </c>
      <c r="I6553" s="109">
        <f t="shared" si="845"/>
        <v>2906.9767441860467</v>
      </c>
      <c r="J6553" s="109">
        <f t="shared" si="846"/>
        <v>2906.9767441860467</v>
      </c>
      <c r="K6553" s="109">
        <f t="shared" si="847"/>
        <v>5813.9534883720935</v>
      </c>
      <c r="L6553" s="43">
        <f t="shared" si="848"/>
        <v>11627.906976744187</v>
      </c>
      <c r="M6553" s="25"/>
      <c r="N6553" s="25"/>
    </row>
    <row r="6554" spans="1:14" ht="18">
      <c r="A6554" s="114">
        <v>40823</v>
      </c>
      <c r="B6554" s="54" t="s">
        <v>1069</v>
      </c>
      <c r="C6554" s="29">
        <f t="shared" si="844"/>
        <v>518.13471502590676</v>
      </c>
      <c r="D6554" s="102" t="s">
        <v>203</v>
      </c>
      <c r="E6554" s="43">
        <v>579</v>
      </c>
      <c r="F6554" s="43">
        <v>575</v>
      </c>
      <c r="G6554" s="43"/>
      <c r="H6554" s="110"/>
      <c r="I6554" s="109">
        <f t="shared" si="845"/>
        <v>2072.538860103627</v>
      </c>
      <c r="J6554" s="109">
        <f t="shared" si="846"/>
        <v>0</v>
      </c>
      <c r="K6554" s="109">
        <f t="shared" si="847"/>
        <v>0</v>
      </c>
      <c r="L6554" s="43">
        <f t="shared" si="848"/>
        <v>2072.538860103627</v>
      </c>
      <c r="M6554" s="25"/>
      <c r="N6554" s="25"/>
    </row>
    <row r="6555" spans="1:14" ht="18">
      <c r="A6555" s="114">
        <v>40823</v>
      </c>
      <c r="B6555" s="54" t="s">
        <v>1135</v>
      </c>
      <c r="C6555" s="29">
        <f t="shared" si="844"/>
        <v>1744.1860465116279</v>
      </c>
      <c r="D6555" s="102" t="s">
        <v>203</v>
      </c>
      <c r="E6555" s="43">
        <v>172</v>
      </c>
      <c r="F6555" s="43">
        <v>170.75</v>
      </c>
      <c r="G6555" s="43"/>
      <c r="H6555" s="110"/>
      <c r="I6555" s="109">
        <f t="shared" si="845"/>
        <v>2180.2325581395348</v>
      </c>
      <c r="J6555" s="109">
        <f t="shared" si="846"/>
        <v>0</v>
      </c>
      <c r="K6555" s="109">
        <f t="shared" si="847"/>
        <v>0</v>
      </c>
      <c r="L6555" s="43">
        <f t="shared" si="848"/>
        <v>2180.2325581395348</v>
      </c>
      <c r="M6555" s="25"/>
      <c r="N6555" s="25"/>
    </row>
    <row r="6556" spans="1:14" ht="18">
      <c r="A6556" s="114">
        <v>40821</v>
      </c>
      <c r="B6556" s="54" t="s">
        <v>1052</v>
      </c>
      <c r="C6556" s="29">
        <f t="shared" si="844"/>
        <v>125</v>
      </c>
      <c r="D6556" s="102" t="s">
        <v>203</v>
      </c>
      <c r="E6556" s="43">
        <v>2400</v>
      </c>
      <c r="F6556" s="43">
        <v>2390</v>
      </c>
      <c r="G6556" s="43">
        <v>2375</v>
      </c>
      <c r="H6556" s="110">
        <v>2355</v>
      </c>
      <c r="I6556" s="109">
        <f t="shared" si="845"/>
        <v>1250</v>
      </c>
      <c r="J6556" s="109">
        <f t="shared" si="846"/>
        <v>1875</v>
      </c>
      <c r="K6556" s="109">
        <f t="shared" si="847"/>
        <v>2500</v>
      </c>
      <c r="L6556" s="43">
        <f t="shared" si="848"/>
        <v>5625</v>
      </c>
      <c r="M6556" s="25"/>
      <c r="N6556" s="25"/>
    </row>
    <row r="6557" spans="1:14" ht="18">
      <c r="A6557" s="114">
        <v>40821</v>
      </c>
      <c r="B6557" s="54" t="s">
        <v>988</v>
      </c>
      <c r="C6557" s="29">
        <f t="shared" si="844"/>
        <v>1500</v>
      </c>
      <c r="D6557" s="102" t="s">
        <v>203</v>
      </c>
      <c r="E6557" s="43">
        <v>200</v>
      </c>
      <c r="F6557" s="43">
        <v>198.5</v>
      </c>
      <c r="G6557" s="43">
        <v>196.5</v>
      </c>
      <c r="H6557" s="110">
        <v>193</v>
      </c>
      <c r="I6557" s="109">
        <f t="shared" si="845"/>
        <v>2250</v>
      </c>
      <c r="J6557" s="109">
        <f t="shared" si="846"/>
        <v>3000</v>
      </c>
      <c r="K6557" s="109">
        <f t="shared" si="847"/>
        <v>5250</v>
      </c>
      <c r="L6557" s="43">
        <f t="shared" si="848"/>
        <v>10500</v>
      </c>
      <c r="M6557" s="25"/>
      <c r="N6557" s="25"/>
    </row>
    <row r="6558" spans="1:14" ht="18">
      <c r="A6558" s="114">
        <v>40820</v>
      </c>
      <c r="B6558" s="54" t="s">
        <v>1159</v>
      </c>
      <c r="C6558" s="29">
        <f t="shared" si="844"/>
        <v>424.92917847025495</v>
      </c>
      <c r="D6558" s="102" t="s">
        <v>203</v>
      </c>
      <c r="E6558" s="43">
        <v>706</v>
      </c>
      <c r="F6558" s="43">
        <v>702</v>
      </c>
      <c r="G6558" s="43">
        <v>697</v>
      </c>
      <c r="H6558" s="110">
        <v>685</v>
      </c>
      <c r="I6558" s="109">
        <f t="shared" si="845"/>
        <v>1699.7167138810198</v>
      </c>
      <c r="J6558" s="109">
        <f t="shared" si="846"/>
        <v>2124.6458923512746</v>
      </c>
      <c r="K6558" s="109">
        <f t="shared" si="847"/>
        <v>5099.1501416430592</v>
      </c>
      <c r="L6558" s="43">
        <f t="shared" si="848"/>
        <v>8923.5127478753529</v>
      </c>
      <c r="M6558" s="25"/>
      <c r="N6558" s="25"/>
    </row>
    <row r="6559" spans="1:14" ht="18">
      <c r="A6559" s="114">
        <v>40820</v>
      </c>
      <c r="B6559" s="54" t="s">
        <v>817</v>
      </c>
      <c r="C6559" s="29">
        <f t="shared" si="844"/>
        <v>1204.8192771084337</v>
      </c>
      <c r="D6559" s="102" t="s">
        <v>203</v>
      </c>
      <c r="E6559" s="43">
        <v>249</v>
      </c>
      <c r="F6559" s="43">
        <v>247</v>
      </c>
      <c r="G6559" s="43">
        <v>245</v>
      </c>
      <c r="H6559" s="110">
        <v>243</v>
      </c>
      <c r="I6559" s="109">
        <f t="shared" si="845"/>
        <v>2409.6385542168673</v>
      </c>
      <c r="J6559" s="109">
        <f t="shared" si="846"/>
        <v>2409.6385542168673</v>
      </c>
      <c r="K6559" s="109">
        <f t="shared" si="847"/>
        <v>2409.6385542168673</v>
      </c>
      <c r="L6559" s="43">
        <f t="shared" si="848"/>
        <v>7228.9156626506019</v>
      </c>
      <c r="M6559" s="25"/>
      <c r="N6559" s="25"/>
    </row>
    <row r="6560" spans="1:14" ht="18">
      <c r="A6560" s="114">
        <v>40820</v>
      </c>
      <c r="B6560" s="54" t="s">
        <v>595</v>
      </c>
      <c r="C6560" s="29">
        <f t="shared" si="844"/>
        <v>1648.3516483516485</v>
      </c>
      <c r="D6560" s="102" t="s">
        <v>188</v>
      </c>
      <c r="E6560" s="43">
        <v>182</v>
      </c>
      <c r="F6560" s="43">
        <v>183.25</v>
      </c>
      <c r="G6560" s="43">
        <v>184.5</v>
      </c>
      <c r="H6560" s="110">
        <v>186.5</v>
      </c>
      <c r="I6560" s="109">
        <f t="shared" si="845"/>
        <v>2060.4395604395604</v>
      </c>
      <c r="J6560" s="109">
        <f t="shared" si="846"/>
        <v>2060.4395604395604</v>
      </c>
      <c r="K6560" s="109">
        <f t="shared" si="847"/>
        <v>3296.7032967032969</v>
      </c>
      <c r="L6560" s="43">
        <f t="shared" si="848"/>
        <v>7417.5824175824182</v>
      </c>
      <c r="M6560" s="25"/>
      <c r="N6560" s="25"/>
    </row>
    <row r="6561" spans="1:14" ht="18">
      <c r="A6561" s="114">
        <v>40820</v>
      </c>
      <c r="B6561" s="54" t="s">
        <v>988</v>
      </c>
      <c r="C6561" s="29">
        <f t="shared" si="844"/>
        <v>1910.8280254777071</v>
      </c>
      <c r="D6561" s="102" t="s">
        <v>188</v>
      </c>
      <c r="E6561" s="43">
        <v>157</v>
      </c>
      <c r="F6561" s="43">
        <v>158.25</v>
      </c>
      <c r="G6561" s="43">
        <v>159.5</v>
      </c>
      <c r="H6561" s="110">
        <v>162</v>
      </c>
      <c r="I6561" s="109">
        <f t="shared" si="845"/>
        <v>2388.5350318471337</v>
      </c>
      <c r="J6561" s="109">
        <f t="shared" si="846"/>
        <v>2388.5350318471337</v>
      </c>
      <c r="K6561" s="109">
        <f t="shared" si="847"/>
        <v>4777.0700636942674</v>
      </c>
      <c r="L6561" s="43">
        <f t="shared" si="848"/>
        <v>9554.1401273885349</v>
      </c>
      <c r="M6561" s="25"/>
      <c r="N6561" s="25"/>
    </row>
    <row r="6562" spans="1:14" s="8" customFormat="1" ht="18">
      <c r="A6562" s="114">
        <v>40819</v>
      </c>
      <c r="B6562" s="54" t="s">
        <v>817</v>
      </c>
      <c r="C6562" s="29">
        <f t="shared" si="844"/>
        <v>1204.8192771084337</v>
      </c>
      <c r="D6562" s="102" t="s">
        <v>203</v>
      </c>
      <c r="E6562" s="43">
        <v>249</v>
      </c>
      <c r="F6562" s="43">
        <v>247</v>
      </c>
      <c r="G6562" s="43">
        <v>245</v>
      </c>
      <c r="H6562" s="110"/>
      <c r="I6562" s="109">
        <f t="shared" si="845"/>
        <v>2409.6385542168673</v>
      </c>
      <c r="J6562" s="109">
        <f t="shared" si="846"/>
        <v>2409.6385542168673</v>
      </c>
      <c r="K6562" s="109">
        <f t="shared" si="847"/>
        <v>0</v>
      </c>
      <c r="L6562" s="43">
        <f t="shared" si="848"/>
        <v>4819.2771084337346</v>
      </c>
      <c r="M6562" s="25"/>
      <c r="N6562" s="121"/>
    </row>
    <row r="6563" spans="1:14" ht="18">
      <c r="A6563" s="114">
        <v>40819</v>
      </c>
      <c r="B6563" s="54" t="s">
        <v>13</v>
      </c>
      <c r="C6563" s="29">
        <f t="shared" si="844"/>
        <v>2459.0163934426228</v>
      </c>
      <c r="D6563" s="102" t="s">
        <v>203</v>
      </c>
      <c r="E6563" s="43">
        <v>122</v>
      </c>
      <c r="F6563" s="43">
        <v>121</v>
      </c>
      <c r="G6563" s="43">
        <v>120</v>
      </c>
      <c r="H6563" s="110"/>
      <c r="I6563" s="109">
        <f t="shared" si="845"/>
        <v>2459.0163934426228</v>
      </c>
      <c r="J6563" s="109">
        <f t="shared" si="846"/>
        <v>2459.0163934426228</v>
      </c>
      <c r="K6563" s="109">
        <f t="shared" si="847"/>
        <v>0</v>
      </c>
      <c r="L6563" s="43">
        <f t="shared" si="848"/>
        <v>4918.0327868852455</v>
      </c>
      <c r="M6563" s="25"/>
      <c r="N6563" s="25"/>
    </row>
    <row r="6564" spans="1:14" ht="18">
      <c r="A6564" s="114">
        <v>40819</v>
      </c>
      <c r="B6564" s="54" t="s">
        <v>1160</v>
      </c>
      <c r="C6564" s="29">
        <f t="shared" si="844"/>
        <v>1744.1860465116279</v>
      </c>
      <c r="D6564" s="102" t="s">
        <v>188</v>
      </c>
      <c r="E6564" s="43">
        <v>172</v>
      </c>
      <c r="F6564" s="43">
        <v>172.9</v>
      </c>
      <c r="G6564" s="43"/>
      <c r="H6564" s="110"/>
      <c r="I6564" s="109">
        <f t="shared" si="845"/>
        <v>1569.7674418604749</v>
      </c>
      <c r="J6564" s="109">
        <f t="shared" si="846"/>
        <v>0</v>
      </c>
      <c r="K6564" s="109">
        <f t="shared" si="847"/>
        <v>0</v>
      </c>
      <c r="L6564" s="43">
        <f t="shared" si="848"/>
        <v>1569.7674418604749</v>
      </c>
      <c r="M6564" s="120"/>
      <c r="N6564" s="25"/>
    </row>
    <row r="6565" spans="1:14" ht="18">
      <c r="A6565" s="114">
        <v>40816</v>
      </c>
      <c r="B6565" s="54" t="s">
        <v>817</v>
      </c>
      <c r="C6565" s="29">
        <f t="shared" si="844"/>
        <v>909.09090909090912</v>
      </c>
      <c r="D6565" s="102" t="s">
        <v>188</v>
      </c>
      <c r="E6565" s="43">
        <v>330</v>
      </c>
      <c r="F6565" s="43">
        <v>332</v>
      </c>
      <c r="G6565" s="43">
        <v>335</v>
      </c>
      <c r="H6565" s="110">
        <v>340</v>
      </c>
      <c r="I6565" s="109">
        <f t="shared" si="845"/>
        <v>1818.1818181818182</v>
      </c>
      <c r="J6565" s="109">
        <f t="shared" si="846"/>
        <v>2727.2727272727275</v>
      </c>
      <c r="K6565" s="109">
        <f t="shared" si="847"/>
        <v>4545.454545454546</v>
      </c>
      <c r="L6565" s="43">
        <f t="shared" si="848"/>
        <v>9090.9090909090919</v>
      </c>
      <c r="M6565" s="120"/>
      <c r="N6565" s="25"/>
    </row>
    <row r="6566" spans="1:14" ht="18">
      <c r="A6566" s="114">
        <v>40816</v>
      </c>
      <c r="B6566" s="54" t="s">
        <v>850</v>
      </c>
      <c r="C6566" s="29">
        <f t="shared" si="844"/>
        <v>1271.1864406779662</v>
      </c>
      <c r="D6566" s="102" t="s">
        <v>188</v>
      </c>
      <c r="E6566" s="43">
        <v>236</v>
      </c>
      <c r="F6566" s="43">
        <v>237.5</v>
      </c>
      <c r="G6566" s="43"/>
      <c r="H6566" s="110"/>
      <c r="I6566" s="109">
        <f t="shared" si="845"/>
        <v>1906.7796610169494</v>
      </c>
      <c r="J6566" s="109">
        <f t="shared" si="846"/>
        <v>0</v>
      </c>
      <c r="K6566" s="109">
        <f t="shared" si="847"/>
        <v>0</v>
      </c>
      <c r="L6566" s="43">
        <f t="shared" si="848"/>
        <v>1906.7796610169494</v>
      </c>
      <c r="M6566" s="120"/>
      <c r="N6566" s="25"/>
    </row>
    <row r="6567" spans="1:14" ht="18">
      <c r="A6567" s="114">
        <v>40816</v>
      </c>
      <c r="B6567" s="54" t="s">
        <v>1135</v>
      </c>
      <c r="C6567" s="29">
        <f t="shared" si="844"/>
        <v>1714.2857142857142</v>
      </c>
      <c r="D6567" s="102" t="s">
        <v>203</v>
      </c>
      <c r="E6567" s="43">
        <v>175</v>
      </c>
      <c r="F6567" s="43">
        <v>174</v>
      </c>
      <c r="G6567" s="43"/>
      <c r="H6567" s="110"/>
      <c r="I6567" s="109">
        <f t="shared" si="845"/>
        <v>1714.2857142857142</v>
      </c>
      <c r="J6567" s="109">
        <f t="shared" si="846"/>
        <v>0</v>
      </c>
      <c r="K6567" s="109">
        <f t="shared" si="847"/>
        <v>0</v>
      </c>
      <c r="L6567" s="43">
        <f t="shared" si="848"/>
        <v>1714.2857142857142</v>
      </c>
      <c r="M6567" s="25"/>
      <c r="N6567" s="25"/>
    </row>
    <row r="6568" spans="1:14" ht="18">
      <c r="A6568" s="114">
        <v>40815</v>
      </c>
      <c r="B6568" s="54" t="s">
        <v>418</v>
      </c>
      <c r="C6568" s="29">
        <f t="shared" si="844"/>
        <v>1224.4897959183672</v>
      </c>
      <c r="D6568" s="102" t="s">
        <v>203</v>
      </c>
      <c r="E6568" s="43">
        <v>245</v>
      </c>
      <c r="F6568" s="43">
        <v>242</v>
      </c>
      <c r="G6568" s="43">
        <v>239</v>
      </c>
      <c r="H6568" s="110">
        <v>235</v>
      </c>
      <c r="I6568" s="109">
        <f t="shared" si="845"/>
        <v>3673.4693877551017</v>
      </c>
      <c r="J6568" s="109">
        <f t="shared" si="846"/>
        <v>3673.4693877551017</v>
      </c>
      <c r="K6568" s="109">
        <f t="shared" si="847"/>
        <v>4897.9591836734689</v>
      </c>
      <c r="L6568" s="43">
        <f t="shared" si="848"/>
        <v>12244.897959183672</v>
      </c>
      <c r="M6568" s="25"/>
      <c r="N6568" s="25"/>
    </row>
    <row r="6569" spans="1:14" ht="18">
      <c r="A6569" s="114">
        <v>40815</v>
      </c>
      <c r="B6569" s="54" t="s">
        <v>1096</v>
      </c>
      <c r="C6569" s="29">
        <f t="shared" si="844"/>
        <v>1685.3932584269662</v>
      </c>
      <c r="D6569" s="102" t="s">
        <v>188</v>
      </c>
      <c r="E6569" s="43">
        <v>178</v>
      </c>
      <c r="F6569" s="43">
        <v>179.25</v>
      </c>
      <c r="G6569" s="43"/>
      <c r="H6569" s="110"/>
      <c r="I6569" s="109">
        <f t="shared" si="845"/>
        <v>2106.7415730337079</v>
      </c>
      <c r="J6569" s="109">
        <f t="shared" si="846"/>
        <v>0</v>
      </c>
      <c r="K6569" s="109">
        <f t="shared" si="847"/>
        <v>0</v>
      </c>
      <c r="L6569" s="43">
        <f t="shared" si="848"/>
        <v>2106.7415730337079</v>
      </c>
      <c r="M6569" s="25"/>
      <c r="N6569" s="25"/>
    </row>
    <row r="6570" spans="1:14" ht="18">
      <c r="A6570" s="114">
        <v>40815</v>
      </c>
      <c r="B6570" s="54" t="s">
        <v>418</v>
      </c>
      <c r="C6570" s="29">
        <f t="shared" si="844"/>
        <v>1250</v>
      </c>
      <c r="D6570" s="102" t="s">
        <v>203</v>
      </c>
      <c r="E6570" s="43">
        <v>240</v>
      </c>
      <c r="F6570" s="43">
        <v>237.5</v>
      </c>
      <c r="G6570" s="43"/>
      <c r="H6570" s="110"/>
      <c r="I6570" s="109">
        <f t="shared" si="845"/>
        <v>3125</v>
      </c>
      <c r="J6570" s="109">
        <f t="shared" si="846"/>
        <v>0</v>
      </c>
      <c r="K6570" s="109">
        <f t="shared" si="847"/>
        <v>0</v>
      </c>
      <c r="L6570" s="43">
        <f t="shared" si="848"/>
        <v>3125</v>
      </c>
      <c r="M6570" s="25"/>
      <c r="N6570" s="25"/>
    </row>
    <row r="6571" spans="1:14" ht="18">
      <c r="A6571" s="114">
        <v>40815</v>
      </c>
      <c r="B6571" s="54" t="s">
        <v>142</v>
      </c>
      <c r="C6571" s="29">
        <f t="shared" si="844"/>
        <v>739.82737361282364</v>
      </c>
      <c r="D6571" s="102" t="s">
        <v>188</v>
      </c>
      <c r="E6571" s="43">
        <v>405.5</v>
      </c>
      <c r="F6571" s="43">
        <v>408.5</v>
      </c>
      <c r="G6571" s="43"/>
      <c r="H6571" s="110"/>
      <c r="I6571" s="109">
        <f t="shared" si="845"/>
        <v>2219.482120838471</v>
      </c>
      <c r="J6571" s="109">
        <f t="shared" si="846"/>
        <v>0</v>
      </c>
      <c r="K6571" s="109">
        <f t="shared" si="847"/>
        <v>0</v>
      </c>
      <c r="L6571" s="43">
        <f t="shared" si="848"/>
        <v>2219.482120838471</v>
      </c>
      <c r="M6571" s="25"/>
      <c r="N6571" s="25"/>
    </row>
    <row r="6572" spans="1:14" ht="18">
      <c r="A6572" s="114">
        <v>40814</v>
      </c>
      <c r="B6572" s="54" t="s">
        <v>817</v>
      </c>
      <c r="C6572" s="29">
        <f t="shared" si="844"/>
        <v>574.71264367816093</v>
      </c>
      <c r="D6572" s="102" t="s">
        <v>188</v>
      </c>
      <c r="E6572" s="43">
        <v>522</v>
      </c>
      <c r="F6572" s="43">
        <v>524.5</v>
      </c>
      <c r="G6572" s="43">
        <v>527.5</v>
      </c>
      <c r="H6572" s="110">
        <v>532</v>
      </c>
      <c r="I6572" s="109">
        <f t="shared" si="845"/>
        <v>1436.7816091954023</v>
      </c>
      <c r="J6572" s="109">
        <f t="shared" si="846"/>
        <v>1724.1379310344828</v>
      </c>
      <c r="K6572" s="109">
        <f t="shared" si="847"/>
        <v>2586.2068965517242</v>
      </c>
      <c r="L6572" s="43">
        <f t="shared" si="848"/>
        <v>5747.1264367816093</v>
      </c>
      <c r="M6572" s="25"/>
      <c r="N6572" s="25"/>
    </row>
    <row r="6573" spans="1:14" ht="18">
      <c r="A6573" s="114">
        <v>40814</v>
      </c>
      <c r="B6573" s="54" t="s">
        <v>817</v>
      </c>
      <c r="C6573" s="29">
        <f t="shared" si="844"/>
        <v>601.20240480961922</v>
      </c>
      <c r="D6573" s="102" t="s">
        <v>188</v>
      </c>
      <c r="E6573" s="43">
        <v>499</v>
      </c>
      <c r="F6573" s="43">
        <v>502</v>
      </c>
      <c r="G6573" s="43">
        <v>507</v>
      </c>
      <c r="H6573" s="110">
        <v>514</v>
      </c>
      <c r="I6573" s="109">
        <f t="shared" si="845"/>
        <v>1803.6072144288578</v>
      </c>
      <c r="J6573" s="109">
        <f t="shared" si="846"/>
        <v>3006.012024048096</v>
      </c>
      <c r="K6573" s="109">
        <f t="shared" si="847"/>
        <v>4208.4168336673347</v>
      </c>
      <c r="L6573" s="43">
        <f t="shared" si="848"/>
        <v>9018.0360721442885</v>
      </c>
      <c r="M6573" s="25"/>
      <c r="N6573" s="25"/>
    </row>
    <row r="6574" spans="1:14" ht="18">
      <c r="A6574" s="114">
        <v>40814</v>
      </c>
      <c r="B6574" s="54" t="s">
        <v>817</v>
      </c>
      <c r="C6574" s="29">
        <f t="shared" si="844"/>
        <v>705.88235294117646</v>
      </c>
      <c r="D6574" s="102" t="s">
        <v>203</v>
      </c>
      <c r="E6574" s="43">
        <v>425</v>
      </c>
      <c r="F6574" s="43">
        <v>422</v>
      </c>
      <c r="G6574" s="43">
        <v>419</v>
      </c>
      <c r="H6574" s="110">
        <v>414</v>
      </c>
      <c r="I6574" s="109">
        <f t="shared" si="845"/>
        <v>2117.6470588235293</v>
      </c>
      <c r="J6574" s="109">
        <f t="shared" si="846"/>
        <v>2117.6470588235293</v>
      </c>
      <c r="K6574" s="109">
        <f t="shared" si="847"/>
        <v>3529.4117647058824</v>
      </c>
      <c r="L6574" s="43">
        <f t="shared" si="848"/>
        <v>7764.7058823529405</v>
      </c>
      <c r="M6574" s="25"/>
      <c r="N6574" s="25"/>
    </row>
    <row r="6575" spans="1:14" ht="18">
      <c r="A6575" s="114">
        <v>40814</v>
      </c>
      <c r="B6575" s="54" t="s">
        <v>750</v>
      </c>
      <c r="C6575" s="29">
        <f t="shared" si="844"/>
        <v>3061.2244897959185</v>
      </c>
      <c r="D6575" s="102" t="s">
        <v>203</v>
      </c>
      <c r="E6575" s="43">
        <v>98</v>
      </c>
      <c r="F6575" s="43">
        <v>97</v>
      </c>
      <c r="G6575" s="43"/>
      <c r="H6575" s="110"/>
      <c r="I6575" s="109">
        <f t="shared" si="845"/>
        <v>3061.2244897959185</v>
      </c>
      <c r="J6575" s="109">
        <f t="shared" si="846"/>
        <v>0</v>
      </c>
      <c r="K6575" s="109">
        <f t="shared" si="847"/>
        <v>0</v>
      </c>
      <c r="L6575" s="43">
        <f t="shared" si="848"/>
        <v>3061.2244897959185</v>
      </c>
      <c r="M6575" s="25"/>
      <c r="N6575" s="25"/>
    </row>
    <row r="6576" spans="1:14" ht="18">
      <c r="A6576" s="114">
        <v>40813</v>
      </c>
      <c r="B6576" s="54" t="s">
        <v>1135</v>
      </c>
      <c r="C6576" s="29">
        <f t="shared" si="844"/>
        <v>1526.7175572519084</v>
      </c>
      <c r="D6576" s="102" t="s">
        <v>188</v>
      </c>
      <c r="E6576" s="43">
        <v>196.5</v>
      </c>
      <c r="F6576" s="43">
        <v>197.75</v>
      </c>
      <c r="G6576" s="43">
        <v>198.5</v>
      </c>
      <c r="H6576" s="110">
        <v>200</v>
      </c>
      <c r="I6576" s="109">
        <f t="shared" si="845"/>
        <v>1908.3969465648854</v>
      </c>
      <c r="J6576" s="109">
        <f t="shared" si="846"/>
        <v>1145.0381679389313</v>
      </c>
      <c r="K6576" s="109">
        <f t="shared" si="847"/>
        <v>2290.0763358778627</v>
      </c>
      <c r="L6576" s="43">
        <f t="shared" si="848"/>
        <v>5343.5114503816794</v>
      </c>
      <c r="M6576" s="25"/>
      <c r="N6576" s="25"/>
    </row>
    <row r="6577" spans="1:14" ht="18">
      <c r="A6577" s="114">
        <v>40813</v>
      </c>
      <c r="B6577" s="54" t="s">
        <v>817</v>
      </c>
      <c r="C6577" s="29">
        <f t="shared" si="844"/>
        <v>612.24489795918362</v>
      </c>
      <c r="D6577" s="102" t="s">
        <v>188</v>
      </c>
      <c r="E6577" s="43">
        <v>490</v>
      </c>
      <c r="F6577" s="43">
        <v>492.5</v>
      </c>
      <c r="G6577" s="43">
        <v>495.5</v>
      </c>
      <c r="H6577" s="110">
        <v>499</v>
      </c>
      <c r="I6577" s="109">
        <f t="shared" si="845"/>
        <v>1530.612244897959</v>
      </c>
      <c r="J6577" s="109">
        <f t="shared" si="846"/>
        <v>1836.7346938775509</v>
      </c>
      <c r="K6577" s="109">
        <f t="shared" si="847"/>
        <v>2142.8571428571427</v>
      </c>
      <c r="L6577" s="43">
        <f t="shared" si="848"/>
        <v>5510.2040816326526</v>
      </c>
      <c r="M6577" s="25"/>
      <c r="N6577" s="25"/>
    </row>
    <row r="6578" spans="1:14" ht="18">
      <c r="A6578" s="114">
        <v>40813</v>
      </c>
      <c r="B6578" s="54" t="s">
        <v>817</v>
      </c>
      <c r="C6578" s="29">
        <f t="shared" si="844"/>
        <v>625</v>
      </c>
      <c r="D6578" s="102" t="s">
        <v>188</v>
      </c>
      <c r="E6578" s="43">
        <v>480</v>
      </c>
      <c r="F6578" s="43">
        <v>482</v>
      </c>
      <c r="G6578" s="43">
        <v>485</v>
      </c>
      <c r="H6578" s="110">
        <v>490</v>
      </c>
      <c r="I6578" s="109">
        <f t="shared" si="845"/>
        <v>1250</v>
      </c>
      <c r="J6578" s="109">
        <f t="shared" si="846"/>
        <v>1875</v>
      </c>
      <c r="K6578" s="109">
        <f t="shared" si="847"/>
        <v>3125</v>
      </c>
      <c r="L6578" s="43">
        <f t="shared" si="848"/>
        <v>6250</v>
      </c>
      <c r="M6578" s="25"/>
      <c r="N6578" s="25"/>
    </row>
    <row r="6579" spans="1:14" ht="18">
      <c r="A6579" s="114">
        <v>40813</v>
      </c>
      <c r="B6579" s="54" t="s">
        <v>817</v>
      </c>
      <c r="C6579" s="29">
        <f t="shared" si="844"/>
        <v>642.3982869379015</v>
      </c>
      <c r="D6579" s="102" t="s">
        <v>188</v>
      </c>
      <c r="E6579" s="43">
        <v>467</v>
      </c>
      <c r="F6579" s="43">
        <v>469.5</v>
      </c>
      <c r="G6579" s="43">
        <v>471</v>
      </c>
      <c r="H6579" s="110">
        <v>474</v>
      </c>
      <c r="I6579" s="109">
        <f t="shared" si="845"/>
        <v>1605.9957173447538</v>
      </c>
      <c r="J6579" s="109">
        <f t="shared" si="846"/>
        <v>963.59743040685225</v>
      </c>
      <c r="K6579" s="109">
        <f t="shared" si="847"/>
        <v>1927.1948608137045</v>
      </c>
      <c r="L6579" s="43">
        <f t="shared" si="848"/>
        <v>4496.7880085653105</v>
      </c>
      <c r="M6579" s="25"/>
      <c r="N6579" s="25"/>
    </row>
    <row r="6580" spans="1:14" ht="18">
      <c r="A6580" s="114">
        <v>40813</v>
      </c>
      <c r="B6580" s="54" t="s">
        <v>758</v>
      </c>
      <c r="C6580" s="29">
        <f t="shared" si="844"/>
        <v>731.70731707317077</v>
      </c>
      <c r="D6580" s="102" t="s">
        <v>203</v>
      </c>
      <c r="E6580" s="43">
        <v>410</v>
      </c>
      <c r="F6580" s="43">
        <v>407</v>
      </c>
      <c r="G6580" s="43"/>
      <c r="H6580" s="110"/>
      <c r="I6580" s="109">
        <f t="shared" si="845"/>
        <v>2195.1219512195121</v>
      </c>
      <c r="J6580" s="109">
        <f t="shared" si="846"/>
        <v>0</v>
      </c>
      <c r="K6580" s="109">
        <f t="shared" si="847"/>
        <v>0</v>
      </c>
      <c r="L6580" s="43">
        <f t="shared" si="848"/>
        <v>2195.1219512195121</v>
      </c>
      <c r="M6580" s="25"/>
      <c r="N6580" s="25"/>
    </row>
    <row r="6581" spans="1:14" ht="18">
      <c r="A6581" s="114">
        <v>40813</v>
      </c>
      <c r="B6581" s="54" t="s">
        <v>762</v>
      </c>
      <c r="C6581" s="29">
        <f t="shared" si="844"/>
        <v>610.99796334012217</v>
      </c>
      <c r="D6581" s="102" t="s">
        <v>203</v>
      </c>
      <c r="E6581" s="43">
        <v>491</v>
      </c>
      <c r="F6581" s="43">
        <v>491</v>
      </c>
      <c r="G6581" s="43"/>
      <c r="H6581" s="110"/>
      <c r="I6581" s="109">
        <f t="shared" si="845"/>
        <v>0</v>
      </c>
      <c r="J6581" s="109">
        <f t="shared" si="846"/>
        <v>0</v>
      </c>
      <c r="K6581" s="109">
        <f t="shared" si="847"/>
        <v>0</v>
      </c>
      <c r="L6581" s="43">
        <f t="shared" si="848"/>
        <v>0</v>
      </c>
      <c r="M6581" s="25"/>
      <c r="N6581" s="25"/>
    </row>
    <row r="6582" spans="1:14" ht="18">
      <c r="A6582" s="114">
        <v>40812</v>
      </c>
      <c r="B6582" s="54" t="s">
        <v>1034</v>
      </c>
      <c r="C6582" s="29">
        <f t="shared" si="844"/>
        <v>724.63768115942025</v>
      </c>
      <c r="D6582" s="102" t="s">
        <v>203</v>
      </c>
      <c r="E6582" s="43">
        <v>414</v>
      </c>
      <c r="F6582" s="43">
        <v>411</v>
      </c>
      <c r="G6582" s="43">
        <v>408</v>
      </c>
      <c r="H6582" s="110">
        <v>404</v>
      </c>
      <c r="I6582" s="109">
        <f t="shared" si="845"/>
        <v>2173.913043478261</v>
      </c>
      <c r="J6582" s="109">
        <f t="shared" si="846"/>
        <v>2173.913043478261</v>
      </c>
      <c r="K6582" s="109">
        <f t="shared" si="847"/>
        <v>2898.550724637681</v>
      </c>
      <c r="L6582" s="43">
        <f t="shared" si="848"/>
        <v>7246.376811594203</v>
      </c>
      <c r="M6582" s="25"/>
      <c r="N6582" s="25"/>
    </row>
    <row r="6583" spans="1:14" ht="18">
      <c r="A6583" s="114">
        <v>40812</v>
      </c>
      <c r="B6583" s="54" t="s">
        <v>1034</v>
      </c>
      <c r="C6583" s="29">
        <f t="shared" si="844"/>
        <v>700.93457943925239</v>
      </c>
      <c r="D6583" s="102" t="s">
        <v>203</v>
      </c>
      <c r="E6583" s="43">
        <v>428</v>
      </c>
      <c r="F6583" s="43">
        <v>425</v>
      </c>
      <c r="G6583" s="43">
        <v>422</v>
      </c>
      <c r="H6583" s="110">
        <v>417</v>
      </c>
      <c r="I6583" s="109">
        <f t="shared" si="845"/>
        <v>2102.8037383177571</v>
      </c>
      <c r="J6583" s="109">
        <f t="shared" si="846"/>
        <v>2102.8037383177571</v>
      </c>
      <c r="K6583" s="109">
        <f t="shared" si="847"/>
        <v>3504.6728971962621</v>
      </c>
      <c r="L6583" s="43">
        <f t="shared" si="848"/>
        <v>7710.2803738317762</v>
      </c>
      <c r="M6583" s="25"/>
      <c r="N6583" s="25"/>
    </row>
    <row r="6584" spans="1:14" ht="18">
      <c r="A6584" s="114">
        <v>40812</v>
      </c>
      <c r="B6584" s="54" t="s">
        <v>1034</v>
      </c>
      <c r="C6584" s="29">
        <f t="shared" si="844"/>
        <v>688.0733944954128</v>
      </c>
      <c r="D6584" s="102" t="s">
        <v>203</v>
      </c>
      <c r="E6584" s="43">
        <v>436</v>
      </c>
      <c r="F6584" s="43">
        <v>433</v>
      </c>
      <c r="G6584" s="43">
        <v>430</v>
      </c>
      <c r="H6584" s="110">
        <v>426</v>
      </c>
      <c r="I6584" s="109">
        <f t="shared" si="845"/>
        <v>2064.2201834862385</v>
      </c>
      <c r="J6584" s="109">
        <f t="shared" si="846"/>
        <v>2064.2201834862385</v>
      </c>
      <c r="K6584" s="109">
        <f t="shared" si="847"/>
        <v>2752.2935779816512</v>
      </c>
      <c r="L6584" s="43">
        <f t="shared" si="848"/>
        <v>6880.7339449541287</v>
      </c>
      <c r="M6584" s="25"/>
      <c r="N6584" s="25"/>
    </row>
    <row r="6585" spans="1:14" ht="18">
      <c r="A6585" s="114">
        <v>40809</v>
      </c>
      <c r="B6585" s="54" t="s">
        <v>1161</v>
      </c>
      <c r="C6585" s="29">
        <f t="shared" si="844"/>
        <v>1869.1588785046729</v>
      </c>
      <c r="D6585" s="102" t="s">
        <v>203</v>
      </c>
      <c r="E6585" s="43">
        <v>160.5</v>
      </c>
      <c r="F6585" s="43">
        <v>159.75</v>
      </c>
      <c r="G6585" s="43">
        <v>158.75</v>
      </c>
      <c r="H6585" s="110">
        <v>157.5</v>
      </c>
      <c r="I6585" s="109">
        <f t="shared" si="845"/>
        <v>1401.8691588785045</v>
      </c>
      <c r="J6585" s="109">
        <f t="shared" si="846"/>
        <v>1869.1588785046729</v>
      </c>
      <c r="K6585" s="109">
        <f t="shared" si="847"/>
        <v>2336.4485981308412</v>
      </c>
      <c r="L6585" s="43">
        <f t="shared" si="848"/>
        <v>5607.4766355140182</v>
      </c>
      <c r="M6585" s="25"/>
      <c r="N6585" s="25"/>
    </row>
    <row r="6586" spans="1:14" ht="18">
      <c r="A6586" s="114">
        <v>40809</v>
      </c>
      <c r="B6586" s="54" t="s">
        <v>761</v>
      </c>
      <c r="C6586" s="29">
        <f t="shared" si="844"/>
        <v>1973.6842105263158</v>
      </c>
      <c r="D6586" s="102" t="s">
        <v>203</v>
      </c>
      <c r="E6586" s="43">
        <v>152</v>
      </c>
      <c r="F6586" s="43">
        <v>149</v>
      </c>
      <c r="G6586" s="43"/>
      <c r="H6586" s="110"/>
      <c r="I6586" s="109">
        <f t="shared" si="845"/>
        <v>5921.0526315789475</v>
      </c>
      <c r="J6586" s="109">
        <f t="shared" si="846"/>
        <v>0</v>
      </c>
      <c r="K6586" s="109">
        <f t="shared" si="847"/>
        <v>0</v>
      </c>
      <c r="L6586" s="43">
        <f t="shared" si="848"/>
        <v>5921.0526315789475</v>
      </c>
      <c r="M6586" s="116"/>
      <c r="N6586" s="25"/>
    </row>
    <row r="6587" spans="1:14" ht="18">
      <c r="A6587" s="114">
        <v>40808</v>
      </c>
      <c r="B6587" s="54" t="s">
        <v>560</v>
      </c>
      <c r="C6587" s="29">
        <f t="shared" si="844"/>
        <v>588.23529411764707</v>
      </c>
      <c r="D6587" s="102" t="s">
        <v>203</v>
      </c>
      <c r="E6587" s="43">
        <v>510</v>
      </c>
      <c r="F6587" s="43">
        <v>507</v>
      </c>
      <c r="G6587" s="43">
        <v>503</v>
      </c>
      <c r="H6587" s="110">
        <v>497</v>
      </c>
      <c r="I6587" s="109">
        <f t="shared" si="845"/>
        <v>1764.7058823529412</v>
      </c>
      <c r="J6587" s="109">
        <f t="shared" si="846"/>
        <v>2352.9411764705883</v>
      </c>
      <c r="K6587" s="109">
        <f t="shared" si="847"/>
        <v>3529.4117647058824</v>
      </c>
      <c r="L6587" s="43">
        <f t="shared" si="848"/>
        <v>7647.0588235294126</v>
      </c>
      <c r="M6587" s="116"/>
      <c r="N6587" s="25"/>
    </row>
    <row r="6588" spans="1:14" ht="18">
      <c r="A6588" s="114">
        <v>40808</v>
      </c>
      <c r="B6588" s="54" t="s">
        <v>1162</v>
      </c>
      <c r="C6588" s="29">
        <f t="shared" si="844"/>
        <v>789.47368421052636</v>
      </c>
      <c r="D6588" s="102" t="s">
        <v>188</v>
      </c>
      <c r="E6588" s="43">
        <v>380</v>
      </c>
      <c r="F6588" s="43">
        <v>382</v>
      </c>
      <c r="G6588" s="43">
        <v>385</v>
      </c>
      <c r="H6588" s="110">
        <v>390</v>
      </c>
      <c r="I6588" s="109">
        <f t="shared" si="845"/>
        <v>1578.9473684210527</v>
      </c>
      <c r="J6588" s="109">
        <f t="shared" si="846"/>
        <v>2368.4210526315792</v>
      </c>
      <c r="K6588" s="109">
        <f t="shared" si="847"/>
        <v>3947.3684210526317</v>
      </c>
      <c r="L6588" s="43">
        <f t="shared" si="848"/>
        <v>7894.7368421052633</v>
      </c>
      <c r="M6588" s="116"/>
      <c r="N6588" s="25"/>
    </row>
    <row r="6589" spans="1:14" ht="18">
      <c r="A6589" s="114">
        <v>40808</v>
      </c>
      <c r="B6589" s="54" t="s">
        <v>1052</v>
      </c>
      <c r="C6589" s="29">
        <f t="shared" si="844"/>
        <v>109.48905109489051</v>
      </c>
      <c r="D6589" s="102" t="s">
        <v>203</v>
      </c>
      <c r="E6589" s="43">
        <v>2740</v>
      </c>
      <c r="F6589" s="43">
        <v>2730</v>
      </c>
      <c r="G6589" s="43">
        <v>2718</v>
      </c>
      <c r="H6589" s="110">
        <v>2705</v>
      </c>
      <c r="I6589" s="109">
        <f t="shared" si="845"/>
        <v>1094.8905109489051</v>
      </c>
      <c r="J6589" s="109">
        <f t="shared" si="846"/>
        <v>1313.8686131386862</v>
      </c>
      <c r="K6589" s="109">
        <f t="shared" si="847"/>
        <v>1423.3576642335768</v>
      </c>
      <c r="L6589" s="43">
        <f t="shared" si="848"/>
        <v>3832.1167883211683</v>
      </c>
      <c r="M6589" s="116"/>
      <c r="N6589" s="25"/>
    </row>
    <row r="6590" spans="1:14" ht="18">
      <c r="A6590" s="114">
        <v>40808</v>
      </c>
      <c r="B6590" s="54" t="s">
        <v>560</v>
      </c>
      <c r="C6590" s="29">
        <f t="shared" si="844"/>
        <v>616.01642710472277</v>
      </c>
      <c r="D6590" s="102" t="s">
        <v>203</v>
      </c>
      <c r="E6590" s="43">
        <v>487</v>
      </c>
      <c r="F6590" s="43">
        <v>485</v>
      </c>
      <c r="G6590" s="43">
        <v>482</v>
      </c>
      <c r="H6590" s="110"/>
      <c r="I6590" s="109">
        <f t="shared" si="845"/>
        <v>1232.0328542094455</v>
      </c>
      <c r="J6590" s="109">
        <f t="shared" si="846"/>
        <v>1848.0492813141682</v>
      </c>
      <c r="K6590" s="109">
        <f t="shared" si="847"/>
        <v>0</v>
      </c>
      <c r="L6590" s="43">
        <f t="shared" si="848"/>
        <v>3080.0821355236139</v>
      </c>
      <c r="M6590" s="116"/>
      <c r="N6590" s="25"/>
    </row>
    <row r="6591" spans="1:14" ht="18">
      <c r="A6591" s="114">
        <v>40808</v>
      </c>
      <c r="B6591" s="54" t="s">
        <v>1034</v>
      </c>
      <c r="C6591" s="29">
        <f t="shared" ref="C6591:C6654" si="849">300000/E6591</f>
        <v>702.57611241217796</v>
      </c>
      <c r="D6591" s="54" t="s">
        <v>188</v>
      </c>
      <c r="E6591" s="43">
        <v>427</v>
      </c>
      <c r="F6591" s="43">
        <v>430</v>
      </c>
      <c r="G6591" s="43"/>
      <c r="H6591" s="110"/>
      <c r="I6591" s="109">
        <f t="shared" si="845"/>
        <v>2107.7283372365337</v>
      </c>
      <c r="J6591" s="109">
        <f t="shared" si="846"/>
        <v>0</v>
      </c>
      <c r="K6591" s="109">
        <f t="shared" si="847"/>
        <v>0</v>
      </c>
      <c r="L6591" s="43">
        <f t="shared" si="848"/>
        <v>2107.7283372365337</v>
      </c>
      <c r="M6591" s="25"/>
      <c r="N6591" s="25"/>
    </row>
    <row r="6592" spans="1:14" ht="18">
      <c r="A6592" s="114">
        <v>40807</v>
      </c>
      <c r="B6592" s="54" t="s">
        <v>1034</v>
      </c>
      <c r="C6592" s="29">
        <f t="shared" si="849"/>
        <v>731.70731707317077</v>
      </c>
      <c r="D6592" s="102" t="s">
        <v>188</v>
      </c>
      <c r="E6592" s="43">
        <v>410</v>
      </c>
      <c r="F6592" s="43">
        <v>413</v>
      </c>
      <c r="G6592" s="43">
        <v>416</v>
      </c>
      <c r="H6592" s="110">
        <v>420</v>
      </c>
      <c r="I6592" s="109">
        <f t="shared" si="845"/>
        <v>2195.1219512195121</v>
      </c>
      <c r="J6592" s="109">
        <f t="shared" si="846"/>
        <v>2195.1219512195121</v>
      </c>
      <c r="K6592" s="109">
        <f t="shared" si="847"/>
        <v>2926.8292682926831</v>
      </c>
      <c r="L6592" s="43">
        <f t="shared" si="848"/>
        <v>7317.0731707317073</v>
      </c>
      <c r="M6592" s="25"/>
      <c r="N6592" s="25"/>
    </row>
    <row r="6593" spans="1:14" ht="18">
      <c r="A6593" s="114">
        <v>40807</v>
      </c>
      <c r="B6593" s="54" t="s">
        <v>1134</v>
      </c>
      <c r="C6593" s="29">
        <f t="shared" si="849"/>
        <v>845.07042253521126</v>
      </c>
      <c r="D6593" s="102" t="s">
        <v>188</v>
      </c>
      <c r="E6593" s="43">
        <v>355</v>
      </c>
      <c r="F6593" s="43">
        <v>357.5</v>
      </c>
      <c r="G6593" s="43">
        <v>360</v>
      </c>
      <c r="H6593" s="110">
        <v>369</v>
      </c>
      <c r="I6593" s="109">
        <f t="shared" si="845"/>
        <v>2112.676056338028</v>
      </c>
      <c r="J6593" s="109">
        <f t="shared" si="846"/>
        <v>2112.676056338028</v>
      </c>
      <c r="K6593" s="109">
        <f t="shared" si="847"/>
        <v>7605.6338028169012</v>
      </c>
      <c r="L6593" s="43">
        <f t="shared" si="848"/>
        <v>11830.985915492958</v>
      </c>
      <c r="M6593" s="25"/>
      <c r="N6593" s="25"/>
    </row>
    <row r="6594" spans="1:14" s="5" customFormat="1" ht="18">
      <c r="A6594" s="114">
        <v>40807</v>
      </c>
      <c r="B6594" s="54" t="s">
        <v>1163</v>
      </c>
      <c r="C6594" s="29">
        <f t="shared" si="849"/>
        <v>3092.783505154639</v>
      </c>
      <c r="D6594" s="102" t="s">
        <v>188</v>
      </c>
      <c r="E6594" s="43">
        <v>97</v>
      </c>
      <c r="F6594" s="43">
        <v>97.65</v>
      </c>
      <c r="G6594" s="43">
        <v>98.75</v>
      </c>
      <c r="H6594" s="110">
        <v>99.5</v>
      </c>
      <c r="I6594" s="109">
        <f t="shared" si="845"/>
        <v>2010.3092783505328</v>
      </c>
      <c r="J6594" s="109">
        <f t="shared" si="846"/>
        <v>3402.0618556700852</v>
      </c>
      <c r="K6594" s="109">
        <f t="shared" si="847"/>
        <v>2319.5876288659792</v>
      </c>
      <c r="L6594" s="43">
        <f t="shared" si="848"/>
        <v>7731.9587628865975</v>
      </c>
      <c r="M6594" s="25"/>
      <c r="N6594" s="115"/>
    </row>
    <row r="6595" spans="1:14" s="5" customFormat="1" ht="18">
      <c r="A6595" s="114">
        <v>40807</v>
      </c>
      <c r="B6595" s="54" t="s">
        <v>100</v>
      </c>
      <c r="C6595" s="29">
        <f t="shared" si="849"/>
        <v>301.20481927710841</v>
      </c>
      <c r="D6595" s="102" t="s">
        <v>188</v>
      </c>
      <c r="E6595" s="43">
        <v>996</v>
      </c>
      <c r="F6595" s="43">
        <v>1010</v>
      </c>
      <c r="G6595" s="43">
        <v>1024</v>
      </c>
      <c r="H6595" s="110"/>
      <c r="I6595" s="109">
        <f t="shared" si="845"/>
        <v>4216.8674698795176</v>
      </c>
      <c r="J6595" s="109">
        <f t="shared" si="846"/>
        <v>4216.8674698795176</v>
      </c>
      <c r="K6595" s="109">
        <f t="shared" si="847"/>
        <v>0</v>
      </c>
      <c r="L6595" s="43">
        <f t="shared" si="848"/>
        <v>8433.7349397590351</v>
      </c>
      <c r="M6595" s="25"/>
      <c r="N6595" s="115"/>
    </row>
    <row r="6596" spans="1:14" s="5" customFormat="1" ht="18">
      <c r="A6596" s="114">
        <v>40807</v>
      </c>
      <c r="B6596" s="54" t="s">
        <v>1015</v>
      </c>
      <c r="C6596" s="29">
        <f t="shared" si="849"/>
        <v>154.63917525773195</v>
      </c>
      <c r="D6596" s="102" t="s">
        <v>188</v>
      </c>
      <c r="E6596" s="43">
        <v>1940</v>
      </c>
      <c r="F6596" s="43">
        <v>1950</v>
      </c>
      <c r="G6596" s="43"/>
      <c r="H6596" s="110"/>
      <c r="I6596" s="109">
        <f t="shared" si="845"/>
        <v>1546.3917525773195</v>
      </c>
      <c r="J6596" s="109">
        <f t="shared" si="846"/>
        <v>0</v>
      </c>
      <c r="K6596" s="109">
        <f t="shared" si="847"/>
        <v>0</v>
      </c>
      <c r="L6596" s="43">
        <f t="shared" si="848"/>
        <v>1546.3917525773195</v>
      </c>
      <c r="M6596" s="25"/>
      <c r="N6596" s="115"/>
    </row>
    <row r="6597" spans="1:14" s="5" customFormat="1" ht="18">
      <c r="A6597" s="114">
        <v>40807</v>
      </c>
      <c r="B6597" s="54" t="s">
        <v>19</v>
      </c>
      <c r="C6597" s="29">
        <f t="shared" si="849"/>
        <v>810.81081081081084</v>
      </c>
      <c r="D6597" s="102" t="s">
        <v>188</v>
      </c>
      <c r="E6597" s="43">
        <v>370</v>
      </c>
      <c r="F6597" s="43">
        <v>372.5</v>
      </c>
      <c r="G6597" s="43"/>
      <c r="H6597" s="110"/>
      <c r="I6597" s="109">
        <f t="shared" si="845"/>
        <v>2027.0270270270271</v>
      </c>
      <c r="J6597" s="109">
        <f t="shared" si="846"/>
        <v>0</v>
      </c>
      <c r="K6597" s="109">
        <f t="shared" si="847"/>
        <v>0</v>
      </c>
      <c r="L6597" s="43">
        <f t="shared" si="848"/>
        <v>2027.0270270270271</v>
      </c>
      <c r="M6597" s="25"/>
      <c r="N6597" s="115"/>
    </row>
    <row r="6598" spans="1:14" s="5" customFormat="1" ht="18">
      <c r="A6598" s="114">
        <v>40806</v>
      </c>
      <c r="B6598" s="54" t="s">
        <v>1034</v>
      </c>
      <c r="C6598" s="29">
        <f t="shared" si="849"/>
        <v>800</v>
      </c>
      <c r="D6598" s="102" t="s">
        <v>203</v>
      </c>
      <c r="E6598" s="43">
        <v>375</v>
      </c>
      <c r="F6598" s="43">
        <v>372.5</v>
      </c>
      <c r="G6598" s="43">
        <v>369</v>
      </c>
      <c r="H6598" s="110">
        <v>365</v>
      </c>
      <c r="I6598" s="109">
        <f t="shared" si="845"/>
        <v>2000</v>
      </c>
      <c r="J6598" s="109">
        <f t="shared" si="846"/>
        <v>2800</v>
      </c>
      <c r="K6598" s="109">
        <f t="shared" si="847"/>
        <v>3200</v>
      </c>
      <c r="L6598" s="43">
        <f t="shared" si="848"/>
        <v>8000</v>
      </c>
      <c r="M6598" s="25"/>
      <c r="N6598" s="115"/>
    </row>
    <row r="6599" spans="1:14" s="9" customFormat="1" ht="18">
      <c r="A6599" s="114">
        <v>40806</v>
      </c>
      <c r="B6599" s="54" t="s">
        <v>1164</v>
      </c>
      <c r="C6599" s="29">
        <f t="shared" si="849"/>
        <v>194.17475728155341</v>
      </c>
      <c r="D6599" s="102" t="s">
        <v>188</v>
      </c>
      <c r="E6599" s="43">
        <v>1545</v>
      </c>
      <c r="F6599" s="43">
        <v>1553</v>
      </c>
      <c r="G6599" s="43">
        <v>1565</v>
      </c>
      <c r="H6599" s="110"/>
      <c r="I6599" s="109">
        <f t="shared" si="845"/>
        <v>1553.3980582524273</v>
      </c>
      <c r="J6599" s="109">
        <f t="shared" si="846"/>
        <v>2330.0970873786409</v>
      </c>
      <c r="K6599" s="109">
        <f t="shared" si="847"/>
        <v>0</v>
      </c>
      <c r="L6599" s="43">
        <f t="shared" si="848"/>
        <v>3883.4951456310682</v>
      </c>
      <c r="M6599" s="25"/>
      <c r="N6599" s="122"/>
    </row>
    <row r="6600" spans="1:14" ht="18">
      <c r="A6600" s="114">
        <v>40806</v>
      </c>
      <c r="B6600" s="54" t="s">
        <v>100</v>
      </c>
      <c r="C6600" s="29">
        <f t="shared" si="849"/>
        <v>303.030303030303</v>
      </c>
      <c r="D6600" s="102" t="s">
        <v>188</v>
      </c>
      <c r="E6600" s="43">
        <v>990</v>
      </c>
      <c r="F6600" s="43">
        <v>995</v>
      </c>
      <c r="G6600" s="43">
        <v>999</v>
      </c>
      <c r="H6600" s="110"/>
      <c r="I6600" s="109">
        <f t="shared" si="845"/>
        <v>1515.151515151515</v>
      </c>
      <c r="J6600" s="109">
        <f t="shared" si="846"/>
        <v>1212.121212121212</v>
      </c>
      <c r="K6600" s="109">
        <f t="shared" si="847"/>
        <v>0</v>
      </c>
      <c r="L6600" s="43">
        <f t="shared" si="848"/>
        <v>2727.272727272727</v>
      </c>
      <c r="M6600" s="25"/>
      <c r="N6600" s="25"/>
    </row>
    <row r="6601" spans="1:14" ht="18">
      <c r="A6601" s="114">
        <v>40806</v>
      </c>
      <c r="B6601" s="54" t="s">
        <v>1034</v>
      </c>
      <c r="C6601" s="29">
        <f t="shared" si="849"/>
        <v>737.10073710073709</v>
      </c>
      <c r="D6601" s="102" t="s">
        <v>188</v>
      </c>
      <c r="E6601" s="43">
        <v>407</v>
      </c>
      <c r="F6601" s="43">
        <v>410</v>
      </c>
      <c r="G6601" s="43"/>
      <c r="H6601" s="110"/>
      <c r="I6601" s="109">
        <f t="shared" si="845"/>
        <v>2211.3022113022112</v>
      </c>
      <c r="J6601" s="109">
        <f t="shared" si="846"/>
        <v>0</v>
      </c>
      <c r="K6601" s="109">
        <f t="shared" si="847"/>
        <v>0</v>
      </c>
      <c r="L6601" s="43">
        <f t="shared" si="848"/>
        <v>2211.3022113022112</v>
      </c>
      <c r="M6601" s="25"/>
      <c r="N6601" s="25"/>
    </row>
    <row r="6602" spans="1:14" ht="18">
      <c r="A6602" s="114">
        <v>40805</v>
      </c>
      <c r="B6602" s="54" t="s">
        <v>840</v>
      </c>
      <c r="C6602" s="29">
        <f t="shared" si="849"/>
        <v>623.70062370062374</v>
      </c>
      <c r="D6602" s="102" t="s">
        <v>188</v>
      </c>
      <c r="E6602" s="43">
        <v>481</v>
      </c>
      <c r="F6602" s="43">
        <v>484</v>
      </c>
      <c r="G6602" s="43">
        <v>487</v>
      </c>
      <c r="H6602" s="110">
        <v>490</v>
      </c>
      <c r="I6602" s="109">
        <f t="shared" si="845"/>
        <v>1871.1018711018712</v>
      </c>
      <c r="J6602" s="109">
        <f t="shared" si="846"/>
        <v>1871.1018711018712</v>
      </c>
      <c r="K6602" s="109">
        <f t="shared" si="847"/>
        <v>1871.1018711018712</v>
      </c>
      <c r="L6602" s="43">
        <f t="shared" si="848"/>
        <v>5613.3056133056134</v>
      </c>
      <c r="M6602" s="25"/>
      <c r="N6602" s="25"/>
    </row>
    <row r="6603" spans="1:14" ht="18">
      <c r="A6603" s="114">
        <v>40805</v>
      </c>
      <c r="B6603" s="54" t="s">
        <v>1034</v>
      </c>
      <c r="C6603" s="29">
        <f t="shared" si="849"/>
        <v>826.44628099173553</v>
      </c>
      <c r="D6603" s="102" t="s">
        <v>188</v>
      </c>
      <c r="E6603" s="43">
        <v>363</v>
      </c>
      <c r="F6603" s="43">
        <v>365.5</v>
      </c>
      <c r="G6603" s="43">
        <v>369</v>
      </c>
      <c r="H6603" s="110">
        <v>372</v>
      </c>
      <c r="I6603" s="109">
        <f t="shared" si="845"/>
        <v>2066.1157024793388</v>
      </c>
      <c r="J6603" s="109">
        <f t="shared" si="846"/>
        <v>2892.5619834710742</v>
      </c>
      <c r="K6603" s="109">
        <f t="shared" si="847"/>
        <v>2479.3388429752067</v>
      </c>
      <c r="L6603" s="43">
        <f t="shared" si="848"/>
        <v>7438.0165289256202</v>
      </c>
      <c r="M6603" s="25"/>
      <c r="N6603" s="25"/>
    </row>
    <row r="6604" spans="1:14" ht="18">
      <c r="A6604" s="114">
        <v>40805</v>
      </c>
      <c r="B6604" s="54" t="s">
        <v>1034</v>
      </c>
      <c r="C6604" s="29">
        <f t="shared" si="849"/>
        <v>887.5739644970414</v>
      </c>
      <c r="D6604" s="102" t="s">
        <v>188</v>
      </c>
      <c r="E6604" s="43">
        <v>338</v>
      </c>
      <c r="F6604" s="43">
        <v>340</v>
      </c>
      <c r="G6604" s="43">
        <v>343</v>
      </c>
      <c r="H6604" s="110">
        <v>348</v>
      </c>
      <c r="I6604" s="109">
        <f t="shared" ref="I6604:I6667" si="850">(IF(D6604="SHORT",E6604-F6604,IF(D6604="LONG",F6604-E6604)))*C6604</f>
        <v>1775.1479289940828</v>
      </c>
      <c r="J6604" s="109">
        <f t="shared" ref="J6604:J6667" si="851">(IF(D6604="SHORT",IF(G6604="",0,F6604-G6604),IF(D6604="LONG",IF(G6604="",0,G6604-F6604))))*C6604</f>
        <v>2662.7218934911243</v>
      </c>
      <c r="K6604" s="109">
        <f t="shared" ref="K6604:K6667" si="852">(IF(D6604="SHORT",IF(H6604="",0,G6604-H6604),IF(D6604="LONG",IF(H6604="",0,(H6604-G6604)))))*C6604</f>
        <v>4437.8698224852069</v>
      </c>
      <c r="L6604" s="43">
        <f t="shared" ref="L6604:L6667" si="853">SUM(I6604,J6604,K6604)</f>
        <v>8875.7396449704138</v>
      </c>
      <c r="M6604" s="25"/>
      <c r="N6604" s="25"/>
    </row>
    <row r="6605" spans="1:14" ht="18">
      <c r="A6605" s="114">
        <v>40805</v>
      </c>
      <c r="B6605" s="54" t="s">
        <v>795</v>
      </c>
      <c r="C6605" s="29">
        <f t="shared" si="849"/>
        <v>1181.1023622047244</v>
      </c>
      <c r="D6605" s="102" t="s">
        <v>188</v>
      </c>
      <c r="E6605" s="43">
        <v>254</v>
      </c>
      <c r="F6605" s="43">
        <v>256</v>
      </c>
      <c r="G6605" s="43"/>
      <c r="H6605" s="110"/>
      <c r="I6605" s="109">
        <f t="shared" si="850"/>
        <v>2362.2047244094488</v>
      </c>
      <c r="J6605" s="109">
        <f t="shared" si="851"/>
        <v>0</v>
      </c>
      <c r="K6605" s="109">
        <f t="shared" si="852"/>
        <v>0</v>
      </c>
      <c r="L6605" s="43">
        <f t="shared" si="853"/>
        <v>2362.2047244094488</v>
      </c>
      <c r="M6605" s="25"/>
      <c r="N6605" s="25"/>
    </row>
    <row r="6606" spans="1:14" ht="18">
      <c r="A6606" s="114">
        <v>40802</v>
      </c>
      <c r="B6606" s="54" t="s">
        <v>1052</v>
      </c>
      <c r="C6606" s="29">
        <f t="shared" si="849"/>
        <v>108.49909584086799</v>
      </c>
      <c r="D6606" s="102" t="s">
        <v>203</v>
      </c>
      <c r="E6606" s="43">
        <v>2765</v>
      </c>
      <c r="F6606" s="43">
        <v>2755</v>
      </c>
      <c r="G6606" s="43"/>
      <c r="H6606" s="110"/>
      <c r="I6606" s="109">
        <f t="shared" si="850"/>
        <v>1084.9909584086799</v>
      </c>
      <c r="J6606" s="109">
        <f t="shared" si="851"/>
        <v>0</v>
      </c>
      <c r="K6606" s="109">
        <f t="shared" si="852"/>
        <v>0</v>
      </c>
      <c r="L6606" s="43">
        <f t="shared" si="853"/>
        <v>1084.9909584086799</v>
      </c>
      <c r="M6606" s="25"/>
      <c r="N6606" s="25"/>
    </row>
    <row r="6607" spans="1:14" ht="18">
      <c r="A6607" s="114">
        <v>40802</v>
      </c>
      <c r="B6607" s="54" t="s">
        <v>51</v>
      </c>
      <c r="C6607" s="29">
        <f t="shared" si="849"/>
        <v>557.62081784386612</v>
      </c>
      <c r="D6607" s="102" t="s">
        <v>188</v>
      </c>
      <c r="E6607" s="43">
        <v>538</v>
      </c>
      <c r="F6607" s="43">
        <v>543</v>
      </c>
      <c r="G6607" s="43"/>
      <c r="H6607" s="110"/>
      <c r="I6607" s="109">
        <f t="shared" si="850"/>
        <v>2788.1040892193305</v>
      </c>
      <c r="J6607" s="109">
        <f t="shared" si="851"/>
        <v>0</v>
      </c>
      <c r="K6607" s="109">
        <f t="shared" si="852"/>
        <v>0</v>
      </c>
      <c r="L6607" s="43">
        <f t="shared" si="853"/>
        <v>2788.1040892193305</v>
      </c>
      <c r="M6607" s="25"/>
      <c r="N6607" s="25"/>
    </row>
    <row r="6608" spans="1:14" ht="18">
      <c r="A6608" s="114">
        <v>40802</v>
      </c>
      <c r="B6608" s="102" t="s">
        <v>1130</v>
      </c>
      <c r="C6608" s="29">
        <f t="shared" si="849"/>
        <v>344.82758620689657</v>
      </c>
      <c r="D6608" s="102" t="s">
        <v>188</v>
      </c>
      <c r="E6608" s="43">
        <v>870</v>
      </c>
      <c r="F6608" s="43">
        <v>859.65</v>
      </c>
      <c r="G6608" s="43"/>
      <c r="H6608" s="110"/>
      <c r="I6608" s="109">
        <f t="shared" si="850"/>
        <v>-3568.9655172413873</v>
      </c>
      <c r="J6608" s="109">
        <f t="shared" si="851"/>
        <v>0</v>
      </c>
      <c r="K6608" s="109">
        <f t="shared" si="852"/>
        <v>0</v>
      </c>
      <c r="L6608" s="43">
        <f t="shared" si="853"/>
        <v>-3568.9655172413873</v>
      </c>
      <c r="M6608" s="25"/>
      <c r="N6608" s="25"/>
    </row>
    <row r="6609" spans="1:14" ht="18">
      <c r="A6609" s="114">
        <v>40801</v>
      </c>
      <c r="B6609" s="54" t="s">
        <v>1135</v>
      </c>
      <c r="C6609" s="29">
        <f t="shared" si="849"/>
        <v>1724.1379310344828</v>
      </c>
      <c r="D6609" s="102" t="s">
        <v>188</v>
      </c>
      <c r="E6609" s="43">
        <v>174</v>
      </c>
      <c r="F6609" s="43">
        <v>175</v>
      </c>
      <c r="G6609" s="43">
        <v>176.5</v>
      </c>
      <c r="H6609" s="110">
        <v>178</v>
      </c>
      <c r="I6609" s="109">
        <f t="shared" si="850"/>
        <v>1724.1379310344828</v>
      </c>
      <c r="J6609" s="109">
        <f t="shared" si="851"/>
        <v>2586.2068965517242</v>
      </c>
      <c r="K6609" s="109">
        <f t="shared" si="852"/>
        <v>2586.2068965517242</v>
      </c>
      <c r="L6609" s="43">
        <f t="shared" si="853"/>
        <v>6896.5517241379312</v>
      </c>
      <c r="M6609" s="25"/>
      <c r="N6609" s="25"/>
    </row>
    <row r="6610" spans="1:14" ht="18">
      <c r="A6610" s="114">
        <v>40801</v>
      </c>
      <c r="B6610" s="54" t="s">
        <v>79</v>
      </c>
      <c r="C6610" s="29">
        <f t="shared" si="849"/>
        <v>2044.2930153321977</v>
      </c>
      <c r="D6610" s="102" t="s">
        <v>203</v>
      </c>
      <c r="E6610" s="43">
        <v>146.75</v>
      </c>
      <c r="F6610" s="43">
        <v>145.75</v>
      </c>
      <c r="G6610" s="43">
        <v>144.5</v>
      </c>
      <c r="H6610" s="110">
        <v>143</v>
      </c>
      <c r="I6610" s="109">
        <f t="shared" si="850"/>
        <v>2044.2930153321977</v>
      </c>
      <c r="J6610" s="109">
        <f t="shared" si="851"/>
        <v>2555.3662691652471</v>
      </c>
      <c r="K6610" s="109">
        <f t="shared" si="852"/>
        <v>3066.4395229982965</v>
      </c>
      <c r="L6610" s="43">
        <f t="shared" si="853"/>
        <v>7666.0988074957413</v>
      </c>
      <c r="M6610" s="25"/>
      <c r="N6610" s="25"/>
    </row>
    <row r="6611" spans="1:14" ht="18">
      <c r="A6611" s="114">
        <v>40801</v>
      </c>
      <c r="B6611" s="54" t="s">
        <v>1052</v>
      </c>
      <c r="C6611" s="29">
        <f t="shared" si="849"/>
        <v>106.00706713780919</v>
      </c>
      <c r="D6611" s="102" t="s">
        <v>203</v>
      </c>
      <c r="E6611" s="43">
        <v>2830</v>
      </c>
      <c r="F6611" s="43">
        <v>2820</v>
      </c>
      <c r="G6611" s="43">
        <v>2805</v>
      </c>
      <c r="H6611" s="110">
        <v>2785</v>
      </c>
      <c r="I6611" s="109">
        <f t="shared" si="850"/>
        <v>1060.0706713780919</v>
      </c>
      <c r="J6611" s="109">
        <f t="shared" si="851"/>
        <v>1590.1060070671379</v>
      </c>
      <c r="K6611" s="109">
        <f t="shared" si="852"/>
        <v>2120.1413427561838</v>
      </c>
      <c r="L6611" s="43">
        <f t="shared" si="853"/>
        <v>4770.318021201414</v>
      </c>
      <c r="M6611" s="25"/>
      <c r="N6611" s="25"/>
    </row>
    <row r="6612" spans="1:14" ht="18">
      <c r="A6612" s="114">
        <v>40801</v>
      </c>
      <c r="B6612" s="54" t="s">
        <v>1165</v>
      </c>
      <c r="C6612" s="29">
        <f t="shared" si="849"/>
        <v>1010.10101010101</v>
      </c>
      <c r="D6612" s="102" t="s">
        <v>188</v>
      </c>
      <c r="E6612" s="43">
        <v>297</v>
      </c>
      <c r="F6612" s="43">
        <v>298.5</v>
      </c>
      <c r="G6612" s="43">
        <v>299.75</v>
      </c>
      <c r="H6612" s="110">
        <v>302.75</v>
      </c>
      <c r="I6612" s="109">
        <f t="shared" si="850"/>
        <v>1515.151515151515</v>
      </c>
      <c r="J6612" s="109">
        <f t="shared" si="851"/>
        <v>1262.6262626262626</v>
      </c>
      <c r="K6612" s="109">
        <f t="shared" si="852"/>
        <v>3030.30303030303</v>
      </c>
      <c r="L6612" s="43">
        <f t="shared" si="853"/>
        <v>5808.0808080808074</v>
      </c>
      <c r="M6612" s="25"/>
      <c r="N6612" s="25"/>
    </row>
    <row r="6613" spans="1:14" ht="18">
      <c r="A6613" s="114">
        <v>40801</v>
      </c>
      <c r="B6613" s="54" t="s">
        <v>1052</v>
      </c>
      <c r="C6613" s="29">
        <f t="shared" si="849"/>
        <v>107.91366906474821</v>
      </c>
      <c r="D6613" s="102" t="s">
        <v>203</v>
      </c>
      <c r="E6613" s="43">
        <v>2780</v>
      </c>
      <c r="F6613" s="43">
        <v>2770</v>
      </c>
      <c r="G6613" s="43"/>
      <c r="H6613" s="110"/>
      <c r="I6613" s="109">
        <f t="shared" si="850"/>
        <v>1079.1366906474821</v>
      </c>
      <c r="J6613" s="109">
        <f t="shared" si="851"/>
        <v>0</v>
      </c>
      <c r="K6613" s="109">
        <f t="shared" si="852"/>
        <v>0</v>
      </c>
      <c r="L6613" s="43">
        <f t="shared" si="853"/>
        <v>1079.1366906474821</v>
      </c>
      <c r="M6613" s="25"/>
      <c r="N6613" s="25"/>
    </row>
    <row r="6614" spans="1:14" ht="18">
      <c r="A6614" s="114">
        <v>40800</v>
      </c>
      <c r="B6614" s="54" t="s">
        <v>560</v>
      </c>
      <c r="C6614" s="29">
        <f t="shared" si="849"/>
        <v>559.70149253731347</v>
      </c>
      <c r="D6614" s="102" t="s">
        <v>203</v>
      </c>
      <c r="E6614" s="43">
        <v>536</v>
      </c>
      <c r="F6614" s="43">
        <v>532</v>
      </c>
      <c r="G6614" s="43">
        <v>528</v>
      </c>
      <c r="H6614" s="110">
        <v>523</v>
      </c>
      <c r="I6614" s="109">
        <f t="shared" si="850"/>
        <v>2238.8059701492539</v>
      </c>
      <c r="J6614" s="109">
        <f t="shared" si="851"/>
        <v>2238.8059701492539</v>
      </c>
      <c r="K6614" s="109">
        <f t="shared" si="852"/>
        <v>2798.5074626865671</v>
      </c>
      <c r="L6614" s="43">
        <f t="shared" si="853"/>
        <v>7276.1194029850749</v>
      </c>
      <c r="M6614" s="25"/>
      <c r="N6614" s="25"/>
    </row>
    <row r="6615" spans="1:14" ht="18">
      <c r="A6615" s="114">
        <v>40800</v>
      </c>
      <c r="B6615" s="54" t="s">
        <v>1135</v>
      </c>
      <c r="C6615" s="29">
        <f t="shared" si="849"/>
        <v>1916.9329073482429</v>
      </c>
      <c r="D6615" s="102" t="s">
        <v>188</v>
      </c>
      <c r="E6615" s="43">
        <v>156.5</v>
      </c>
      <c r="F6615" s="43">
        <v>157.5</v>
      </c>
      <c r="G6615" s="43">
        <v>158.75</v>
      </c>
      <c r="H6615" s="110"/>
      <c r="I6615" s="109">
        <f t="shared" si="850"/>
        <v>1916.9329073482429</v>
      </c>
      <c r="J6615" s="109">
        <f t="shared" si="851"/>
        <v>2396.1661341853037</v>
      </c>
      <c r="K6615" s="109">
        <f t="shared" si="852"/>
        <v>0</v>
      </c>
      <c r="L6615" s="43">
        <f t="shared" si="853"/>
        <v>4313.0990415335464</v>
      </c>
      <c r="M6615" s="25"/>
      <c r="N6615" s="25"/>
    </row>
    <row r="6616" spans="1:14" ht="18">
      <c r="A6616" s="114">
        <v>40800</v>
      </c>
      <c r="B6616" s="54" t="s">
        <v>560</v>
      </c>
      <c r="C6616" s="29">
        <f t="shared" si="849"/>
        <v>576.92307692307691</v>
      </c>
      <c r="D6616" s="102" t="s">
        <v>203</v>
      </c>
      <c r="E6616" s="43">
        <v>520</v>
      </c>
      <c r="F6616" s="43">
        <v>516</v>
      </c>
      <c r="G6616" s="43">
        <v>511</v>
      </c>
      <c r="H6616" s="110"/>
      <c r="I6616" s="109">
        <f t="shared" si="850"/>
        <v>2307.6923076923076</v>
      </c>
      <c r="J6616" s="109">
        <f t="shared" si="851"/>
        <v>2884.6153846153848</v>
      </c>
      <c r="K6616" s="109">
        <f t="shared" si="852"/>
        <v>0</v>
      </c>
      <c r="L6616" s="43">
        <f t="shared" si="853"/>
        <v>5192.3076923076924</v>
      </c>
      <c r="M6616" s="25"/>
      <c r="N6616" s="25"/>
    </row>
    <row r="6617" spans="1:14" ht="18">
      <c r="A6617" s="114">
        <v>40799</v>
      </c>
      <c r="B6617" s="54" t="s">
        <v>1145</v>
      </c>
      <c r="C6617" s="29">
        <f t="shared" si="849"/>
        <v>903.61445783132535</v>
      </c>
      <c r="D6617" s="102" t="s">
        <v>188</v>
      </c>
      <c r="E6617" s="43">
        <v>332</v>
      </c>
      <c r="F6617" s="43">
        <v>334</v>
      </c>
      <c r="G6617" s="43">
        <v>337</v>
      </c>
      <c r="H6617" s="110">
        <v>341</v>
      </c>
      <c r="I6617" s="109">
        <f t="shared" si="850"/>
        <v>1807.2289156626507</v>
      </c>
      <c r="J6617" s="109">
        <f t="shared" si="851"/>
        <v>2710.8433734939763</v>
      </c>
      <c r="K6617" s="109">
        <f t="shared" si="852"/>
        <v>3614.4578313253014</v>
      </c>
      <c r="L6617" s="43">
        <f t="shared" si="853"/>
        <v>8132.5301204819289</v>
      </c>
      <c r="M6617" s="25"/>
      <c r="N6617" s="25"/>
    </row>
    <row r="6618" spans="1:14" ht="18">
      <c r="A6618" s="114">
        <v>40799</v>
      </c>
      <c r="B6618" s="54" t="s">
        <v>1166</v>
      </c>
      <c r="C6618" s="29">
        <f t="shared" si="849"/>
        <v>539.56834532374103</v>
      </c>
      <c r="D6618" s="102" t="s">
        <v>188</v>
      </c>
      <c r="E6618" s="43">
        <v>556</v>
      </c>
      <c r="F6618" s="43">
        <v>559.5</v>
      </c>
      <c r="G6618" s="43"/>
      <c r="H6618" s="110"/>
      <c r="I6618" s="109">
        <f t="shared" si="850"/>
        <v>1888.4892086330935</v>
      </c>
      <c r="J6618" s="109">
        <f t="shared" si="851"/>
        <v>0</v>
      </c>
      <c r="K6618" s="109">
        <f t="shared" si="852"/>
        <v>0</v>
      </c>
      <c r="L6618" s="43">
        <f t="shared" si="853"/>
        <v>1888.4892086330935</v>
      </c>
      <c r="M6618" s="25"/>
      <c r="N6618" s="25"/>
    </row>
    <row r="6619" spans="1:14" ht="18">
      <c r="A6619" s="114">
        <v>40799</v>
      </c>
      <c r="B6619" s="54" t="s">
        <v>1135</v>
      </c>
      <c r="C6619" s="29">
        <f t="shared" si="849"/>
        <v>1960.7843137254902</v>
      </c>
      <c r="D6619" s="102" t="s">
        <v>188</v>
      </c>
      <c r="E6619" s="43">
        <v>153</v>
      </c>
      <c r="F6619" s="43">
        <v>153.5</v>
      </c>
      <c r="G6619" s="43"/>
      <c r="H6619" s="110"/>
      <c r="I6619" s="109">
        <f t="shared" si="850"/>
        <v>980.39215686274508</v>
      </c>
      <c r="J6619" s="109">
        <f t="shared" si="851"/>
        <v>0</v>
      </c>
      <c r="K6619" s="109">
        <f t="shared" si="852"/>
        <v>0</v>
      </c>
      <c r="L6619" s="43">
        <f t="shared" si="853"/>
        <v>980.39215686274508</v>
      </c>
      <c r="M6619" s="25"/>
      <c r="N6619" s="25"/>
    </row>
    <row r="6620" spans="1:14" ht="18">
      <c r="A6620" s="114">
        <v>40798</v>
      </c>
      <c r="B6620" s="54" t="s">
        <v>1167</v>
      </c>
      <c r="C6620" s="29">
        <f t="shared" si="849"/>
        <v>3370.7865168539324</v>
      </c>
      <c r="D6620" s="102" t="s">
        <v>188</v>
      </c>
      <c r="E6620" s="43">
        <v>89</v>
      </c>
      <c r="F6620" s="43">
        <v>89.75</v>
      </c>
      <c r="G6620" s="43">
        <v>90.65</v>
      </c>
      <c r="H6620" s="110">
        <v>92</v>
      </c>
      <c r="I6620" s="109">
        <f t="shared" si="850"/>
        <v>2528.0898876404494</v>
      </c>
      <c r="J6620" s="109">
        <f t="shared" si="851"/>
        <v>3033.7078651685583</v>
      </c>
      <c r="K6620" s="109">
        <f t="shared" si="852"/>
        <v>4550.56179775279</v>
      </c>
      <c r="L6620" s="43">
        <f t="shared" si="853"/>
        <v>10112.359550561798</v>
      </c>
      <c r="M6620" s="25"/>
      <c r="N6620" s="25"/>
    </row>
    <row r="6621" spans="1:14" ht="18">
      <c r="A6621" s="114">
        <v>40798</v>
      </c>
      <c r="B6621" s="54" t="s">
        <v>259</v>
      </c>
      <c r="C6621" s="29">
        <f t="shared" si="849"/>
        <v>3191.4893617021276</v>
      </c>
      <c r="D6621" s="102" t="s">
        <v>188</v>
      </c>
      <c r="E6621" s="43">
        <v>94</v>
      </c>
      <c r="F6621" s="43">
        <v>94.75</v>
      </c>
      <c r="G6621" s="43">
        <v>95.75</v>
      </c>
      <c r="H6621" s="110"/>
      <c r="I6621" s="109">
        <f t="shared" si="850"/>
        <v>2393.6170212765956</v>
      </c>
      <c r="J6621" s="109">
        <f t="shared" si="851"/>
        <v>3191.4893617021276</v>
      </c>
      <c r="K6621" s="109">
        <f t="shared" si="852"/>
        <v>0</v>
      </c>
      <c r="L6621" s="43">
        <f t="shared" si="853"/>
        <v>5585.1063829787236</v>
      </c>
      <c r="M6621" s="25"/>
      <c r="N6621" s="25"/>
    </row>
    <row r="6622" spans="1:14" ht="18">
      <c r="A6622" s="114">
        <v>40798</v>
      </c>
      <c r="B6622" s="54" t="s">
        <v>79</v>
      </c>
      <c r="C6622" s="29">
        <f t="shared" si="849"/>
        <v>1818.1818181818182</v>
      </c>
      <c r="D6622" s="102" t="s">
        <v>188</v>
      </c>
      <c r="E6622" s="43">
        <v>165</v>
      </c>
      <c r="F6622" s="43">
        <v>166</v>
      </c>
      <c r="G6622" s="43">
        <v>166.8</v>
      </c>
      <c r="H6622" s="110"/>
      <c r="I6622" s="109">
        <f t="shared" si="850"/>
        <v>1818.1818181818182</v>
      </c>
      <c r="J6622" s="109">
        <f t="shared" si="851"/>
        <v>1454.5454545454752</v>
      </c>
      <c r="K6622" s="109">
        <f t="shared" si="852"/>
        <v>0</v>
      </c>
      <c r="L6622" s="43">
        <f t="shared" si="853"/>
        <v>3272.7272727272934</v>
      </c>
      <c r="M6622" s="25"/>
      <c r="N6622" s="25"/>
    </row>
    <row r="6623" spans="1:14" ht="18">
      <c r="A6623" s="114">
        <v>40798</v>
      </c>
      <c r="B6623" s="54" t="s">
        <v>560</v>
      </c>
      <c r="C6623" s="29">
        <f t="shared" si="849"/>
        <v>545.4545454545455</v>
      </c>
      <c r="D6623" s="102" t="s">
        <v>203</v>
      </c>
      <c r="E6623" s="43">
        <v>550</v>
      </c>
      <c r="F6623" s="43">
        <v>546</v>
      </c>
      <c r="G6623" s="43">
        <v>542</v>
      </c>
      <c r="H6623" s="110"/>
      <c r="I6623" s="109">
        <f t="shared" si="850"/>
        <v>2181.818181818182</v>
      </c>
      <c r="J6623" s="109">
        <f t="shared" si="851"/>
        <v>2181.818181818182</v>
      </c>
      <c r="K6623" s="109">
        <f t="shared" si="852"/>
        <v>0</v>
      </c>
      <c r="L6623" s="43">
        <f t="shared" si="853"/>
        <v>4363.636363636364</v>
      </c>
      <c r="M6623" s="25"/>
      <c r="N6623" s="25"/>
    </row>
    <row r="6624" spans="1:14" ht="18">
      <c r="A6624" s="114">
        <v>40795</v>
      </c>
      <c r="B6624" s="54" t="s">
        <v>752</v>
      </c>
      <c r="C6624" s="29">
        <f t="shared" si="849"/>
        <v>2409.6385542168673</v>
      </c>
      <c r="D6624" s="102" t="s">
        <v>188</v>
      </c>
      <c r="E6624" s="43">
        <v>124.5</v>
      </c>
      <c r="F6624" s="43">
        <v>125.5</v>
      </c>
      <c r="G6624" s="43">
        <v>126.75</v>
      </c>
      <c r="H6624" s="110"/>
      <c r="I6624" s="109">
        <f t="shared" si="850"/>
        <v>2409.6385542168673</v>
      </c>
      <c r="J6624" s="109">
        <f t="shared" si="851"/>
        <v>3012.0481927710844</v>
      </c>
      <c r="K6624" s="109">
        <f t="shared" si="852"/>
        <v>0</v>
      </c>
      <c r="L6624" s="43">
        <f t="shared" si="853"/>
        <v>5421.6867469879517</v>
      </c>
      <c r="M6624" s="116"/>
      <c r="N6624" s="25"/>
    </row>
    <row r="6625" spans="1:14" ht="18">
      <c r="A6625" s="114">
        <v>40794</v>
      </c>
      <c r="B6625" s="54" t="s">
        <v>100</v>
      </c>
      <c r="C6625" s="29">
        <f t="shared" si="849"/>
        <v>308.00821355236138</v>
      </c>
      <c r="D6625" s="102" t="s">
        <v>188</v>
      </c>
      <c r="E6625" s="43">
        <v>974</v>
      </c>
      <c r="F6625" s="43">
        <v>978</v>
      </c>
      <c r="G6625" s="43">
        <v>984</v>
      </c>
      <c r="H6625" s="110">
        <v>990</v>
      </c>
      <c r="I6625" s="109">
        <f t="shared" si="850"/>
        <v>1232.0328542094455</v>
      </c>
      <c r="J6625" s="109">
        <f t="shared" si="851"/>
        <v>1848.0492813141682</v>
      </c>
      <c r="K6625" s="109">
        <f t="shared" si="852"/>
        <v>1848.0492813141682</v>
      </c>
      <c r="L6625" s="43">
        <f t="shared" si="853"/>
        <v>4928.1314168377821</v>
      </c>
      <c r="M6625" s="116"/>
      <c r="N6625" s="25"/>
    </row>
    <row r="6626" spans="1:14" ht="18">
      <c r="A6626" s="114">
        <v>40794</v>
      </c>
      <c r="B6626" s="54" t="s">
        <v>100</v>
      </c>
      <c r="C6626" s="29">
        <f t="shared" si="849"/>
        <v>317.46031746031747</v>
      </c>
      <c r="D6626" s="102" t="s">
        <v>188</v>
      </c>
      <c r="E6626" s="43">
        <v>945</v>
      </c>
      <c r="F6626" s="43">
        <v>950</v>
      </c>
      <c r="G6626" s="43">
        <v>955</v>
      </c>
      <c r="H6626" s="110">
        <v>962</v>
      </c>
      <c r="I6626" s="109">
        <f t="shared" si="850"/>
        <v>1587.3015873015875</v>
      </c>
      <c r="J6626" s="109">
        <f t="shared" si="851"/>
        <v>1587.3015873015875</v>
      </c>
      <c r="K6626" s="109">
        <f t="shared" si="852"/>
        <v>2222.2222222222222</v>
      </c>
      <c r="L6626" s="43">
        <f t="shared" si="853"/>
        <v>5396.8253968253975</v>
      </c>
      <c r="M6626" s="116"/>
      <c r="N6626" s="25"/>
    </row>
    <row r="6627" spans="1:14" ht="18">
      <c r="A6627" s="114">
        <v>40793</v>
      </c>
      <c r="B6627" s="54" t="s">
        <v>795</v>
      </c>
      <c r="C6627" s="29">
        <f t="shared" si="849"/>
        <v>1244.8132780082988</v>
      </c>
      <c r="D6627" s="102" t="s">
        <v>188</v>
      </c>
      <c r="E6627" s="43">
        <v>241</v>
      </c>
      <c r="F6627" s="43">
        <v>242.5</v>
      </c>
      <c r="G6627" s="43">
        <v>244</v>
      </c>
      <c r="H6627" s="110">
        <v>246</v>
      </c>
      <c r="I6627" s="109">
        <f t="shared" si="850"/>
        <v>1867.2199170124481</v>
      </c>
      <c r="J6627" s="109">
        <f t="shared" si="851"/>
        <v>1867.2199170124481</v>
      </c>
      <c r="K6627" s="109">
        <f t="shared" si="852"/>
        <v>2489.6265560165975</v>
      </c>
      <c r="L6627" s="43">
        <f t="shared" si="853"/>
        <v>6224.0663900414938</v>
      </c>
      <c r="M6627" s="116"/>
      <c r="N6627" s="25"/>
    </row>
    <row r="6628" spans="1:14" ht="18">
      <c r="A6628" s="114">
        <v>40793</v>
      </c>
      <c r="B6628" s="54" t="s">
        <v>55</v>
      </c>
      <c r="C6628" s="29">
        <f t="shared" si="849"/>
        <v>1415.0943396226414</v>
      </c>
      <c r="D6628" s="102" t="s">
        <v>188</v>
      </c>
      <c r="E6628" s="43">
        <v>212</v>
      </c>
      <c r="F6628" s="43">
        <v>213.5</v>
      </c>
      <c r="G6628" s="43">
        <v>215.5</v>
      </c>
      <c r="H6628" s="110">
        <v>218</v>
      </c>
      <c r="I6628" s="109">
        <f t="shared" si="850"/>
        <v>2122.6415094339623</v>
      </c>
      <c r="J6628" s="109">
        <f t="shared" si="851"/>
        <v>2830.1886792452829</v>
      </c>
      <c r="K6628" s="109">
        <f t="shared" si="852"/>
        <v>3537.7358490566035</v>
      </c>
      <c r="L6628" s="43">
        <f t="shared" si="853"/>
        <v>8490.566037735849</v>
      </c>
      <c r="M6628" s="116"/>
      <c r="N6628" s="25"/>
    </row>
    <row r="6629" spans="1:14" ht="18">
      <c r="A6629" s="114">
        <v>40793</v>
      </c>
      <c r="B6629" s="54" t="s">
        <v>1121</v>
      </c>
      <c r="C6629" s="29">
        <f t="shared" si="849"/>
        <v>1149.4252873563219</v>
      </c>
      <c r="D6629" s="102" t="s">
        <v>188</v>
      </c>
      <c r="E6629" s="43">
        <v>261</v>
      </c>
      <c r="F6629" s="43">
        <v>262.25</v>
      </c>
      <c r="G6629" s="43">
        <v>263.75</v>
      </c>
      <c r="H6629" s="110">
        <v>265.5</v>
      </c>
      <c r="I6629" s="109">
        <f t="shared" si="850"/>
        <v>1436.7816091954023</v>
      </c>
      <c r="J6629" s="109">
        <f t="shared" si="851"/>
        <v>1724.1379310344828</v>
      </c>
      <c r="K6629" s="109">
        <f t="shared" si="852"/>
        <v>2011.4942528735633</v>
      </c>
      <c r="L6629" s="43">
        <f t="shared" si="853"/>
        <v>5172.4137931034484</v>
      </c>
      <c r="M6629" s="116"/>
      <c r="N6629" s="25"/>
    </row>
    <row r="6630" spans="1:14" ht="18">
      <c r="A6630" s="114">
        <v>40793</v>
      </c>
      <c r="B6630" s="54" t="s">
        <v>26</v>
      </c>
      <c r="C6630" s="29">
        <f t="shared" si="849"/>
        <v>2068.9655172413795</v>
      </c>
      <c r="D6630" s="102" t="s">
        <v>188</v>
      </c>
      <c r="E6630" s="43">
        <v>145</v>
      </c>
      <c r="F6630" s="43">
        <v>146</v>
      </c>
      <c r="G6630" s="43"/>
      <c r="H6630" s="110"/>
      <c r="I6630" s="109">
        <f t="shared" si="850"/>
        <v>2068.9655172413795</v>
      </c>
      <c r="J6630" s="109">
        <f t="shared" si="851"/>
        <v>0</v>
      </c>
      <c r="K6630" s="109">
        <f t="shared" si="852"/>
        <v>0</v>
      </c>
      <c r="L6630" s="43">
        <f t="shared" si="853"/>
        <v>2068.9655172413795</v>
      </c>
      <c r="M6630" s="116"/>
      <c r="N6630" s="25"/>
    </row>
    <row r="6631" spans="1:14" ht="18">
      <c r="A6631" s="114">
        <v>40793</v>
      </c>
      <c r="B6631" s="54" t="s">
        <v>795</v>
      </c>
      <c r="C6631" s="29">
        <f t="shared" si="849"/>
        <v>1209.6774193548388</v>
      </c>
      <c r="D6631" s="102" t="s">
        <v>188</v>
      </c>
      <c r="E6631" s="43">
        <v>248</v>
      </c>
      <c r="F6631" s="43">
        <v>251</v>
      </c>
      <c r="G6631" s="43"/>
      <c r="H6631" s="110"/>
      <c r="I6631" s="109">
        <f t="shared" si="850"/>
        <v>3629.0322580645161</v>
      </c>
      <c r="J6631" s="109">
        <f t="shared" si="851"/>
        <v>0</v>
      </c>
      <c r="K6631" s="109">
        <f t="shared" si="852"/>
        <v>0</v>
      </c>
      <c r="L6631" s="43">
        <f t="shared" si="853"/>
        <v>3629.0322580645161</v>
      </c>
      <c r="M6631" s="116"/>
      <c r="N6631" s="25"/>
    </row>
    <row r="6632" spans="1:14" ht="18">
      <c r="A6632" s="114">
        <v>40792</v>
      </c>
      <c r="B6632" s="54" t="s">
        <v>1135</v>
      </c>
      <c r="C6632" s="29">
        <f t="shared" si="849"/>
        <v>1993.3554817275747</v>
      </c>
      <c r="D6632" s="102" t="s">
        <v>188</v>
      </c>
      <c r="E6632" s="43">
        <v>150.5</v>
      </c>
      <c r="F6632" s="43">
        <v>151.5</v>
      </c>
      <c r="G6632" s="43">
        <v>152.75</v>
      </c>
      <c r="H6632" s="110">
        <v>153.65</v>
      </c>
      <c r="I6632" s="109">
        <f t="shared" si="850"/>
        <v>1993.3554817275747</v>
      </c>
      <c r="J6632" s="109">
        <f t="shared" si="851"/>
        <v>2491.6943521594685</v>
      </c>
      <c r="K6632" s="109">
        <f t="shared" si="852"/>
        <v>1794.0199335548286</v>
      </c>
      <c r="L6632" s="43">
        <f t="shared" si="853"/>
        <v>6279.0697674418716</v>
      </c>
      <c r="M6632" s="116"/>
      <c r="N6632" s="25"/>
    </row>
    <row r="6633" spans="1:14" ht="18">
      <c r="A6633" s="114">
        <v>40792</v>
      </c>
      <c r="B6633" s="54" t="s">
        <v>1052</v>
      </c>
      <c r="C6633" s="29">
        <f t="shared" si="849"/>
        <v>96.930533117932143</v>
      </c>
      <c r="D6633" s="102" t="s">
        <v>188</v>
      </c>
      <c r="E6633" s="43">
        <v>3095</v>
      </c>
      <c r="F6633" s="43">
        <v>3105</v>
      </c>
      <c r="G6633" s="43">
        <v>3115</v>
      </c>
      <c r="H6633" s="110"/>
      <c r="I6633" s="109">
        <f t="shared" si="850"/>
        <v>969.30533117932146</v>
      </c>
      <c r="J6633" s="109">
        <f t="shared" si="851"/>
        <v>969.30533117932146</v>
      </c>
      <c r="K6633" s="109">
        <f t="shared" si="852"/>
        <v>0</v>
      </c>
      <c r="L6633" s="43">
        <f t="shared" si="853"/>
        <v>1938.6106623586429</v>
      </c>
      <c r="M6633" s="116"/>
      <c r="N6633" s="25"/>
    </row>
    <row r="6634" spans="1:14" ht="18">
      <c r="A6634" s="114">
        <v>40791</v>
      </c>
      <c r="B6634" s="54" t="s">
        <v>1126</v>
      </c>
      <c r="C6634" s="29">
        <f t="shared" si="849"/>
        <v>2173.913043478261</v>
      </c>
      <c r="D6634" s="102" t="s">
        <v>188</v>
      </c>
      <c r="E6634" s="43">
        <v>138</v>
      </c>
      <c r="F6634" s="43">
        <v>139</v>
      </c>
      <c r="G6634" s="43">
        <v>140.25</v>
      </c>
      <c r="H6634" s="110">
        <v>142</v>
      </c>
      <c r="I6634" s="109">
        <f t="shared" si="850"/>
        <v>2173.913043478261</v>
      </c>
      <c r="J6634" s="109">
        <f t="shared" si="851"/>
        <v>2717.391304347826</v>
      </c>
      <c r="K6634" s="109">
        <f t="shared" si="852"/>
        <v>3804.347826086957</v>
      </c>
      <c r="L6634" s="43">
        <f t="shared" si="853"/>
        <v>8695.652173913044</v>
      </c>
      <c r="M6634" s="116"/>
      <c r="N6634" s="25"/>
    </row>
    <row r="6635" spans="1:14" ht="18">
      <c r="A6635" s="114">
        <v>40791</v>
      </c>
      <c r="B6635" s="54" t="s">
        <v>1052</v>
      </c>
      <c r="C6635" s="29">
        <f t="shared" si="849"/>
        <v>103.44827586206897</v>
      </c>
      <c r="D6635" s="102" t="s">
        <v>188</v>
      </c>
      <c r="E6635" s="43">
        <v>2900</v>
      </c>
      <c r="F6635" s="43">
        <v>2910</v>
      </c>
      <c r="G6635" s="43">
        <v>2919</v>
      </c>
      <c r="H6635" s="110">
        <v>2930</v>
      </c>
      <c r="I6635" s="109">
        <f t="shared" si="850"/>
        <v>1034.4827586206898</v>
      </c>
      <c r="J6635" s="109">
        <f t="shared" si="851"/>
        <v>931.0344827586207</v>
      </c>
      <c r="K6635" s="109">
        <f t="shared" si="852"/>
        <v>1137.9310344827586</v>
      </c>
      <c r="L6635" s="43">
        <f t="shared" si="853"/>
        <v>3103.4482758620688</v>
      </c>
      <c r="M6635" s="25"/>
      <c r="N6635" s="25"/>
    </row>
    <row r="6636" spans="1:14" ht="18">
      <c r="A6636" s="114">
        <v>40791</v>
      </c>
      <c r="B6636" s="54" t="s">
        <v>1168</v>
      </c>
      <c r="C6636" s="29">
        <f t="shared" si="849"/>
        <v>584.79532163742692</v>
      </c>
      <c r="D6636" s="102" t="s">
        <v>188</v>
      </c>
      <c r="E6636" s="43">
        <v>513</v>
      </c>
      <c r="F6636" s="43">
        <v>516</v>
      </c>
      <c r="G6636" s="43">
        <v>520</v>
      </c>
      <c r="H6636" s="110">
        <v>526</v>
      </c>
      <c r="I6636" s="109">
        <f t="shared" si="850"/>
        <v>1754.3859649122808</v>
      </c>
      <c r="J6636" s="109">
        <f t="shared" si="851"/>
        <v>2339.1812865497077</v>
      </c>
      <c r="K6636" s="109">
        <f t="shared" si="852"/>
        <v>3508.7719298245615</v>
      </c>
      <c r="L6636" s="43">
        <f t="shared" si="853"/>
        <v>7602.3391812865502</v>
      </c>
      <c r="M6636" s="25"/>
      <c r="N6636" s="25"/>
    </row>
    <row r="6637" spans="1:14" ht="18">
      <c r="A6637" s="114">
        <v>40791</v>
      </c>
      <c r="B6637" s="54" t="s">
        <v>1052</v>
      </c>
      <c r="C6637" s="29">
        <f t="shared" si="849"/>
        <v>105.07880910683012</v>
      </c>
      <c r="D6637" s="102" t="s">
        <v>188</v>
      </c>
      <c r="E6637" s="43">
        <v>2855</v>
      </c>
      <c r="F6637" s="43">
        <v>2865</v>
      </c>
      <c r="G6637" s="43">
        <v>2875</v>
      </c>
      <c r="H6637" s="110">
        <v>2890</v>
      </c>
      <c r="I6637" s="109">
        <f t="shared" si="850"/>
        <v>1050.7880910683011</v>
      </c>
      <c r="J6637" s="109">
        <f t="shared" si="851"/>
        <v>1050.7880910683011</v>
      </c>
      <c r="K6637" s="109">
        <f t="shared" si="852"/>
        <v>1576.1821366024519</v>
      </c>
      <c r="L6637" s="43">
        <f t="shared" si="853"/>
        <v>3677.7583187390542</v>
      </c>
      <c r="M6637" s="25"/>
      <c r="N6637" s="25"/>
    </row>
    <row r="6638" spans="1:14" ht="18">
      <c r="A6638" s="114">
        <v>40791</v>
      </c>
      <c r="B6638" s="54" t="s">
        <v>1052</v>
      </c>
      <c r="C6638" s="29">
        <f t="shared" si="849"/>
        <v>101.01010101010101</v>
      </c>
      <c r="D6638" s="102" t="s">
        <v>188</v>
      </c>
      <c r="E6638" s="43">
        <v>2970</v>
      </c>
      <c r="F6638" s="43">
        <v>2980</v>
      </c>
      <c r="G6638" s="43">
        <v>2995</v>
      </c>
      <c r="H6638" s="110"/>
      <c r="I6638" s="109">
        <f t="shared" si="850"/>
        <v>1010.1010101010102</v>
      </c>
      <c r="J6638" s="109">
        <f t="shared" si="851"/>
        <v>1515.1515151515152</v>
      </c>
      <c r="K6638" s="109">
        <f t="shared" si="852"/>
        <v>0</v>
      </c>
      <c r="L6638" s="43">
        <f t="shared" si="853"/>
        <v>2525.2525252525256</v>
      </c>
      <c r="M6638" s="25"/>
      <c r="N6638" s="25"/>
    </row>
    <row r="6639" spans="1:14" ht="18">
      <c r="A6639" s="114">
        <v>40791</v>
      </c>
      <c r="B6639" s="54" t="s">
        <v>560</v>
      </c>
      <c r="C6639" s="29">
        <f t="shared" si="849"/>
        <v>501.67224080267556</v>
      </c>
      <c r="D6639" s="102" t="s">
        <v>188</v>
      </c>
      <c r="E6639" s="43">
        <v>598</v>
      </c>
      <c r="F6639" s="43">
        <v>602</v>
      </c>
      <c r="G6639" s="43">
        <v>606</v>
      </c>
      <c r="H6639" s="110"/>
      <c r="I6639" s="109">
        <f t="shared" si="850"/>
        <v>2006.6889632107022</v>
      </c>
      <c r="J6639" s="109">
        <f t="shared" si="851"/>
        <v>2006.6889632107022</v>
      </c>
      <c r="K6639" s="109">
        <f t="shared" si="852"/>
        <v>0</v>
      </c>
      <c r="L6639" s="43">
        <f t="shared" si="853"/>
        <v>4013.3779264214045</v>
      </c>
      <c r="M6639" s="25"/>
      <c r="N6639" s="25"/>
    </row>
    <row r="6640" spans="1:14" ht="18">
      <c r="A6640" s="114">
        <v>40791</v>
      </c>
      <c r="B6640" s="54" t="s">
        <v>765</v>
      </c>
      <c r="C6640" s="29">
        <f t="shared" si="849"/>
        <v>649.35064935064941</v>
      </c>
      <c r="D6640" s="102" t="s">
        <v>188</v>
      </c>
      <c r="E6640" s="43">
        <v>462</v>
      </c>
      <c r="F6640" s="43">
        <v>465</v>
      </c>
      <c r="G6640" s="43"/>
      <c r="H6640" s="110"/>
      <c r="I6640" s="109">
        <f t="shared" si="850"/>
        <v>1948.0519480519483</v>
      </c>
      <c r="J6640" s="109">
        <f t="shared" si="851"/>
        <v>0</v>
      </c>
      <c r="K6640" s="109">
        <f t="shared" si="852"/>
        <v>0</v>
      </c>
      <c r="L6640" s="43">
        <f t="shared" si="853"/>
        <v>1948.0519480519483</v>
      </c>
      <c r="M6640" s="25"/>
      <c r="N6640" s="25"/>
    </row>
    <row r="6641" spans="1:14" ht="18">
      <c r="A6641" s="114">
        <v>40788</v>
      </c>
      <c r="B6641" s="54" t="s">
        <v>600</v>
      </c>
      <c r="C6641" s="29">
        <f t="shared" si="849"/>
        <v>301.81086519114689</v>
      </c>
      <c r="D6641" s="102" t="s">
        <v>188</v>
      </c>
      <c r="E6641" s="43">
        <v>994</v>
      </c>
      <c r="F6641" s="43">
        <v>998</v>
      </c>
      <c r="G6641" s="43">
        <v>1003</v>
      </c>
      <c r="H6641" s="110">
        <v>1010</v>
      </c>
      <c r="I6641" s="109">
        <f t="shared" si="850"/>
        <v>1207.2434607645876</v>
      </c>
      <c r="J6641" s="109">
        <f t="shared" si="851"/>
        <v>1509.0543259557344</v>
      </c>
      <c r="K6641" s="109">
        <f t="shared" si="852"/>
        <v>2112.676056338028</v>
      </c>
      <c r="L6641" s="43">
        <f t="shared" si="853"/>
        <v>4828.9738430583493</v>
      </c>
      <c r="M6641" s="116"/>
      <c r="N6641" s="25"/>
    </row>
    <row r="6642" spans="1:14" ht="18">
      <c r="A6642" s="114">
        <v>40788</v>
      </c>
      <c r="B6642" s="54" t="s">
        <v>560</v>
      </c>
      <c r="C6642" s="29">
        <f t="shared" si="849"/>
        <v>531.91489361702122</v>
      </c>
      <c r="D6642" s="102" t="s">
        <v>188</v>
      </c>
      <c r="E6642" s="43">
        <v>564</v>
      </c>
      <c r="F6642" s="43">
        <v>568</v>
      </c>
      <c r="G6642" s="43">
        <v>573</v>
      </c>
      <c r="H6642" s="110">
        <v>580</v>
      </c>
      <c r="I6642" s="109">
        <f t="shared" si="850"/>
        <v>2127.6595744680849</v>
      </c>
      <c r="J6642" s="109">
        <f t="shared" si="851"/>
        <v>2659.5744680851062</v>
      </c>
      <c r="K6642" s="109">
        <f t="shared" si="852"/>
        <v>3723.4042553191484</v>
      </c>
      <c r="L6642" s="43">
        <f t="shared" si="853"/>
        <v>8510.6382978723395</v>
      </c>
      <c r="M6642" s="116"/>
      <c r="N6642" s="25"/>
    </row>
    <row r="6643" spans="1:14" ht="18">
      <c r="A6643" s="114">
        <v>40788</v>
      </c>
      <c r="B6643" s="54" t="s">
        <v>600</v>
      </c>
      <c r="C6643" s="29">
        <f t="shared" si="849"/>
        <v>309.91735537190084</v>
      </c>
      <c r="D6643" s="102" t="s">
        <v>188</v>
      </c>
      <c r="E6643" s="43">
        <v>968</v>
      </c>
      <c r="F6643" s="43">
        <v>973</v>
      </c>
      <c r="G6643" s="43">
        <v>978</v>
      </c>
      <c r="H6643" s="110">
        <v>985</v>
      </c>
      <c r="I6643" s="109">
        <f t="shared" si="850"/>
        <v>1549.5867768595042</v>
      </c>
      <c r="J6643" s="109">
        <f t="shared" si="851"/>
        <v>1549.5867768595042</v>
      </c>
      <c r="K6643" s="109">
        <f t="shared" si="852"/>
        <v>2169.4214876033056</v>
      </c>
      <c r="L6643" s="43">
        <f t="shared" si="853"/>
        <v>5268.5950413223145</v>
      </c>
      <c r="M6643" s="116"/>
      <c r="N6643" s="25"/>
    </row>
    <row r="6644" spans="1:14" ht="18">
      <c r="A6644" s="114">
        <v>40788</v>
      </c>
      <c r="B6644" s="54" t="s">
        <v>1169</v>
      </c>
      <c r="C6644" s="29">
        <f t="shared" si="849"/>
        <v>451.80722891566268</v>
      </c>
      <c r="D6644" s="102" t="s">
        <v>188</v>
      </c>
      <c r="E6644" s="43">
        <v>664</v>
      </c>
      <c r="F6644" s="43">
        <v>668</v>
      </c>
      <c r="G6644" s="43">
        <v>673</v>
      </c>
      <c r="H6644" s="110">
        <v>680</v>
      </c>
      <c r="I6644" s="109">
        <f t="shared" si="850"/>
        <v>1807.2289156626507</v>
      </c>
      <c r="J6644" s="109">
        <f t="shared" si="851"/>
        <v>2259.0361445783133</v>
      </c>
      <c r="K6644" s="109">
        <f t="shared" si="852"/>
        <v>3162.6506024096389</v>
      </c>
      <c r="L6644" s="43">
        <f t="shared" si="853"/>
        <v>7228.9156626506028</v>
      </c>
      <c r="M6644" s="116"/>
      <c r="N6644" s="25"/>
    </row>
    <row r="6645" spans="1:14" ht="18">
      <c r="A6645" s="114">
        <v>40785</v>
      </c>
      <c r="B6645" s="54" t="s">
        <v>1052</v>
      </c>
      <c r="C6645" s="29">
        <f t="shared" si="849"/>
        <v>109.09090909090909</v>
      </c>
      <c r="D6645" s="102" t="s">
        <v>188</v>
      </c>
      <c r="E6645" s="43">
        <v>2750</v>
      </c>
      <c r="F6645" s="43">
        <v>2760</v>
      </c>
      <c r="G6645" s="43">
        <v>2768.7</v>
      </c>
      <c r="H6645" s="110"/>
      <c r="I6645" s="109">
        <f t="shared" si="850"/>
        <v>1090.909090909091</v>
      </c>
      <c r="J6645" s="109">
        <f t="shared" si="851"/>
        <v>949.09090909088923</v>
      </c>
      <c r="K6645" s="109">
        <f t="shared" si="852"/>
        <v>0</v>
      </c>
      <c r="L6645" s="43">
        <f t="shared" si="853"/>
        <v>2039.9999999999802</v>
      </c>
      <c r="M6645" s="116"/>
      <c r="N6645" s="25"/>
    </row>
    <row r="6646" spans="1:14" ht="18">
      <c r="A6646" s="114">
        <v>40784</v>
      </c>
      <c r="B6646" s="54" t="s">
        <v>106</v>
      </c>
      <c r="C6646" s="29">
        <f t="shared" si="849"/>
        <v>404.31266846361189</v>
      </c>
      <c r="D6646" s="102" t="s">
        <v>188</v>
      </c>
      <c r="E6646" s="43">
        <v>742</v>
      </c>
      <c r="F6646" s="43">
        <v>746</v>
      </c>
      <c r="G6646" s="43">
        <v>752</v>
      </c>
      <c r="H6646" s="110"/>
      <c r="I6646" s="109">
        <f t="shared" si="850"/>
        <v>1617.2506738544475</v>
      </c>
      <c r="J6646" s="109">
        <f t="shared" si="851"/>
        <v>2425.8760107816715</v>
      </c>
      <c r="K6646" s="109">
        <f t="shared" si="852"/>
        <v>0</v>
      </c>
      <c r="L6646" s="43">
        <f t="shared" si="853"/>
        <v>4043.1266846361191</v>
      </c>
      <c r="M6646" s="25"/>
      <c r="N6646" s="25"/>
    </row>
    <row r="6647" spans="1:14" ht="18">
      <c r="A6647" s="114">
        <v>40784</v>
      </c>
      <c r="B6647" s="54" t="s">
        <v>1135</v>
      </c>
      <c r="C6647" s="29">
        <f t="shared" si="849"/>
        <v>2205.8823529411766</v>
      </c>
      <c r="D6647" s="102" t="s">
        <v>188</v>
      </c>
      <c r="E6647" s="43">
        <v>136</v>
      </c>
      <c r="F6647" s="43">
        <v>137</v>
      </c>
      <c r="G6647" s="43"/>
      <c r="H6647" s="110"/>
      <c r="I6647" s="109">
        <f t="shared" si="850"/>
        <v>2205.8823529411766</v>
      </c>
      <c r="J6647" s="109">
        <f t="shared" si="851"/>
        <v>0</v>
      </c>
      <c r="K6647" s="109">
        <f t="shared" si="852"/>
        <v>0</v>
      </c>
      <c r="L6647" s="43">
        <f t="shared" si="853"/>
        <v>2205.8823529411766</v>
      </c>
      <c r="M6647" s="25"/>
      <c r="N6647" s="25"/>
    </row>
    <row r="6648" spans="1:14" ht="18">
      <c r="A6648" s="114">
        <v>40784</v>
      </c>
      <c r="B6648" s="54" t="s">
        <v>79</v>
      </c>
      <c r="C6648" s="29">
        <f t="shared" si="849"/>
        <v>2027.0270270270271</v>
      </c>
      <c r="D6648" s="102" t="s">
        <v>203</v>
      </c>
      <c r="E6648" s="43">
        <v>148</v>
      </c>
      <c r="F6648" s="43">
        <v>147</v>
      </c>
      <c r="G6648" s="43"/>
      <c r="H6648" s="110"/>
      <c r="I6648" s="109">
        <f t="shared" si="850"/>
        <v>2027.0270270270271</v>
      </c>
      <c r="J6648" s="109">
        <f t="shared" si="851"/>
        <v>0</v>
      </c>
      <c r="K6648" s="109">
        <f t="shared" si="852"/>
        <v>0</v>
      </c>
      <c r="L6648" s="43">
        <f t="shared" si="853"/>
        <v>2027.0270270270271</v>
      </c>
      <c r="M6648" s="25"/>
      <c r="N6648" s="25"/>
    </row>
    <row r="6649" spans="1:14" ht="18">
      <c r="A6649" s="114">
        <v>40781</v>
      </c>
      <c r="B6649" s="54" t="s">
        <v>253</v>
      </c>
      <c r="C6649" s="29">
        <f t="shared" si="849"/>
        <v>274.97708524289641</v>
      </c>
      <c r="D6649" s="102" t="s">
        <v>203</v>
      </c>
      <c r="E6649" s="43">
        <v>1091</v>
      </c>
      <c r="F6649" s="43">
        <v>1083</v>
      </c>
      <c r="G6649" s="43">
        <v>1075</v>
      </c>
      <c r="H6649" s="110">
        <v>1060</v>
      </c>
      <c r="I6649" s="109">
        <f t="shared" si="850"/>
        <v>2199.8166819431713</v>
      </c>
      <c r="J6649" s="109">
        <f t="shared" si="851"/>
        <v>2199.8166819431713</v>
      </c>
      <c r="K6649" s="109">
        <f t="shared" si="852"/>
        <v>4124.6562786434461</v>
      </c>
      <c r="L6649" s="43">
        <f t="shared" si="853"/>
        <v>8524.2896425297877</v>
      </c>
      <c r="M6649" s="25"/>
      <c r="N6649" s="25"/>
    </row>
    <row r="6650" spans="1:14" ht="18">
      <c r="A6650" s="114">
        <v>40781</v>
      </c>
      <c r="B6650" s="54" t="s">
        <v>236</v>
      </c>
      <c r="C6650" s="29">
        <f t="shared" si="849"/>
        <v>845.07042253521126</v>
      </c>
      <c r="D6650" s="102" t="s">
        <v>203</v>
      </c>
      <c r="E6650" s="43">
        <v>355</v>
      </c>
      <c r="F6650" s="43">
        <v>352</v>
      </c>
      <c r="G6650" s="43">
        <v>349</v>
      </c>
      <c r="H6650" s="110">
        <v>345</v>
      </c>
      <c r="I6650" s="109">
        <f t="shared" si="850"/>
        <v>2535.211267605634</v>
      </c>
      <c r="J6650" s="109">
        <f t="shared" si="851"/>
        <v>2535.211267605634</v>
      </c>
      <c r="K6650" s="109">
        <f t="shared" si="852"/>
        <v>3380.2816901408451</v>
      </c>
      <c r="L6650" s="43">
        <f t="shared" si="853"/>
        <v>8450.704225352114</v>
      </c>
      <c r="M6650" s="25"/>
      <c r="N6650" s="25"/>
    </row>
    <row r="6651" spans="1:14" ht="18">
      <c r="A6651" s="114">
        <v>40781</v>
      </c>
      <c r="B6651" s="54" t="s">
        <v>1170</v>
      </c>
      <c r="C6651" s="29">
        <f t="shared" si="849"/>
        <v>113.89521640091117</v>
      </c>
      <c r="D6651" s="102" t="s">
        <v>188</v>
      </c>
      <c r="E6651" s="43">
        <v>2634</v>
      </c>
      <c r="F6651" s="43">
        <v>2644</v>
      </c>
      <c r="G6651" s="43">
        <v>2658</v>
      </c>
      <c r="H6651" s="110"/>
      <c r="I6651" s="109">
        <f t="shared" si="850"/>
        <v>1138.9521640091116</v>
      </c>
      <c r="J6651" s="109">
        <f t="shared" si="851"/>
        <v>1594.5330296127563</v>
      </c>
      <c r="K6651" s="109">
        <f t="shared" si="852"/>
        <v>0</v>
      </c>
      <c r="L6651" s="43">
        <f t="shared" si="853"/>
        <v>2733.4851936218679</v>
      </c>
      <c r="M6651" s="25"/>
      <c r="N6651" s="25"/>
    </row>
    <row r="6652" spans="1:14" ht="18">
      <c r="A6652" s="114">
        <v>40780</v>
      </c>
      <c r="B6652" s="54" t="s">
        <v>560</v>
      </c>
      <c r="C6652" s="29">
        <f t="shared" si="849"/>
        <v>561.79775280898878</v>
      </c>
      <c r="D6652" s="102" t="s">
        <v>203</v>
      </c>
      <c r="E6652" s="43">
        <v>534</v>
      </c>
      <c r="F6652" s="43">
        <v>531</v>
      </c>
      <c r="G6652" s="43">
        <v>528</v>
      </c>
      <c r="H6652" s="110"/>
      <c r="I6652" s="109">
        <f t="shared" si="850"/>
        <v>1685.3932584269664</v>
      </c>
      <c r="J6652" s="109">
        <f t="shared" si="851"/>
        <v>1685.3932584269664</v>
      </c>
      <c r="K6652" s="109">
        <f t="shared" si="852"/>
        <v>0</v>
      </c>
      <c r="L6652" s="43">
        <f t="shared" si="853"/>
        <v>3370.7865168539329</v>
      </c>
      <c r="M6652" s="25"/>
      <c r="N6652" s="25"/>
    </row>
    <row r="6653" spans="1:14" ht="18">
      <c r="A6653" s="114">
        <v>40780</v>
      </c>
      <c r="B6653" s="54" t="s">
        <v>560</v>
      </c>
      <c r="C6653" s="29">
        <f t="shared" si="849"/>
        <v>576.92307692307691</v>
      </c>
      <c r="D6653" s="102" t="s">
        <v>203</v>
      </c>
      <c r="E6653" s="43">
        <v>520</v>
      </c>
      <c r="F6653" s="43">
        <v>526.15</v>
      </c>
      <c r="G6653" s="43"/>
      <c r="H6653" s="110"/>
      <c r="I6653" s="109">
        <f t="shared" si="850"/>
        <v>-3548.0769230769097</v>
      </c>
      <c r="J6653" s="109">
        <f t="shared" si="851"/>
        <v>0</v>
      </c>
      <c r="K6653" s="109">
        <f t="shared" si="852"/>
        <v>0</v>
      </c>
      <c r="L6653" s="43">
        <f t="shared" si="853"/>
        <v>-3548.0769230769097</v>
      </c>
      <c r="M6653" s="117"/>
      <c r="N6653" s="25"/>
    </row>
    <row r="6654" spans="1:14" ht="18">
      <c r="A6654" s="114">
        <v>40779</v>
      </c>
      <c r="B6654" s="54" t="s">
        <v>1052</v>
      </c>
      <c r="C6654" s="29">
        <f t="shared" si="849"/>
        <v>115.6515034695451</v>
      </c>
      <c r="D6654" s="102" t="s">
        <v>203</v>
      </c>
      <c r="E6654" s="43">
        <v>2594</v>
      </c>
      <c r="F6654" s="43">
        <v>2584</v>
      </c>
      <c r="G6654" s="43">
        <v>2574</v>
      </c>
      <c r="H6654" s="110">
        <v>2560</v>
      </c>
      <c r="I6654" s="109">
        <f t="shared" si="850"/>
        <v>1156.515034695451</v>
      </c>
      <c r="J6654" s="109">
        <f t="shared" si="851"/>
        <v>1156.515034695451</v>
      </c>
      <c r="K6654" s="109">
        <f t="shared" si="852"/>
        <v>1619.1210485736315</v>
      </c>
      <c r="L6654" s="43">
        <f t="shared" si="853"/>
        <v>3932.1511179645336</v>
      </c>
      <c r="M6654" s="117"/>
      <c r="N6654" s="25"/>
    </row>
    <row r="6655" spans="1:14" ht="18">
      <c r="A6655" s="114">
        <v>40779</v>
      </c>
      <c r="B6655" s="54" t="s">
        <v>560</v>
      </c>
      <c r="C6655" s="29">
        <f t="shared" ref="C6655:C6718" si="854">300000/E6655</f>
        <v>553.50553505535061</v>
      </c>
      <c r="D6655" s="102" t="s">
        <v>188</v>
      </c>
      <c r="E6655" s="43">
        <v>542</v>
      </c>
      <c r="F6655" s="43">
        <v>545</v>
      </c>
      <c r="G6655" s="43">
        <v>548</v>
      </c>
      <c r="H6655" s="110">
        <v>553</v>
      </c>
      <c r="I6655" s="109">
        <f t="shared" si="850"/>
        <v>1660.5166051660517</v>
      </c>
      <c r="J6655" s="109">
        <f t="shared" si="851"/>
        <v>1660.5166051660517</v>
      </c>
      <c r="K6655" s="109">
        <f t="shared" si="852"/>
        <v>2767.5276752767531</v>
      </c>
      <c r="L6655" s="43">
        <f t="shared" si="853"/>
        <v>6088.5608856088566</v>
      </c>
      <c r="M6655" s="117"/>
      <c r="N6655" s="25"/>
    </row>
    <row r="6656" spans="1:14" ht="18">
      <c r="A6656" s="114">
        <v>40779</v>
      </c>
      <c r="B6656" s="54" t="s">
        <v>1052</v>
      </c>
      <c r="C6656" s="29">
        <f t="shared" si="854"/>
        <v>112.99435028248588</v>
      </c>
      <c r="D6656" s="102" t="s">
        <v>203</v>
      </c>
      <c r="E6656" s="43">
        <v>2655</v>
      </c>
      <c r="F6656" s="43">
        <v>2645</v>
      </c>
      <c r="G6656" s="43">
        <v>2630</v>
      </c>
      <c r="H6656" s="110">
        <v>2610</v>
      </c>
      <c r="I6656" s="109">
        <f t="shared" si="850"/>
        <v>1129.9435028248588</v>
      </c>
      <c r="J6656" s="109">
        <f t="shared" si="851"/>
        <v>1694.9152542372883</v>
      </c>
      <c r="K6656" s="109">
        <f t="shared" si="852"/>
        <v>2259.8870056497176</v>
      </c>
      <c r="L6656" s="43">
        <f t="shared" si="853"/>
        <v>5084.7457627118647</v>
      </c>
      <c r="M6656" s="25"/>
      <c r="N6656" s="25"/>
    </row>
    <row r="6657" spans="1:14" ht="18">
      <c r="A6657" s="114">
        <v>40779</v>
      </c>
      <c r="B6657" s="54" t="s">
        <v>601</v>
      </c>
      <c r="C6657" s="29">
        <f t="shared" si="854"/>
        <v>1671.3091922005572</v>
      </c>
      <c r="D6657" s="102" t="s">
        <v>188</v>
      </c>
      <c r="E6657" s="43">
        <v>179.5</v>
      </c>
      <c r="F6657" s="43">
        <v>180.25</v>
      </c>
      <c r="G6657" s="43">
        <v>181</v>
      </c>
      <c r="H6657" s="110"/>
      <c r="I6657" s="109">
        <f t="shared" si="850"/>
        <v>1253.4818941504179</v>
      </c>
      <c r="J6657" s="109">
        <f t="shared" si="851"/>
        <v>1253.4818941504179</v>
      </c>
      <c r="K6657" s="109">
        <f t="shared" si="852"/>
        <v>0</v>
      </c>
      <c r="L6657" s="43">
        <f t="shared" si="853"/>
        <v>2506.9637883008359</v>
      </c>
      <c r="M6657" s="25"/>
      <c r="N6657" s="25"/>
    </row>
    <row r="6658" spans="1:14" ht="18">
      <c r="A6658" s="114">
        <v>40779</v>
      </c>
      <c r="B6658" s="54" t="s">
        <v>560</v>
      </c>
      <c r="C6658" s="29">
        <f t="shared" si="854"/>
        <v>544.46460980036295</v>
      </c>
      <c r="D6658" s="102" t="s">
        <v>188</v>
      </c>
      <c r="E6658" s="43">
        <v>551</v>
      </c>
      <c r="F6658" s="43">
        <v>554</v>
      </c>
      <c r="G6658" s="43">
        <v>556.85</v>
      </c>
      <c r="H6658" s="110"/>
      <c r="I6658" s="109">
        <f t="shared" si="850"/>
        <v>1633.3938294010889</v>
      </c>
      <c r="J6658" s="109">
        <f t="shared" si="851"/>
        <v>1551.7241379310467</v>
      </c>
      <c r="K6658" s="109">
        <f t="shared" si="852"/>
        <v>0</v>
      </c>
      <c r="L6658" s="43">
        <f t="shared" si="853"/>
        <v>3185.1179673321358</v>
      </c>
      <c r="M6658" s="25"/>
      <c r="N6658" s="25"/>
    </row>
    <row r="6659" spans="1:14" ht="18">
      <c r="A6659" s="114">
        <v>40779</v>
      </c>
      <c r="B6659" s="54" t="s">
        <v>1052</v>
      </c>
      <c r="C6659" s="29">
        <f t="shared" si="854"/>
        <v>115.38461538461539</v>
      </c>
      <c r="D6659" s="102" t="s">
        <v>203</v>
      </c>
      <c r="E6659" s="43">
        <v>2600</v>
      </c>
      <c r="F6659" s="43">
        <v>2590</v>
      </c>
      <c r="G6659" s="43"/>
      <c r="H6659" s="110"/>
      <c r="I6659" s="109">
        <f t="shared" si="850"/>
        <v>1153.8461538461538</v>
      </c>
      <c r="J6659" s="109">
        <f t="shared" si="851"/>
        <v>0</v>
      </c>
      <c r="K6659" s="109">
        <f t="shared" si="852"/>
        <v>0</v>
      </c>
      <c r="L6659" s="43">
        <f t="shared" si="853"/>
        <v>1153.8461538461538</v>
      </c>
      <c r="M6659" s="116"/>
      <c r="N6659" s="25"/>
    </row>
    <row r="6660" spans="1:14" ht="18">
      <c r="A6660" s="114">
        <v>40778</v>
      </c>
      <c r="B6660" s="54" t="s">
        <v>1052</v>
      </c>
      <c r="C6660" s="29">
        <f t="shared" si="854"/>
        <v>109.68921389396709</v>
      </c>
      <c r="D6660" s="102" t="s">
        <v>203</v>
      </c>
      <c r="E6660" s="43">
        <v>2735</v>
      </c>
      <c r="F6660" s="43">
        <v>2725</v>
      </c>
      <c r="G6660" s="43">
        <v>2715</v>
      </c>
      <c r="H6660" s="110">
        <v>2702</v>
      </c>
      <c r="I6660" s="109">
        <f t="shared" si="850"/>
        <v>1096.892138939671</v>
      </c>
      <c r="J6660" s="109">
        <f t="shared" si="851"/>
        <v>1096.892138939671</v>
      </c>
      <c r="K6660" s="109">
        <f t="shared" si="852"/>
        <v>1425.9597806215722</v>
      </c>
      <c r="L6660" s="43">
        <f t="shared" si="853"/>
        <v>3619.7440585009144</v>
      </c>
      <c r="M6660" s="116"/>
      <c r="N6660" s="25"/>
    </row>
    <row r="6661" spans="1:14" ht="18">
      <c r="A6661" s="114">
        <v>40778</v>
      </c>
      <c r="B6661" s="54" t="s">
        <v>560</v>
      </c>
      <c r="C6661" s="29">
        <f t="shared" si="854"/>
        <v>561.79775280898878</v>
      </c>
      <c r="D6661" s="102" t="s">
        <v>188</v>
      </c>
      <c r="E6661" s="43">
        <v>534</v>
      </c>
      <c r="F6661" s="43">
        <v>537</v>
      </c>
      <c r="G6661" s="43">
        <v>540</v>
      </c>
      <c r="H6661" s="110"/>
      <c r="I6661" s="109">
        <f t="shared" si="850"/>
        <v>1685.3932584269664</v>
      </c>
      <c r="J6661" s="109">
        <f t="shared" si="851"/>
        <v>1685.3932584269664</v>
      </c>
      <c r="K6661" s="109">
        <f t="shared" si="852"/>
        <v>0</v>
      </c>
      <c r="L6661" s="43">
        <f t="shared" si="853"/>
        <v>3370.7865168539329</v>
      </c>
      <c r="M6661" s="116"/>
      <c r="N6661" s="25"/>
    </row>
    <row r="6662" spans="1:14" ht="18">
      <c r="A6662" s="114">
        <v>40778</v>
      </c>
      <c r="B6662" s="54" t="s">
        <v>31</v>
      </c>
      <c r="C6662" s="29">
        <f t="shared" si="854"/>
        <v>1973.6842105263158</v>
      </c>
      <c r="D6662" s="102" t="s">
        <v>188</v>
      </c>
      <c r="E6662" s="43">
        <v>152</v>
      </c>
      <c r="F6662" s="43">
        <v>153</v>
      </c>
      <c r="G6662" s="43"/>
      <c r="H6662" s="110"/>
      <c r="I6662" s="109">
        <f t="shared" si="850"/>
        <v>1973.6842105263158</v>
      </c>
      <c r="J6662" s="109">
        <f t="shared" si="851"/>
        <v>0</v>
      </c>
      <c r="K6662" s="109">
        <f t="shared" si="852"/>
        <v>0</v>
      </c>
      <c r="L6662" s="43">
        <f t="shared" si="853"/>
        <v>1973.6842105263158</v>
      </c>
      <c r="M6662" s="25"/>
      <c r="N6662" s="25"/>
    </row>
    <row r="6663" spans="1:14" ht="18">
      <c r="A6663" s="114">
        <v>40778</v>
      </c>
      <c r="B6663" s="54" t="s">
        <v>100</v>
      </c>
      <c r="C6663" s="29">
        <f t="shared" si="854"/>
        <v>347.22222222222223</v>
      </c>
      <c r="D6663" s="102" t="s">
        <v>188</v>
      </c>
      <c r="E6663" s="43">
        <v>864</v>
      </c>
      <c r="F6663" s="43">
        <v>869</v>
      </c>
      <c r="G6663" s="43"/>
      <c r="H6663" s="110"/>
      <c r="I6663" s="109">
        <f t="shared" si="850"/>
        <v>1736.1111111111111</v>
      </c>
      <c r="J6663" s="109">
        <f t="shared" si="851"/>
        <v>0</v>
      </c>
      <c r="K6663" s="109">
        <f t="shared" si="852"/>
        <v>0</v>
      </c>
      <c r="L6663" s="43">
        <f t="shared" si="853"/>
        <v>1736.1111111111111</v>
      </c>
      <c r="M6663" s="25"/>
      <c r="N6663" s="25"/>
    </row>
    <row r="6664" spans="1:14" ht="18">
      <c r="A6664" s="114">
        <v>40777</v>
      </c>
      <c r="B6664" s="54" t="s">
        <v>560</v>
      </c>
      <c r="C6664" s="29">
        <f t="shared" si="854"/>
        <v>634.24947145877377</v>
      </c>
      <c r="D6664" s="102" t="s">
        <v>188</v>
      </c>
      <c r="E6664" s="43">
        <v>473</v>
      </c>
      <c r="F6664" s="43">
        <v>476</v>
      </c>
      <c r="G6664" s="43">
        <v>479</v>
      </c>
      <c r="H6664" s="110">
        <v>483</v>
      </c>
      <c r="I6664" s="109">
        <f t="shared" si="850"/>
        <v>1902.7484143763213</v>
      </c>
      <c r="J6664" s="109">
        <f t="shared" si="851"/>
        <v>1902.7484143763213</v>
      </c>
      <c r="K6664" s="109">
        <f t="shared" si="852"/>
        <v>2536.9978858350951</v>
      </c>
      <c r="L6664" s="43">
        <f t="shared" si="853"/>
        <v>6342.4947145877377</v>
      </c>
      <c r="M6664" s="116"/>
      <c r="N6664" s="25"/>
    </row>
    <row r="6665" spans="1:14" ht="18">
      <c r="A6665" s="114">
        <v>40777</v>
      </c>
      <c r="B6665" s="54" t="s">
        <v>560</v>
      </c>
      <c r="C6665" s="29">
        <f t="shared" si="854"/>
        <v>602.40963855421683</v>
      </c>
      <c r="D6665" s="102" t="s">
        <v>188</v>
      </c>
      <c r="E6665" s="43">
        <v>498</v>
      </c>
      <c r="F6665" s="43">
        <v>500.5</v>
      </c>
      <c r="G6665" s="43">
        <v>506</v>
      </c>
      <c r="H6665" s="110"/>
      <c r="I6665" s="109">
        <f t="shared" si="850"/>
        <v>1506.0240963855422</v>
      </c>
      <c r="J6665" s="109">
        <f t="shared" si="851"/>
        <v>3313.2530120481924</v>
      </c>
      <c r="K6665" s="109">
        <f t="shared" si="852"/>
        <v>0</v>
      </c>
      <c r="L6665" s="43">
        <f t="shared" si="853"/>
        <v>4819.2771084337346</v>
      </c>
      <c r="M6665" s="25"/>
      <c r="N6665" s="25"/>
    </row>
    <row r="6666" spans="1:14" ht="18">
      <c r="A6666" s="114">
        <v>40777</v>
      </c>
      <c r="B6666" s="54" t="s">
        <v>1154</v>
      </c>
      <c r="C6666" s="29">
        <f t="shared" si="854"/>
        <v>696.05568445475637</v>
      </c>
      <c r="D6666" s="102" t="s">
        <v>188</v>
      </c>
      <c r="E6666" s="43">
        <v>431</v>
      </c>
      <c r="F6666" s="43">
        <v>434</v>
      </c>
      <c r="G6666" s="43"/>
      <c r="H6666" s="110"/>
      <c r="I6666" s="109">
        <f t="shared" si="850"/>
        <v>2088.1670533642691</v>
      </c>
      <c r="J6666" s="109">
        <f t="shared" si="851"/>
        <v>0</v>
      </c>
      <c r="K6666" s="109">
        <f t="shared" si="852"/>
        <v>0</v>
      </c>
      <c r="L6666" s="43">
        <f t="shared" si="853"/>
        <v>2088.1670533642691</v>
      </c>
      <c r="M6666" s="25"/>
      <c r="N6666" s="25"/>
    </row>
    <row r="6667" spans="1:14" ht="18">
      <c r="A6667" s="114">
        <v>40774</v>
      </c>
      <c r="B6667" s="54" t="s">
        <v>1085</v>
      </c>
      <c r="C6667" s="29">
        <f t="shared" si="854"/>
        <v>1666.6666666666667</v>
      </c>
      <c r="D6667" s="102" t="s">
        <v>203</v>
      </c>
      <c r="E6667" s="43">
        <v>180</v>
      </c>
      <c r="F6667" s="43">
        <v>179</v>
      </c>
      <c r="G6667" s="43">
        <v>177.75</v>
      </c>
      <c r="H6667" s="110">
        <v>175</v>
      </c>
      <c r="I6667" s="109">
        <f t="shared" si="850"/>
        <v>1666.6666666666667</v>
      </c>
      <c r="J6667" s="109">
        <f t="shared" si="851"/>
        <v>2083.3333333333335</v>
      </c>
      <c r="K6667" s="109">
        <f t="shared" si="852"/>
        <v>4583.3333333333339</v>
      </c>
      <c r="L6667" s="43">
        <f t="shared" si="853"/>
        <v>8333.3333333333339</v>
      </c>
      <c r="M6667" s="25"/>
      <c r="N6667" s="25"/>
    </row>
    <row r="6668" spans="1:14" ht="18">
      <c r="A6668" s="114">
        <v>40774</v>
      </c>
      <c r="B6668" s="54" t="s">
        <v>1171</v>
      </c>
      <c r="C6668" s="29">
        <f t="shared" si="854"/>
        <v>2500</v>
      </c>
      <c r="D6668" s="102" t="s">
        <v>188</v>
      </c>
      <c r="E6668" s="43">
        <v>120</v>
      </c>
      <c r="F6668" s="43">
        <v>121</v>
      </c>
      <c r="G6668" s="43">
        <v>122.25</v>
      </c>
      <c r="H6668" s="110"/>
      <c r="I6668" s="109">
        <f t="shared" ref="I6668:I6731" si="855">(IF(D6668="SHORT",E6668-F6668,IF(D6668="LONG",F6668-E6668)))*C6668</f>
        <v>2500</v>
      </c>
      <c r="J6668" s="109">
        <f t="shared" ref="J6668:J6731" si="856">(IF(D6668="SHORT",IF(G6668="",0,F6668-G6668),IF(D6668="LONG",IF(G6668="",0,G6668-F6668))))*C6668</f>
        <v>3125</v>
      </c>
      <c r="K6668" s="109">
        <f t="shared" ref="K6668:K6731" si="857">(IF(D6668="SHORT",IF(H6668="",0,G6668-H6668),IF(D6668="LONG",IF(H6668="",0,(H6668-G6668)))))*C6668</f>
        <v>0</v>
      </c>
      <c r="L6668" s="43">
        <f t="shared" ref="L6668:L6731" si="858">SUM(I6668,J6668,K6668)</f>
        <v>5625</v>
      </c>
      <c r="M6668" s="25"/>
      <c r="N6668" s="25"/>
    </row>
    <row r="6669" spans="1:14" ht="18">
      <c r="A6669" s="114">
        <v>40773</v>
      </c>
      <c r="B6669" s="54" t="s">
        <v>553</v>
      </c>
      <c r="C6669" s="29">
        <f t="shared" si="854"/>
        <v>1639.344262295082</v>
      </c>
      <c r="D6669" s="102" t="s">
        <v>203</v>
      </c>
      <c r="E6669" s="43">
        <v>183</v>
      </c>
      <c r="F6669" s="43">
        <v>182</v>
      </c>
      <c r="G6669" s="43">
        <v>181</v>
      </c>
      <c r="H6669" s="110">
        <v>180</v>
      </c>
      <c r="I6669" s="109">
        <f t="shared" si="855"/>
        <v>1639.344262295082</v>
      </c>
      <c r="J6669" s="109">
        <f t="shared" si="856"/>
        <v>1639.344262295082</v>
      </c>
      <c r="K6669" s="109">
        <f t="shared" si="857"/>
        <v>1639.344262295082</v>
      </c>
      <c r="L6669" s="43">
        <f t="shared" si="858"/>
        <v>4918.0327868852455</v>
      </c>
      <c r="M6669" s="25"/>
      <c r="N6669" s="25"/>
    </row>
    <row r="6670" spans="1:14" ht="18">
      <c r="A6670" s="114">
        <v>40773</v>
      </c>
      <c r="B6670" s="54" t="s">
        <v>1048</v>
      </c>
      <c r="C6670" s="29">
        <f t="shared" si="854"/>
        <v>852.27272727272725</v>
      </c>
      <c r="D6670" s="102" t="s">
        <v>203</v>
      </c>
      <c r="E6670" s="43">
        <v>352</v>
      </c>
      <c r="F6670" s="43">
        <v>350</v>
      </c>
      <c r="G6670" s="43"/>
      <c r="H6670" s="110"/>
      <c r="I6670" s="109">
        <f t="shared" si="855"/>
        <v>1704.5454545454545</v>
      </c>
      <c r="J6670" s="109">
        <f t="shared" si="856"/>
        <v>0</v>
      </c>
      <c r="K6670" s="109">
        <f t="shared" si="857"/>
        <v>0</v>
      </c>
      <c r="L6670" s="43">
        <f t="shared" si="858"/>
        <v>1704.5454545454545</v>
      </c>
      <c r="M6670" s="25"/>
      <c r="N6670" s="25"/>
    </row>
    <row r="6671" spans="1:14" ht="18">
      <c r="A6671" s="114">
        <v>40772</v>
      </c>
      <c r="B6671" s="54" t="s">
        <v>1085</v>
      </c>
      <c r="C6671" s="29">
        <f t="shared" si="854"/>
        <v>1209.6774193548388</v>
      </c>
      <c r="D6671" s="102" t="s">
        <v>188</v>
      </c>
      <c r="E6671" s="43">
        <v>248</v>
      </c>
      <c r="F6671" s="43">
        <v>249.5</v>
      </c>
      <c r="G6671" s="43">
        <v>251.5</v>
      </c>
      <c r="H6671" s="110">
        <v>255</v>
      </c>
      <c r="I6671" s="109">
        <f t="shared" si="855"/>
        <v>1814.516129032258</v>
      </c>
      <c r="J6671" s="109">
        <f t="shared" si="856"/>
        <v>2419.3548387096776</v>
      </c>
      <c r="K6671" s="109">
        <f t="shared" si="857"/>
        <v>4233.8709677419356</v>
      </c>
      <c r="L6671" s="43">
        <f t="shared" si="858"/>
        <v>8467.7419354838712</v>
      </c>
      <c r="M6671" s="25"/>
      <c r="N6671" s="25"/>
    </row>
    <row r="6672" spans="1:14" ht="18">
      <c r="A6672" s="114">
        <v>40772</v>
      </c>
      <c r="B6672" s="54" t="s">
        <v>1172</v>
      </c>
      <c r="C6672" s="29">
        <f t="shared" si="854"/>
        <v>1935.483870967742</v>
      </c>
      <c r="D6672" s="54" t="s">
        <v>188</v>
      </c>
      <c r="E6672" s="43">
        <v>155</v>
      </c>
      <c r="F6672" s="43">
        <v>156</v>
      </c>
      <c r="G6672" s="43">
        <v>157.25</v>
      </c>
      <c r="H6672" s="43"/>
      <c r="I6672" s="109">
        <f t="shared" si="855"/>
        <v>1935.483870967742</v>
      </c>
      <c r="J6672" s="109">
        <f t="shared" si="856"/>
        <v>2419.3548387096776</v>
      </c>
      <c r="K6672" s="109">
        <f t="shared" si="857"/>
        <v>0</v>
      </c>
      <c r="L6672" s="43">
        <f t="shared" si="858"/>
        <v>4354.8387096774195</v>
      </c>
      <c r="M6672" s="25"/>
      <c r="N6672" s="25"/>
    </row>
    <row r="6673" spans="1:14" ht="18">
      <c r="A6673" s="114">
        <v>40772</v>
      </c>
      <c r="B6673" s="54" t="s">
        <v>1165</v>
      </c>
      <c r="C6673" s="29">
        <f t="shared" si="854"/>
        <v>613.49693251533745</v>
      </c>
      <c r="D6673" s="102" t="s">
        <v>203</v>
      </c>
      <c r="E6673" s="43">
        <v>489</v>
      </c>
      <c r="F6673" s="43">
        <v>485</v>
      </c>
      <c r="G6673" s="43"/>
      <c r="H6673" s="43"/>
      <c r="I6673" s="109">
        <f t="shared" si="855"/>
        <v>2453.9877300613498</v>
      </c>
      <c r="J6673" s="109">
        <f t="shared" si="856"/>
        <v>0</v>
      </c>
      <c r="K6673" s="109">
        <f t="shared" si="857"/>
        <v>0</v>
      </c>
      <c r="L6673" s="43">
        <f t="shared" si="858"/>
        <v>2453.9877300613498</v>
      </c>
      <c r="M6673" s="121"/>
      <c r="N6673" s="25"/>
    </row>
    <row r="6674" spans="1:14" ht="18">
      <c r="A6674" s="114">
        <v>40771</v>
      </c>
      <c r="B6674" s="54" t="s">
        <v>1085</v>
      </c>
      <c r="C6674" s="29">
        <f t="shared" si="854"/>
        <v>1363.6363636363637</v>
      </c>
      <c r="D6674" s="54" t="s">
        <v>188</v>
      </c>
      <c r="E6674" s="43">
        <v>220</v>
      </c>
      <c r="F6674" s="43">
        <v>221.25</v>
      </c>
      <c r="G6674" s="43">
        <v>222.75</v>
      </c>
      <c r="H6674" s="43">
        <v>225</v>
      </c>
      <c r="I6674" s="109">
        <f t="shared" si="855"/>
        <v>1704.5454545454547</v>
      </c>
      <c r="J6674" s="109">
        <f t="shared" si="856"/>
        <v>2045.4545454545455</v>
      </c>
      <c r="K6674" s="109">
        <f t="shared" si="857"/>
        <v>3068.1818181818185</v>
      </c>
      <c r="L6674" s="43">
        <f t="shared" si="858"/>
        <v>6818.181818181818</v>
      </c>
      <c r="M6674" s="25"/>
      <c r="N6674" s="25"/>
    </row>
    <row r="6675" spans="1:14" ht="18">
      <c r="A6675" s="114">
        <v>40771</v>
      </c>
      <c r="B6675" s="54" t="s">
        <v>793</v>
      </c>
      <c r="C6675" s="29">
        <f t="shared" si="854"/>
        <v>3409.090909090909</v>
      </c>
      <c r="D6675" s="102" t="s">
        <v>203</v>
      </c>
      <c r="E6675" s="43">
        <v>88</v>
      </c>
      <c r="F6675" s="43">
        <v>87.25</v>
      </c>
      <c r="G6675" s="43">
        <v>86.3</v>
      </c>
      <c r="H6675" s="43"/>
      <c r="I6675" s="109">
        <f t="shared" si="855"/>
        <v>2556.818181818182</v>
      </c>
      <c r="J6675" s="109">
        <f t="shared" si="856"/>
        <v>3238.6363636363731</v>
      </c>
      <c r="K6675" s="109">
        <f t="shared" si="857"/>
        <v>0</v>
      </c>
      <c r="L6675" s="43">
        <f t="shared" si="858"/>
        <v>5795.454545454555</v>
      </c>
      <c r="M6675" s="25"/>
      <c r="N6675" s="25"/>
    </row>
    <row r="6676" spans="1:14" ht="18">
      <c r="A6676" s="114">
        <v>40771</v>
      </c>
      <c r="B6676" s="54" t="s">
        <v>600</v>
      </c>
      <c r="C6676" s="29">
        <f t="shared" si="854"/>
        <v>332.96337402885683</v>
      </c>
      <c r="D6676" s="102" t="s">
        <v>188</v>
      </c>
      <c r="E6676" s="43">
        <v>901</v>
      </c>
      <c r="F6676" s="43">
        <v>905</v>
      </c>
      <c r="G6676" s="43">
        <v>911</v>
      </c>
      <c r="H6676" s="43"/>
      <c r="I6676" s="109">
        <f t="shared" si="855"/>
        <v>1331.8534961154273</v>
      </c>
      <c r="J6676" s="109">
        <f t="shared" si="856"/>
        <v>1997.780244173141</v>
      </c>
      <c r="K6676" s="109">
        <f t="shared" si="857"/>
        <v>0</v>
      </c>
      <c r="L6676" s="43">
        <f t="shared" si="858"/>
        <v>3329.6337402885683</v>
      </c>
      <c r="M6676" s="25"/>
      <c r="N6676" s="25"/>
    </row>
    <row r="6677" spans="1:14" ht="18">
      <c r="A6677" s="114">
        <v>40771</v>
      </c>
      <c r="B6677" s="54" t="s">
        <v>1069</v>
      </c>
      <c r="C6677" s="29">
        <f t="shared" si="854"/>
        <v>500</v>
      </c>
      <c r="D6677" s="102" t="s">
        <v>203</v>
      </c>
      <c r="E6677" s="43">
        <v>600</v>
      </c>
      <c r="F6677" s="43">
        <v>596</v>
      </c>
      <c r="G6677" s="43"/>
      <c r="H6677" s="43"/>
      <c r="I6677" s="109">
        <f t="shared" si="855"/>
        <v>2000</v>
      </c>
      <c r="J6677" s="109">
        <f t="shared" si="856"/>
        <v>0</v>
      </c>
      <c r="K6677" s="109">
        <f t="shared" si="857"/>
        <v>0</v>
      </c>
      <c r="L6677" s="43">
        <f t="shared" si="858"/>
        <v>2000</v>
      </c>
      <c r="M6677" s="25"/>
      <c r="N6677" s="25"/>
    </row>
    <row r="6678" spans="1:14" ht="18">
      <c r="A6678" s="114">
        <v>40767</v>
      </c>
      <c r="B6678" s="54" t="s">
        <v>1173</v>
      </c>
      <c r="C6678" s="29">
        <f t="shared" si="854"/>
        <v>1796.4071856287426</v>
      </c>
      <c r="D6678" s="102" t="s">
        <v>188</v>
      </c>
      <c r="E6678" s="43">
        <v>167</v>
      </c>
      <c r="F6678" s="43">
        <v>168.25</v>
      </c>
      <c r="G6678" s="43">
        <v>169.75</v>
      </c>
      <c r="H6678" s="43"/>
      <c r="I6678" s="109">
        <f t="shared" si="855"/>
        <v>2245.5089820359281</v>
      </c>
      <c r="J6678" s="109">
        <f t="shared" si="856"/>
        <v>2694.6107784431138</v>
      </c>
      <c r="K6678" s="109">
        <f t="shared" si="857"/>
        <v>0</v>
      </c>
      <c r="L6678" s="43">
        <f t="shared" si="858"/>
        <v>4940.1197604790414</v>
      </c>
      <c r="M6678" s="25"/>
      <c r="N6678" s="25"/>
    </row>
    <row r="6679" spans="1:14" ht="18">
      <c r="A6679" s="114">
        <v>40767</v>
      </c>
      <c r="B6679" s="54" t="s">
        <v>840</v>
      </c>
      <c r="C6679" s="29">
        <f t="shared" si="854"/>
        <v>628.93081761006295</v>
      </c>
      <c r="D6679" s="102" t="s">
        <v>188</v>
      </c>
      <c r="E6679" s="43">
        <v>477</v>
      </c>
      <c r="F6679" s="43">
        <v>480</v>
      </c>
      <c r="G6679" s="43">
        <v>483</v>
      </c>
      <c r="H6679" s="43"/>
      <c r="I6679" s="109">
        <f t="shared" si="855"/>
        <v>1886.7924528301887</v>
      </c>
      <c r="J6679" s="109">
        <f t="shared" si="856"/>
        <v>1886.7924528301887</v>
      </c>
      <c r="K6679" s="109">
        <f t="shared" si="857"/>
        <v>0</v>
      </c>
      <c r="L6679" s="43">
        <f t="shared" si="858"/>
        <v>3773.5849056603774</v>
      </c>
      <c r="M6679" s="25"/>
      <c r="N6679" s="25"/>
    </row>
    <row r="6680" spans="1:14" ht="18">
      <c r="A6680" s="114">
        <v>40767</v>
      </c>
      <c r="B6680" s="54" t="s">
        <v>762</v>
      </c>
      <c r="C6680" s="29">
        <f t="shared" si="854"/>
        <v>573.61376673040149</v>
      </c>
      <c r="D6680" s="102" t="s">
        <v>203</v>
      </c>
      <c r="E6680" s="43">
        <v>523</v>
      </c>
      <c r="F6680" s="43">
        <v>520</v>
      </c>
      <c r="G6680" s="43"/>
      <c r="H6680" s="43"/>
      <c r="I6680" s="109">
        <f t="shared" si="855"/>
        <v>1720.8413001912045</v>
      </c>
      <c r="J6680" s="109">
        <f t="shared" si="856"/>
        <v>0</v>
      </c>
      <c r="K6680" s="109">
        <f t="shared" si="857"/>
        <v>0</v>
      </c>
      <c r="L6680" s="43">
        <f t="shared" si="858"/>
        <v>1720.8413001912045</v>
      </c>
      <c r="M6680" s="25"/>
      <c r="N6680" s="25"/>
    </row>
    <row r="6681" spans="1:14" ht="18">
      <c r="A6681" s="114">
        <v>40766</v>
      </c>
      <c r="B6681" s="54" t="s">
        <v>1034</v>
      </c>
      <c r="C6681" s="29">
        <f t="shared" si="854"/>
        <v>783.28981723237598</v>
      </c>
      <c r="D6681" s="102" t="s">
        <v>188</v>
      </c>
      <c r="E6681" s="43">
        <v>383</v>
      </c>
      <c r="F6681" s="43">
        <v>385</v>
      </c>
      <c r="G6681" s="43">
        <v>388</v>
      </c>
      <c r="H6681" s="43">
        <v>391</v>
      </c>
      <c r="I6681" s="109">
        <f t="shared" si="855"/>
        <v>1566.579634464752</v>
      </c>
      <c r="J6681" s="109">
        <f t="shared" si="856"/>
        <v>2349.8694516971282</v>
      </c>
      <c r="K6681" s="109">
        <f t="shared" si="857"/>
        <v>2349.8694516971282</v>
      </c>
      <c r="L6681" s="43">
        <f t="shared" si="858"/>
        <v>6266.3185378590078</v>
      </c>
      <c r="M6681" s="25"/>
      <c r="N6681" s="25"/>
    </row>
    <row r="6682" spans="1:14" ht="18">
      <c r="A6682" s="114">
        <v>40766</v>
      </c>
      <c r="B6682" s="54" t="s">
        <v>560</v>
      </c>
      <c r="C6682" s="29">
        <f t="shared" si="854"/>
        <v>669.64285714285711</v>
      </c>
      <c r="D6682" s="102" t="s">
        <v>188</v>
      </c>
      <c r="E6682" s="43">
        <v>448</v>
      </c>
      <c r="F6682" s="43">
        <v>458.8</v>
      </c>
      <c r="G6682" s="43">
        <v>462</v>
      </c>
      <c r="H6682" s="110">
        <v>470</v>
      </c>
      <c r="I6682" s="109">
        <f t="shared" si="855"/>
        <v>7232.1428571428642</v>
      </c>
      <c r="J6682" s="109">
        <f t="shared" si="856"/>
        <v>2142.8571428571349</v>
      </c>
      <c r="K6682" s="109">
        <f t="shared" si="857"/>
        <v>5357.1428571428569</v>
      </c>
      <c r="L6682" s="43">
        <f t="shared" si="858"/>
        <v>14732.142857142857</v>
      </c>
      <c r="M6682" s="25"/>
      <c r="N6682" s="25"/>
    </row>
    <row r="6683" spans="1:14" ht="18">
      <c r="A6683" s="114">
        <v>40766</v>
      </c>
      <c r="B6683" s="54" t="s">
        <v>1034</v>
      </c>
      <c r="C6683" s="29">
        <f t="shared" si="854"/>
        <v>808.62533692722377</v>
      </c>
      <c r="D6683" s="102" t="s">
        <v>188</v>
      </c>
      <c r="E6683" s="43">
        <v>371</v>
      </c>
      <c r="F6683" s="43">
        <v>373.5</v>
      </c>
      <c r="G6683" s="43">
        <v>376</v>
      </c>
      <c r="H6683" s="110">
        <v>380</v>
      </c>
      <c r="I6683" s="109">
        <f t="shared" si="855"/>
        <v>2021.5633423180593</v>
      </c>
      <c r="J6683" s="109">
        <f t="shared" si="856"/>
        <v>2021.5633423180593</v>
      </c>
      <c r="K6683" s="109">
        <f t="shared" si="857"/>
        <v>3234.5013477088951</v>
      </c>
      <c r="L6683" s="43">
        <f t="shared" si="858"/>
        <v>7277.6280323450137</v>
      </c>
      <c r="M6683" s="25"/>
      <c r="N6683" s="25"/>
    </row>
    <row r="6684" spans="1:14" ht="18">
      <c r="A6684" s="114">
        <v>40766</v>
      </c>
      <c r="B6684" s="54" t="s">
        <v>175</v>
      </c>
      <c r="C6684" s="29">
        <f t="shared" si="854"/>
        <v>793.65079365079362</v>
      </c>
      <c r="D6684" s="102" t="s">
        <v>188</v>
      </c>
      <c r="E6684" s="43">
        <v>378</v>
      </c>
      <c r="F6684" s="43">
        <v>380</v>
      </c>
      <c r="G6684" s="43">
        <v>383</v>
      </c>
      <c r="H6684" s="110"/>
      <c r="I6684" s="109">
        <f t="shared" si="855"/>
        <v>1587.3015873015872</v>
      </c>
      <c r="J6684" s="109">
        <f t="shared" si="856"/>
        <v>2380.9523809523807</v>
      </c>
      <c r="K6684" s="109">
        <f t="shared" si="857"/>
        <v>0</v>
      </c>
      <c r="L6684" s="43">
        <f t="shared" si="858"/>
        <v>3968.2539682539682</v>
      </c>
      <c r="M6684" s="25"/>
      <c r="N6684" s="25"/>
    </row>
    <row r="6685" spans="1:14" ht="18">
      <c r="A6685" s="114">
        <v>40767</v>
      </c>
      <c r="B6685" s="54" t="s">
        <v>1173</v>
      </c>
      <c r="C6685" s="29">
        <f t="shared" si="854"/>
        <v>1796.4071856287426</v>
      </c>
      <c r="D6685" s="102" t="s">
        <v>188</v>
      </c>
      <c r="E6685" s="43">
        <v>167</v>
      </c>
      <c r="F6685" s="43">
        <v>168.25</v>
      </c>
      <c r="G6685" s="43">
        <v>169</v>
      </c>
      <c r="H6685" s="110"/>
      <c r="I6685" s="109">
        <f t="shared" si="855"/>
        <v>2245.5089820359281</v>
      </c>
      <c r="J6685" s="109">
        <f t="shared" si="856"/>
        <v>1347.3053892215569</v>
      </c>
      <c r="K6685" s="109">
        <f t="shared" si="857"/>
        <v>0</v>
      </c>
      <c r="L6685" s="43">
        <f t="shared" si="858"/>
        <v>3592.8143712574847</v>
      </c>
      <c r="M6685" s="25"/>
      <c r="N6685" s="25"/>
    </row>
    <row r="6686" spans="1:14" ht="18">
      <c r="A6686" s="114">
        <v>40766</v>
      </c>
      <c r="B6686" s="54" t="s">
        <v>560</v>
      </c>
      <c r="C6686" s="29">
        <f t="shared" si="854"/>
        <v>659.34065934065939</v>
      </c>
      <c r="D6686" s="102" t="s">
        <v>188</v>
      </c>
      <c r="E6686" s="43">
        <v>455</v>
      </c>
      <c r="F6686" s="43">
        <v>458</v>
      </c>
      <c r="G6686" s="43"/>
      <c r="H6686" s="110"/>
      <c r="I6686" s="109">
        <f t="shared" si="855"/>
        <v>1978.0219780219782</v>
      </c>
      <c r="J6686" s="109">
        <f t="shared" si="856"/>
        <v>0</v>
      </c>
      <c r="K6686" s="109">
        <f t="shared" si="857"/>
        <v>0</v>
      </c>
      <c r="L6686" s="43">
        <f t="shared" si="858"/>
        <v>1978.0219780219782</v>
      </c>
      <c r="M6686" s="25"/>
      <c r="N6686" s="25"/>
    </row>
    <row r="6687" spans="1:14" ht="18">
      <c r="A6687" s="114">
        <v>40766</v>
      </c>
      <c r="B6687" s="54" t="s">
        <v>100</v>
      </c>
      <c r="C6687" s="29">
        <f t="shared" si="854"/>
        <v>392.67015706806285</v>
      </c>
      <c r="D6687" s="102" t="s">
        <v>188</v>
      </c>
      <c r="E6687" s="43">
        <v>764</v>
      </c>
      <c r="F6687" s="43">
        <v>768</v>
      </c>
      <c r="G6687" s="43"/>
      <c r="H6687" s="110"/>
      <c r="I6687" s="109">
        <f t="shared" si="855"/>
        <v>1570.6806282722514</v>
      </c>
      <c r="J6687" s="109">
        <f t="shared" si="856"/>
        <v>0</v>
      </c>
      <c r="K6687" s="109">
        <f t="shared" si="857"/>
        <v>0</v>
      </c>
      <c r="L6687" s="43">
        <f t="shared" si="858"/>
        <v>1570.6806282722514</v>
      </c>
      <c r="M6687" s="25"/>
      <c r="N6687" s="25"/>
    </row>
    <row r="6688" spans="1:14" ht="18">
      <c r="A6688" s="114">
        <v>40765</v>
      </c>
      <c r="B6688" s="54" t="s">
        <v>1052</v>
      </c>
      <c r="C6688" s="29">
        <f t="shared" si="854"/>
        <v>98.619329388560161</v>
      </c>
      <c r="D6688" s="102" t="s">
        <v>188</v>
      </c>
      <c r="E6688" s="43">
        <v>3042</v>
      </c>
      <c r="F6688" s="43">
        <v>3052</v>
      </c>
      <c r="G6688" s="43">
        <v>3065</v>
      </c>
      <c r="H6688" s="110">
        <v>3080</v>
      </c>
      <c r="I6688" s="109">
        <f t="shared" si="855"/>
        <v>986.19329388560163</v>
      </c>
      <c r="J6688" s="109">
        <f t="shared" si="856"/>
        <v>1282.051282051282</v>
      </c>
      <c r="K6688" s="109">
        <f t="shared" si="857"/>
        <v>1479.2899408284025</v>
      </c>
      <c r="L6688" s="43">
        <f t="shared" si="858"/>
        <v>3747.5345167652863</v>
      </c>
      <c r="M6688" s="115"/>
      <c r="N6688" s="25"/>
    </row>
    <row r="6689" spans="1:14" ht="18">
      <c r="A6689" s="114">
        <v>40765</v>
      </c>
      <c r="B6689" s="54" t="s">
        <v>1174</v>
      </c>
      <c r="C6689" s="29">
        <f t="shared" si="854"/>
        <v>2000</v>
      </c>
      <c r="D6689" s="102" t="s">
        <v>188</v>
      </c>
      <c r="E6689" s="43">
        <v>150</v>
      </c>
      <c r="F6689" s="43">
        <v>151</v>
      </c>
      <c r="G6689" s="43">
        <v>152.25</v>
      </c>
      <c r="H6689" s="110">
        <v>154</v>
      </c>
      <c r="I6689" s="109">
        <f t="shared" si="855"/>
        <v>2000</v>
      </c>
      <c r="J6689" s="109">
        <f t="shared" si="856"/>
        <v>2500</v>
      </c>
      <c r="K6689" s="109">
        <f t="shared" si="857"/>
        <v>3500</v>
      </c>
      <c r="L6689" s="43">
        <f t="shared" si="858"/>
        <v>8000</v>
      </c>
      <c r="M6689" s="115"/>
      <c r="N6689" s="25"/>
    </row>
    <row r="6690" spans="1:14" ht="18">
      <c r="A6690" s="114">
        <v>40765</v>
      </c>
      <c r="B6690" s="54" t="s">
        <v>1052</v>
      </c>
      <c r="C6690" s="29">
        <f t="shared" si="854"/>
        <v>101.21457489878543</v>
      </c>
      <c r="D6690" s="102" t="s">
        <v>188</v>
      </c>
      <c r="E6690" s="43">
        <v>2964</v>
      </c>
      <c r="F6690" s="43">
        <v>2974</v>
      </c>
      <c r="G6690" s="43">
        <v>2985</v>
      </c>
      <c r="H6690" s="110">
        <v>3000</v>
      </c>
      <c r="I6690" s="109">
        <f t="shared" si="855"/>
        <v>1012.1457489878543</v>
      </c>
      <c r="J6690" s="109">
        <f t="shared" si="856"/>
        <v>1113.3603238866397</v>
      </c>
      <c r="K6690" s="109">
        <f t="shared" si="857"/>
        <v>1518.2186234817814</v>
      </c>
      <c r="L6690" s="43">
        <f t="shared" si="858"/>
        <v>3643.7246963562752</v>
      </c>
      <c r="M6690" s="115"/>
      <c r="N6690" s="25"/>
    </row>
    <row r="6691" spans="1:14" ht="18">
      <c r="A6691" s="114">
        <v>40765</v>
      </c>
      <c r="B6691" s="54" t="s">
        <v>1171</v>
      </c>
      <c r="C6691" s="29">
        <f t="shared" si="854"/>
        <v>2325.5813953488373</v>
      </c>
      <c r="D6691" s="102" t="s">
        <v>188</v>
      </c>
      <c r="E6691" s="43">
        <v>129</v>
      </c>
      <c r="F6691" s="43">
        <v>130</v>
      </c>
      <c r="G6691" s="43">
        <v>131.25</v>
      </c>
      <c r="H6691" s="110">
        <v>133</v>
      </c>
      <c r="I6691" s="109">
        <f t="shared" si="855"/>
        <v>2325.5813953488373</v>
      </c>
      <c r="J6691" s="109">
        <f t="shared" si="856"/>
        <v>2906.9767441860467</v>
      </c>
      <c r="K6691" s="109">
        <f t="shared" si="857"/>
        <v>4069.7674418604652</v>
      </c>
      <c r="L6691" s="43">
        <f t="shared" si="858"/>
        <v>9302.3255813953492</v>
      </c>
      <c r="M6691" s="25"/>
      <c r="N6691" s="25"/>
    </row>
    <row r="6692" spans="1:14" ht="13.35" customHeight="1">
      <c r="A6692" s="114">
        <v>40764</v>
      </c>
      <c r="B6692" s="54" t="s">
        <v>1027</v>
      </c>
      <c r="C6692" s="29">
        <f t="shared" si="854"/>
        <v>1327.4336283185842</v>
      </c>
      <c r="D6692" s="102" t="s">
        <v>203</v>
      </c>
      <c r="E6692" s="43">
        <v>226</v>
      </c>
      <c r="F6692" s="43">
        <v>223</v>
      </c>
      <c r="G6692" s="43">
        <v>220</v>
      </c>
      <c r="H6692" s="110"/>
      <c r="I6692" s="109">
        <f t="shared" si="855"/>
        <v>3982.3008849557527</v>
      </c>
      <c r="J6692" s="109">
        <f t="shared" si="856"/>
        <v>3982.3008849557527</v>
      </c>
      <c r="K6692" s="109">
        <f t="shared" si="857"/>
        <v>0</v>
      </c>
      <c r="L6692" s="43">
        <f t="shared" si="858"/>
        <v>7964.6017699115055</v>
      </c>
      <c r="M6692" s="25"/>
      <c r="N6692" s="25"/>
    </row>
    <row r="6693" spans="1:14" ht="15" customHeight="1">
      <c r="A6693" s="114">
        <v>40764</v>
      </c>
      <c r="B6693" s="54" t="s">
        <v>1085</v>
      </c>
      <c r="C6693" s="29">
        <f t="shared" si="854"/>
        <v>1324.5033112582782</v>
      </c>
      <c r="D6693" s="102" t="s">
        <v>188</v>
      </c>
      <c r="E6693" s="43">
        <v>226.5</v>
      </c>
      <c r="F6693" s="43">
        <v>228</v>
      </c>
      <c r="G6693" s="43"/>
      <c r="H6693" s="110"/>
      <c r="I6693" s="109">
        <f t="shared" si="855"/>
        <v>1986.7549668874174</v>
      </c>
      <c r="J6693" s="109">
        <f t="shared" si="856"/>
        <v>0</v>
      </c>
      <c r="K6693" s="109">
        <f t="shared" si="857"/>
        <v>0</v>
      </c>
      <c r="L6693" s="43">
        <f t="shared" si="858"/>
        <v>1986.7549668874174</v>
      </c>
      <c r="M6693" s="25"/>
      <c r="N6693" s="25"/>
    </row>
    <row r="6694" spans="1:14" ht="18">
      <c r="A6694" s="114">
        <v>40763</v>
      </c>
      <c r="B6694" s="54" t="s">
        <v>840</v>
      </c>
      <c r="C6694" s="29">
        <f t="shared" si="854"/>
        <v>721.15384615384619</v>
      </c>
      <c r="D6694" s="102" t="s">
        <v>188</v>
      </c>
      <c r="E6694" s="43">
        <v>416</v>
      </c>
      <c r="F6694" s="43">
        <v>419</v>
      </c>
      <c r="G6694" s="43">
        <v>422</v>
      </c>
      <c r="H6694" s="110">
        <v>427</v>
      </c>
      <c r="I6694" s="109">
        <f t="shared" si="855"/>
        <v>2163.4615384615386</v>
      </c>
      <c r="J6694" s="109">
        <f t="shared" si="856"/>
        <v>2163.4615384615386</v>
      </c>
      <c r="K6694" s="109">
        <f t="shared" si="857"/>
        <v>3605.7692307692309</v>
      </c>
      <c r="L6694" s="43">
        <f t="shared" si="858"/>
        <v>7932.6923076923085</v>
      </c>
      <c r="M6694" s="25"/>
      <c r="N6694" s="25"/>
    </row>
    <row r="6695" spans="1:14" ht="18">
      <c r="A6695" s="114">
        <v>40763</v>
      </c>
      <c r="B6695" s="54" t="s">
        <v>755</v>
      </c>
      <c r="C6695" s="29">
        <f t="shared" si="854"/>
        <v>224.2152466367713</v>
      </c>
      <c r="D6695" s="102" t="s">
        <v>188</v>
      </c>
      <c r="E6695" s="43">
        <v>1338</v>
      </c>
      <c r="F6695" s="43">
        <v>1347</v>
      </c>
      <c r="G6695" s="43">
        <v>1357</v>
      </c>
      <c r="H6695" s="110"/>
      <c r="I6695" s="109">
        <f t="shared" si="855"/>
        <v>2017.9372197309417</v>
      </c>
      <c r="J6695" s="109">
        <f t="shared" si="856"/>
        <v>2242.1524663677128</v>
      </c>
      <c r="K6695" s="109">
        <f t="shared" si="857"/>
        <v>0</v>
      </c>
      <c r="L6695" s="43">
        <f t="shared" si="858"/>
        <v>4260.0896860986541</v>
      </c>
      <c r="M6695" s="25"/>
      <c r="N6695" s="25"/>
    </row>
    <row r="6696" spans="1:14" ht="18">
      <c r="A6696" s="114">
        <v>40763</v>
      </c>
      <c r="B6696" s="54" t="s">
        <v>840</v>
      </c>
      <c r="C6696" s="29">
        <f t="shared" si="854"/>
        <v>645.16129032258061</v>
      </c>
      <c r="D6696" s="102" t="s">
        <v>188</v>
      </c>
      <c r="E6696" s="43">
        <v>465</v>
      </c>
      <c r="F6696" s="43">
        <v>468</v>
      </c>
      <c r="G6696" s="43"/>
      <c r="H6696" s="110"/>
      <c r="I6696" s="109">
        <f t="shared" si="855"/>
        <v>1935.483870967742</v>
      </c>
      <c r="J6696" s="109">
        <f t="shared" si="856"/>
        <v>0</v>
      </c>
      <c r="K6696" s="109">
        <f t="shared" si="857"/>
        <v>0</v>
      </c>
      <c r="L6696" s="43">
        <f t="shared" si="858"/>
        <v>1935.483870967742</v>
      </c>
      <c r="M6696" s="25"/>
      <c r="N6696" s="25"/>
    </row>
    <row r="6697" spans="1:14" ht="18">
      <c r="A6697" s="114">
        <v>40763</v>
      </c>
      <c r="B6697" s="54" t="s">
        <v>79</v>
      </c>
      <c r="C6697" s="29">
        <f t="shared" si="854"/>
        <v>2000</v>
      </c>
      <c r="D6697" s="102" t="s">
        <v>203</v>
      </c>
      <c r="E6697" s="43">
        <v>150</v>
      </c>
      <c r="F6697" s="43">
        <v>149</v>
      </c>
      <c r="G6697" s="43"/>
      <c r="H6697" s="110"/>
      <c r="I6697" s="109">
        <f t="shared" si="855"/>
        <v>2000</v>
      </c>
      <c r="J6697" s="109">
        <f t="shared" si="856"/>
        <v>0</v>
      </c>
      <c r="K6697" s="109">
        <f t="shared" si="857"/>
        <v>0</v>
      </c>
      <c r="L6697" s="43">
        <f t="shared" si="858"/>
        <v>2000</v>
      </c>
      <c r="M6697" s="25"/>
      <c r="N6697" s="25"/>
    </row>
    <row r="6698" spans="1:14" ht="18">
      <c r="A6698" s="114">
        <v>40763</v>
      </c>
      <c r="B6698" s="54" t="s">
        <v>1132</v>
      </c>
      <c r="C6698" s="29">
        <f t="shared" si="854"/>
        <v>117.64705882352941</v>
      </c>
      <c r="D6698" s="102" t="s">
        <v>203</v>
      </c>
      <c r="E6698" s="43">
        <v>2550</v>
      </c>
      <c r="F6698" s="43">
        <v>2540</v>
      </c>
      <c r="G6698" s="43"/>
      <c r="H6698" s="110"/>
      <c r="I6698" s="109">
        <f t="shared" si="855"/>
        <v>1176.4705882352941</v>
      </c>
      <c r="J6698" s="109">
        <f t="shared" si="856"/>
        <v>0</v>
      </c>
      <c r="K6698" s="109">
        <f t="shared" si="857"/>
        <v>0</v>
      </c>
      <c r="L6698" s="43">
        <f t="shared" si="858"/>
        <v>1176.4705882352941</v>
      </c>
      <c r="M6698" s="25"/>
      <c r="N6698" s="25"/>
    </row>
    <row r="6699" spans="1:14" ht="18">
      <c r="A6699" s="114">
        <v>40760</v>
      </c>
      <c r="B6699" s="54" t="s">
        <v>1166</v>
      </c>
      <c r="C6699" s="29">
        <f t="shared" si="854"/>
        <v>662.25165562913912</v>
      </c>
      <c r="D6699" s="102" t="s">
        <v>188</v>
      </c>
      <c r="E6699" s="43">
        <v>453</v>
      </c>
      <c r="F6699" s="43">
        <v>456</v>
      </c>
      <c r="G6699" s="43">
        <v>459</v>
      </c>
      <c r="H6699" s="110">
        <v>463</v>
      </c>
      <c r="I6699" s="109">
        <f t="shared" si="855"/>
        <v>1986.7549668874174</v>
      </c>
      <c r="J6699" s="109">
        <f t="shared" si="856"/>
        <v>1986.7549668874174</v>
      </c>
      <c r="K6699" s="109">
        <f t="shared" si="857"/>
        <v>2649.0066225165565</v>
      </c>
      <c r="L6699" s="43">
        <f t="shared" si="858"/>
        <v>6622.5165562913917</v>
      </c>
      <c r="M6699" s="25"/>
      <c r="N6699" s="25"/>
    </row>
    <row r="6700" spans="1:14" ht="18">
      <c r="A6700" s="114">
        <v>40760</v>
      </c>
      <c r="B6700" s="54" t="s">
        <v>755</v>
      </c>
      <c r="C6700" s="29">
        <f t="shared" si="854"/>
        <v>226.41509433962264</v>
      </c>
      <c r="D6700" s="102" t="s">
        <v>188</v>
      </c>
      <c r="E6700" s="43">
        <v>1325</v>
      </c>
      <c r="F6700" s="43">
        <v>1325</v>
      </c>
      <c r="G6700" s="43"/>
      <c r="H6700" s="110"/>
      <c r="I6700" s="109">
        <f t="shared" si="855"/>
        <v>0</v>
      </c>
      <c r="J6700" s="109">
        <f t="shared" si="856"/>
        <v>0</v>
      </c>
      <c r="K6700" s="109">
        <f t="shared" si="857"/>
        <v>0</v>
      </c>
      <c r="L6700" s="43">
        <f t="shared" si="858"/>
        <v>0</v>
      </c>
      <c r="M6700" s="25"/>
      <c r="N6700" s="25"/>
    </row>
    <row r="6701" spans="1:14" ht="18">
      <c r="A6701" s="114">
        <v>40759</v>
      </c>
      <c r="B6701" s="54" t="s">
        <v>911</v>
      </c>
      <c r="C6701" s="29">
        <f t="shared" si="854"/>
        <v>1298.7012987012988</v>
      </c>
      <c r="D6701" s="102" t="s">
        <v>188</v>
      </c>
      <c r="E6701" s="43">
        <v>231</v>
      </c>
      <c r="F6701" s="43">
        <v>232.25</v>
      </c>
      <c r="G6701" s="43">
        <v>233.5</v>
      </c>
      <c r="H6701" s="110">
        <v>235</v>
      </c>
      <c r="I6701" s="109">
        <f t="shared" si="855"/>
        <v>1623.3766233766235</v>
      </c>
      <c r="J6701" s="109">
        <f t="shared" si="856"/>
        <v>1623.3766233766235</v>
      </c>
      <c r="K6701" s="109">
        <f t="shared" si="857"/>
        <v>1948.0519480519483</v>
      </c>
      <c r="L6701" s="43">
        <f t="shared" si="858"/>
        <v>5194.8051948051952</v>
      </c>
      <c r="M6701" s="25"/>
      <c r="N6701" s="25"/>
    </row>
    <row r="6702" spans="1:14" ht="18">
      <c r="A6702" s="114">
        <v>40759</v>
      </c>
      <c r="B6702" s="54" t="s">
        <v>1085</v>
      </c>
      <c r="C6702" s="29">
        <f t="shared" si="854"/>
        <v>2429.1497975708503</v>
      </c>
      <c r="D6702" s="102" t="s">
        <v>188</v>
      </c>
      <c r="E6702" s="43">
        <v>123.5</v>
      </c>
      <c r="F6702" s="43">
        <v>124.5</v>
      </c>
      <c r="G6702" s="43">
        <v>126</v>
      </c>
      <c r="H6702" s="110">
        <v>128</v>
      </c>
      <c r="I6702" s="109">
        <f t="shared" si="855"/>
        <v>2429.1497975708503</v>
      </c>
      <c r="J6702" s="109">
        <f t="shared" si="856"/>
        <v>3643.7246963562757</v>
      </c>
      <c r="K6702" s="109">
        <f t="shared" si="857"/>
        <v>4858.2995951417006</v>
      </c>
      <c r="L6702" s="43">
        <f t="shared" si="858"/>
        <v>10931.174089068827</v>
      </c>
      <c r="M6702" s="25"/>
      <c r="N6702" s="25"/>
    </row>
    <row r="6703" spans="1:14" ht="18">
      <c r="A6703" s="114">
        <v>40759</v>
      </c>
      <c r="B6703" s="54" t="s">
        <v>86</v>
      </c>
      <c r="C6703" s="29">
        <f t="shared" si="854"/>
        <v>1818.1818181818182</v>
      </c>
      <c r="D6703" s="102" t="s">
        <v>188</v>
      </c>
      <c r="E6703" s="43">
        <v>165</v>
      </c>
      <c r="F6703" s="43">
        <v>166</v>
      </c>
      <c r="G6703" s="43">
        <v>167</v>
      </c>
      <c r="H6703" s="110"/>
      <c r="I6703" s="109">
        <f t="shared" si="855"/>
        <v>1818.1818181818182</v>
      </c>
      <c r="J6703" s="109">
        <f t="shared" si="856"/>
        <v>1818.1818181818182</v>
      </c>
      <c r="K6703" s="109">
        <f t="shared" si="857"/>
        <v>0</v>
      </c>
      <c r="L6703" s="43">
        <f t="shared" si="858"/>
        <v>3636.3636363636365</v>
      </c>
      <c r="M6703" s="25"/>
      <c r="N6703" s="25"/>
    </row>
    <row r="6704" spans="1:14" ht="18">
      <c r="A6704" s="114">
        <v>40759</v>
      </c>
      <c r="B6704" s="54" t="s">
        <v>1140</v>
      </c>
      <c r="C6704" s="29">
        <f t="shared" si="854"/>
        <v>740.74074074074076</v>
      </c>
      <c r="D6704" s="102" t="s">
        <v>188</v>
      </c>
      <c r="E6704" s="43">
        <v>405</v>
      </c>
      <c r="F6704" s="43">
        <v>408</v>
      </c>
      <c r="G6704" s="43"/>
      <c r="H6704" s="110"/>
      <c r="I6704" s="109">
        <f t="shared" si="855"/>
        <v>2222.2222222222222</v>
      </c>
      <c r="J6704" s="109">
        <f t="shared" si="856"/>
        <v>0</v>
      </c>
      <c r="K6704" s="109">
        <f t="shared" si="857"/>
        <v>0</v>
      </c>
      <c r="L6704" s="43">
        <f t="shared" si="858"/>
        <v>2222.2222222222222</v>
      </c>
      <c r="M6704" s="25"/>
      <c r="N6704" s="25"/>
    </row>
    <row r="6705" spans="1:14" ht="18">
      <c r="A6705" s="114">
        <v>40758</v>
      </c>
      <c r="B6705" s="54" t="s">
        <v>911</v>
      </c>
      <c r="C6705" s="29">
        <f t="shared" si="854"/>
        <v>1333.3333333333333</v>
      </c>
      <c r="D6705" s="102" t="s">
        <v>188</v>
      </c>
      <c r="E6705" s="43">
        <v>225</v>
      </c>
      <c r="F6705" s="43">
        <v>226.5</v>
      </c>
      <c r="G6705" s="43"/>
      <c r="H6705" s="110"/>
      <c r="I6705" s="109">
        <f t="shared" si="855"/>
        <v>2000</v>
      </c>
      <c r="J6705" s="109">
        <f t="shared" si="856"/>
        <v>0</v>
      </c>
      <c r="K6705" s="109">
        <f t="shared" si="857"/>
        <v>0</v>
      </c>
      <c r="L6705" s="43">
        <f t="shared" si="858"/>
        <v>2000</v>
      </c>
      <c r="M6705" s="25"/>
      <c r="N6705" s="25"/>
    </row>
    <row r="6706" spans="1:14" ht="18">
      <c r="A6706" s="114">
        <v>40758</v>
      </c>
      <c r="B6706" s="54" t="s">
        <v>1137</v>
      </c>
      <c r="C6706" s="29">
        <f t="shared" si="854"/>
        <v>1973.6842105263158</v>
      </c>
      <c r="D6706" s="102" t="s">
        <v>188</v>
      </c>
      <c r="E6706" s="43">
        <v>152</v>
      </c>
      <c r="F6706" s="43">
        <v>153</v>
      </c>
      <c r="G6706" s="43"/>
      <c r="H6706" s="110"/>
      <c r="I6706" s="109">
        <f t="shared" si="855"/>
        <v>1973.6842105263158</v>
      </c>
      <c r="J6706" s="109">
        <f t="shared" si="856"/>
        <v>0</v>
      </c>
      <c r="K6706" s="109">
        <f t="shared" si="857"/>
        <v>0</v>
      </c>
      <c r="L6706" s="43">
        <f t="shared" si="858"/>
        <v>1973.6842105263158</v>
      </c>
      <c r="M6706" s="25"/>
      <c r="N6706" s="25"/>
    </row>
    <row r="6707" spans="1:14" ht="18">
      <c r="A6707" s="114">
        <v>40758</v>
      </c>
      <c r="B6707" s="54" t="s">
        <v>408</v>
      </c>
      <c r="C6707" s="29">
        <f t="shared" si="854"/>
        <v>724.63768115942025</v>
      </c>
      <c r="D6707" s="102" t="s">
        <v>203</v>
      </c>
      <c r="E6707" s="43">
        <v>414</v>
      </c>
      <c r="F6707" s="43">
        <v>412.7</v>
      </c>
      <c r="G6707" s="43"/>
      <c r="H6707" s="110"/>
      <c r="I6707" s="109">
        <f t="shared" si="855"/>
        <v>942.02898550725456</v>
      </c>
      <c r="J6707" s="109">
        <f t="shared" si="856"/>
        <v>0</v>
      </c>
      <c r="K6707" s="109">
        <f t="shared" si="857"/>
        <v>0</v>
      </c>
      <c r="L6707" s="43">
        <f t="shared" si="858"/>
        <v>942.02898550725456</v>
      </c>
      <c r="M6707" s="25"/>
      <c r="N6707" s="25"/>
    </row>
    <row r="6708" spans="1:14" ht="18">
      <c r="A6708" s="114">
        <v>40757</v>
      </c>
      <c r="B6708" s="54" t="s">
        <v>464</v>
      </c>
      <c r="C6708" s="29">
        <f t="shared" si="854"/>
        <v>321.19914346895075</v>
      </c>
      <c r="D6708" s="102" t="s">
        <v>188</v>
      </c>
      <c r="E6708" s="43">
        <v>934</v>
      </c>
      <c r="F6708" s="43">
        <v>939</v>
      </c>
      <c r="G6708" s="43">
        <v>944</v>
      </c>
      <c r="H6708" s="110">
        <v>950</v>
      </c>
      <c r="I6708" s="109">
        <f t="shared" si="855"/>
        <v>1605.9957173447538</v>
      </c>
      <c r="J6708" s="109">
        <f t="shared" si="856"/>
        <v>1605.9957173447538</v>
      </c>
      <c r="K6708" s="109">
        <f t="shared" si="857"/>
        <v>1927.1948608137045</v>
      </c>
      <c r="L6708" s="43">
        <f t="shared" si="858"/>
        <v>5139.186295503212</v>
      </c>
      <c r="M6708" s="25"/>
      <c r="N6708" s="25"/>
    </row>
    <row r="6709" spans="1:14" ht="18">
      <c r="A6709" s="114">
        <v>40757</v>
      </c>
      <c r="B6709" s="54" t="s">
        <v>1154</v>
      </c>
      <c r="C6709" s="29">
        <f t="shared" si="854"/>
        <v>714.28571428571433</v>
      </c>
      <c r="D6709" s="102" t="s">
        <v>188</v>
      </c>
      <c r="E6709" s="43">
        <v>420</v>
      </c>
      <c r="F6709" s="43">
        <v>423</v>
      </c>
      <c r="G6709" s="43">
        <v>425.45</v>
      </c>
      <c r="H6709" s="110"/>
      <c r="I6709" s="109">
        <f t="shared" si="855"/>
        <v>2142.8571428571431</v>
      </c>
      <c r="J6709" s="109">
        <f t="shared" si="856"/>
        <v>1749.999999999992</v>
      </c>
      <c r="K6709" s="109">
        <f t="shared" si="857"/>
        <v>0</v>
      </c>
      <c r="L6709" s="43">
        <f t="shared" si="858"/>
        <v>3892.8571428571349</v>
      </c>
      <c r="M6709" s="121"/>
      <c r="N6709" s="25"/>
    </row>
    <row r="6710" spans="1:14" ht="18">
      <c r="A6710" s="114">
        <v>40757</v>
      </c>
      <c r="B6710" s="54" t="s">
        <v>1175</v>
      </c>
      <c r="C6710" s="29">
        <f t="shared" si="854"/>
        <v>1530.6122448979593</v>
      </c>
      <c r="D6710" s="102" t="s">
        <v>188</v>
      </c>
      <c r="E6710" s="43">
        <v>196</v>
      </c>
      <c r="F6710" s="43">
        <v>197</v>
      </c>
      <c r="G6710" s="43"/>
      <c r="H6710" s="110"/>
      <c r="I6710" s="109">
        <f t="shared" si="855"/>
        <v>1530.6122448979593</v>
      </c>
      <c r="J6710" s="109">
        <f t="shared" si="856"/>
        <v>0</v>
      </c>
      <c r="K6710" s="109">
        <f t="shared" si="857"/>
        <v>0</v>
      </c>
      <c r="L6710" s="43">
        <f t="shared" si="858"/>
        <v>1530.6122448979593</v>
      </c>
      <c r="M6710" s="25"/>
      <c r="N6710" s="25"/>
    </row>
    <row r="6711" spans="1:14" ht="18">
      <c r="A6711" s="114">
        <v>40756</v>
      </c>
      <c r="B6711" s="54" t="s">
        <v>535</v>
      </c>
      <c r="C6711" s="29">
        <f t="shared" si="854"/>
        <v>849.85835694050991</v>
      </c>
      <c r="D6711" s="102" t="s">
        <v>203</v>
      </c>
      <c r="E6711" s="43">
        <v>353</v>
      </c>
      <c r="F6711" s="43">
        <v>351</v>
      </c>
      <c r="G6711" s="43">
        <v>348</v>
      </c>
      <c r="H6711" s="110"/>
      <c r="I6711" s="109">
        <f t="shared" si="855"/>
        <v>1699.7167138810198</v>
      </c>
      <c r="J6711" s="109">
        <f t="shared" si="856"/>
        <v>2549.5750708215296</v>
      </c>
      <c r="K6711" s="109">
        <f t="shared" si="857"/>
        <v>0</v>
      </c>
      <c r="L6711" s="43">
        <f t="shared" si="858"/>
        <v>4249.2917847025492</v>
      </c>
      <c r="M6711" s="25"/>
      <c r="N6711" s="25"/>
    </row>
    <row r="6712" spans="1:14" ht="18">
      <c r="A6712" s="114">
        <v>40756</v>
      </c>
      <c r="B6712" s="54" t="s">
        <v>1133</v>
      </c>
      <c r="C6712" s="29">
        <f t="shared" si="854"/>
        <v>529.10052910052912</v>
      </c>
      <c r="D6712" s="102" t="s">
        <v>188</v>
      </c>
      <c r="E6712" s="43">
        <v>567</v>
      </c>
      <c r="F6712" s="43">
        <v>571</v>
      </c>
      <c r="G6712" s="43"/>
      <c r="H6712" s="110"/>
      <c r="I6712" s="109">
        <f t="shared" si="855"/>
        <v>2116.4021164021165</v>
      </c>
      <c r="J6712" s="109">
        <f t="shared" si="856"/>
        <v>0</v>
      </c>
      <c r="K6712" s="109">
        <f t="shared" si="857"/>
        <v>0</v>
      </c>
      <c r="L6712" s="43">
        <f t="shared" si="858"/>
        <v>2116.4021164021165</v>
      </c>
      <c r="M6712" s="25"/>
      <c r="N6712" s="25"/>
    </row>
    <row r="6713" spans="1:14" ht="18">
      <c r="A6713" s="114">
        <v>40756</v>
      </c>
      <c r="B6713" s="54" t="s">
        <v>911</v>
      </c>
      <c r="C6713" s="29">
        <f t="shared" si="854"/>
        <v>1357.4660633484164</v>
      </c>
      <c r="D6713" s="102" t="s">
        <v>188</v>
      </c>
      <c r="E6713" s="43">
        <v>221</v>
      </c>
      <c r="F6713" s="43">
        <v>222.5</v>
      </c>
      <c r="G6713" s="43">
        <v>225</v>
      </c>
      <c r="H6713" s="110"/>
      <c r="I6713" s="109">
        <f t="shared" si="855"/>
        <v>2036.1990950226245</v>
      </c>
      <c r="J6713" s="109">
        <f t="shared" si="856"/>
        <v>3393.6651583710409</v>
      </c>
      <c r="K6713" s="109">
        <f t="shared" si="857"/>
        <v>0</v>
      </c>
      <c r="L6713" s="43">
        <f t="shared" si="858"/>
        <v>5429.8642533936654</v>
      </c>
      <c r="M6713" s="25"/>
      <c r="N6713" s="25"/>
    </row>
    <row r="6714" spans="1:14" ht="18">
      <c r="A6714" s="114">
        <v>40756</v>
      </c>
      <c r="B6714" s="54" t="s">
        <v>765</v>
      </c>
      <c r="C6714" s="29">
        <f t="shared" si="854"/>
        <v>539.56834532374103</v>
      </c>
      <c r="D6714" s="102" t="s">
        <v>188</v>
      </c>
      <c r="E6714" s="43">
        <v>556</v>
      </c>
      <c r="F6714" s="43">
        <v>590</v>
      </c>
      <c r="G6714" s="43"/>
      <c r="H6714" s="110"/>
      <c r="I6714" s="109">
        <f t="shared" si="855"/>
        <v>18345.323741007196</v>
      </c>
      <c r="J6714" s="109">
        <f t="shared" si="856"/>
        <v>0</v>
      </c>
      <c r="K6714" s="109">
        <f t="shared" si="857"/>
        <v>0</v>
      </c>
      <c r="L6714" s="43">
        <f t="shared" si="858"/>
        <v>18345.323741007196</v>
      </c>
      <c r="M6714" s="25"/>
      <c r="N6714" s="25"/>
    </row>
    <row r="6715" spans="1:14" ht="18">
      <c r="A6715" s="114">
        <v>40753</v>
      </c>
      <c r="B6715" s="54" t="s">
        <v>1176</v>
      </c>
      <c r="C6715" s="29">
        <f t="shared" si="854"/>
        <v>2158.2733812949641</v>
      </c>
      <c r="D6715" s="102" t="s">
        <v>188</v>
      </c>
      <c r="E6715" s="43">
        <v>139</v>
      </c>
      <c r="F6715" s="43">
        <v>140</v>
      </c>
      <c r="G6715" s="43">
        <v>141.25</v>
      </c>
      <c r="H6715" s="110">
        <v>143</v>
      </c>
      <c r="I6715" s="109">
        <f t="shared" si="855"/>
        <v>2158.2733812949641</v>
      </c>
      <c r="J6715" s="109">
        <f t="shared" si="856"/>
        <v>2697.8417266187053</v>
      </c>
      <c r="K6715" s="109">
        <f t="shared" si="857"/>
        <v>3776.9784172661871</v>
      </c>
      <c r="L6715" s="43">
        <f t="shared" si="858"/>
        <v>8633.0935251798564</v>
      </c>
      <c r="M6715" s="25"/>
      <c r="N6715" s="25"/>
    </row>
    <row r="6716" spans="1:14" ht="18">
      <c r="A6716" s="114">
        <v>40753</v>
      </c>
      <c r="B6716" s="54" t="s">
        <v>1177</v>
      </c>
      <c r="C6716" s="29">
        <f t="shared" si="854"/>
        <v>852.27272727272725</v>
      </c>
      <c r="D6716" s="102" t="s">
        <v>188</v>
      </c>
      <c r="E6716" s="43">
        <v>352</v>
      </c>
      <c r="F6716" s="43">
        <v>354</v>
      </c>
      <c r="G6716" s="43">
        <v>356</v>
      </c>
      <c r="H6716" s="110">
        <v>360</v>
      </c>
      <c r="I6716" s="109">
        <f t="shared" si="855"/>
        <v>1704.5454545454545</v>
      </c>
      <c r="J6716" s="109">
        <f t="shared" si="856"/>
        <v>1704.5454545454545</v>
      </c>
      <c r="K6716" s="109">
        <f t="shared" si="857"/>
        <v>3409.090909090909</v>
      </c>
      <c r="L6716" s="43">
        <f t="shared" si="858"/>
        <v>6818.181818181818</v>
      </c>
      <c r="M6716" s="25"/>
      <c r="N6716" s="25"/>
    </row>
    <row r="6717" spans="1:14" ht="18">
      <c r="A6717" s="114">
        <v>40753</v>
      </c>
      <c r="B6717" s="54" t="s">
        <v>464</v>
      </c>
      <c r="C6717" s="29">
        <f t="shared" si="854"/>
        <v>347.62456546929315</v>
      </c>
      <c r="D6717" s="102" t="s">
        <v>203</v>
      </c>
      <c r="E6717" s="43">
        <v>863</v>
      </c>
      <c r="F6717" s="43">
        <v>858</v>
      </c>
      <c r="G6717" s="43">
        <v>844</v>
      </c>
      <c r="H6717" s="110"/>
      <c r="I6717" s="109">
        <f t="shared" si="855"/>
        <v>1738.1228273464658</v>
      </c>
      <c r="J6717" s="109">
        <f t="shared" si="856"/>
        <v>4866.7439165701044</v>
      </c>
      <c r="K6717" s="109">
        <f t="shared" si="857"/>
        <v>0</v>
      </c>
      <c r="L6717" s="43">
        <f t="shared" si="858"/>
        <v>6604.8667439165702</v>
      </c>
      <c r="M6717" s="25"/>
      <c r="N6717" s="25"/>
    </row>
    <row r="6718" spans="1:14" ht="18">
      <c r="A6718" s="114">
        <v>40753</v>
      </c>
      <c r="B6718" s="54" t="s">
        <v>1178</v>
      </c>
      <c r="C6718" s="29">
        <f t="shared" si="854"/>
        <v>694.44444444444446</v>
      </c>
      <c r="D6718" s="102" t="s">
        <v>188</v>
      </c>
      <c r="E6718" s="43">
        <v>432</v>
      </c>
      <c r="F6718" s="43">
        <v>435</v>
      </c>
      <c r="G6718" s="43"/>
      <c r="H6718" s="110"/>
      <c r="I6718" s="109">
        <f t="shared" si="855"/>
        <v>2083.3333333333335</v>
      </c>
      <c r="J6718" s="109">
        <f t="shared" si="856"/>
        <v>0</v>
      </c>
      <c r="K6718" s="109">
        <f t="shared" si="857"/>
        <v>0</v>
      </c>
      <c r="L6718" s="43">
        <f t="shared" si="858"/>
        <v>2083.3333333333335</v>
      </c>
      <c r="M6718" s="25"/>
      <c r="N6718" s="25"/>
    </row>
    <row r="6719" spans="1:14" ht="18">
      <c r="A6719" s="114">
        <v>40752</v>
      </c>
      <c r="B6719" s="54" t="s">
        <v>102</v>
      </c>
      <c r="C6719" s="29">
        <f t="shared" ref="C6719:C6782" si="859">300000/E6719</f>
        <v>1351.3513513513512</v>
      </c>
      <c r="D6719" s="102" t="s">
        <v>203</v>
      </c>
      <c r="E6719" s="43">
        <v>222</v>
      </c>
      <c r="F6719" s="43">
        <v>220.5</v>
      </c>
      <c r="G6719" s="43">
        <v>219</v>
      </c>
      <c r="H6719" s="110">
        <v>216</v>
      </c>
      <c r="I6719" s="109">
        <f t="shared" si="855"/>
        <v>2027.0270270270269</v>
      </c>
      <c r="J6719" s="109">
        <f t="shared" si="856"/>
        <v>2027.0270270270269</v>
      </c>
      <c r="K6719" s="109">
        <f t="shared" si="857"/>
        <v>4054.0540540540537</v>
      </c>
      <c r="L6719" s="43">
        <f t="shared" si="858"/>
        <v>8108.1081081081074</v>
      </c>
      <c r="M6719" s="25"/>
      <c r="N6719" s="25"/>
    </row>
    <row r="6720" spans="1:14" ht="18">
      <c r="A6720" s="114">
        <v>40752</v>
      </c>
      <c r="B6720" s="54" t="s">
        <v>1090</v>
      </c>
      <c r="C6720" s="29">
        <f t="shared" si="859"/>
        <v>2222.2222222222222</v>
      </c>
      <c r="D6720" s="102" t="s">
        <v>188</v>
      </c>
      <c r="E6720" s="43">
        <v>135</v>
      </c>
      <c r="F6720" s="43">
        <v>136</v>
      </c>
      <c r="G6720" s="43"/>
      <c r="H6720" s="110"/>
      <c r="I6720" s="109">
        <f t="shared" si="855"/>
        <v>2222.2222222222222</v>
      </c>
      <c r="J6720" s="109">
        <f t="shared" si="856"/>
        <v>0</v>
      </c>
      <c r="K6720" s="109">
        <f t="shared" si="857"/>
        <v>0</v>
      </c>
      <c r="L6720" s="43">
        <f t="shared" si="858"/>
        <v>2222.2222222222222</v>
      </c>
      <c r="M6720" s="25"/>
      <c r="N6720" s="25"/>
    </row>
    <row r="6721" spans="1:14" ht="18">
      <c r="A6721" s="114">
        <v>40752</v>
      </c>
      <c r="B6721" s="54" t="s">
        <v>1096</v>
      </c>
      <c r="C6721" s="29">
        <f t="shared" si="859"/>
        <v>1265.8227848101267</v>
      </c>
      <c r="D6721" s="102" t="s">
        <v>188</v>
      </c>
      <c r="E6721" s="43">
        <v>237</v>
      </c>
      <c r="F6721" s="43">
        <v>238.25</v>
      </c>
      <c r="G6721" s="43"/>
      <c r="H6721" s="110"/>
      <c r="I6721" s="109">
        <f t="shared" si="855"/>
        <v>1582.2784810126584</v>
      </c>
      <c r="J6721" s="109">
        <f t="shared" si="856"/>
        <v>0</v>
      </c>
      <c r="K6721" s="109">
        <f t="shared" si="857"/>
        <v>0</v>
      </c>
      <c r="L6721" s="43">
        <f t="shared" si="858"/>
        <v>1582.2784810126584</v>
      </c>
      <c r="M6721" s="25"/>
      <c r="N6721" s="25"/>
    </row>
    <row r="6722" spans="1:14" ht="18">
      <c r="A6722" s="114">
        <v>40751</v>
      </c>
      <c r="B6722" s="54" t="s">
        <v>1179</v>
      </c>
      <c r="C6722" s="29">
        <f t="shared" si="859"/>
        <v>2500</v>
      </c>
      <c r="D6722" s="102" t="s">
        <v>188</v>
      </c>
      <c r="E6722" s="43">
        <v>120</v>
      </c>
      <c r="F6722" s="43">
        <v>121</v>
      </c>
      <c r="G6722" s="43">
        <v>122.75</v>
      </c>
      <c r="H6722" s="110">
        <v>124</v>
      </c>
      <c r="I6722" s="109">
        <f t="shared" si="855"/>
        <v>2500</v>
      </c>
      <c r="J6722" s="109">
        <f t="shared" si="856"/>
        <v>4375</v>
      </c>
      <c r="K6722" s="109">
        <f t="shared" si="857"/>
        <v>3125</v>
      </c>
      <c r="L6722" s="43">
        <f t="shared" si="858"/>
        <v>10000</v>
      </c>
      <c r="M6722" s="25"/>
      <c r="N6722" s="25"/>
    </row>
    <row r="6723" spans="1:14" ht="18">
      <c r="A6723" s="114">
        <v>40751</v>
      </c>
      <c r="B6723" s="54" t="s">
        <v>768</v>
      </c>
      <c r="C6723" s="29">
        <f t="shared" si="859"/>
        <v>677.20090293453723</v>
      </c>
      <c r="D6723" s="54" t="s">
        <v>188</v>
      </c>
      <c r="E6723" s="43">
        <v>443</v>
      </c>
      <c r="F6723" s="43">
        <v>445.5</v>
      </c>
      <c r="G6723" s="43">
        <v>448</v>
      </c>
      <c r="H6723" s="43">
        <v>452</v>
      </c>
      <c r="I6723" s="109">
        <f t="shared" si="855"/>
        <v>1693.0022573363431</v>
      </c>
      <c r="J6723" s="109">
        <f t="shared" si="856"/>
        <v>1693.0022573363431</v>
      </c>
      <c r="K6723" s="109">
        <f t="shared" si="857"/>
        <v>2708.8036117381489</v>
      </c>
      <c r="L6723" s="43">
        <f t="shared" si="858"/>
        <v>6094.808126410835</v>
      </c>
      <c r="M6723" s="25"/>
      <c r="N6723" s="25"/>
    </row>
    <row r="6724" spans="1:14" ht="18">
      <c r="A6724" s="114">
        <v>40751</v>
      </c>
      <c r="B6724" s="54" t="s">
        <v>1180</v>
      </c>
      <c r="C6724" s="29">
        <f t="shared" si="859"/>
        <v>977.19869706840393</v>
      </c>
      <c r="D6724" s="102" t="s">
        <v>188</v>
      </c>
      <c r="E6724" s="43">
        <v>307</v>
      </c>
      <c r="F6724" s="43">
        <v>310</v>
      </c>
      <c r="G6724" s="43"/>
      <c r="H6724" s="110"/>
      <c r="I6724" s="109">
        <f t="shared" si="855"/>
        <v>2931.5960912052119</v>
      </c>
      <c r="J6724" s="109">
        <f t="shared" si="856"/>
        <v>0</v>
      </c>
      <c r="K6724" s="109">
        <f t="shared" si="857"/>
        <v>0</v>
      </c>
      <c r="L6724" s="43">
        <f t="shared" si="858"/>
        <v>2931.5960912052119</v>
      </c>
      <c r="M6724" s="25"/>
      <c r="N6724" s="25"/>
    </row>
    <row r="6725" spans="1:14" ht="18">
      <c r="A6725" s="114">
        <v>40751</v>
      </c>
      <c r="B6725" s="54" t="s">
        <v>79</v>
      </c>
      <c r="C6725" s="29">
        <f t="shared" si="859"/>
        <v>1744.1860465116279</v>
      </c>
      <c r="D6725" s="102" t="s">
        <v>188</v>
      </c>
      <c r="E6725" s="43">
        <v>172</v>
      </c>
      <c r="F6725" s="43">
        <v>173</v>
      </c>
      <c r="G6725" s="43"/>
      <c r="H6725" s="110"/>
      <c r="I6725" s="109">
        <f t="shared" si="855"/>
        <v>1744.1860465116279</v>
      </c>
      <c r="J6725" s="109">
        <f t="shared" si="856"/>
        <v>0</v>
      </c>
      <c r="K6725" s="109">
        <f t="shared" si="857"/>
        <v>0</v>
      </c>
      <c r="L6725" s="43">
        <f t="shared" si="858"/>
        <v>1744.1860465116279</v>
      </c>
      <c r="M6725" s="25"/>
      <c r="N6725" s="25"/>
    </row>
    <row r="6726" spans="1:14" ht="18">
      <c r="A6726" s="114">
        <v>40750</v>
      </c>
      <c r="B6726" s="102" t="s">
        <v>182</v>
      </c>
      <c r="C6726" s="29">
        <f t="shared" si="859"/>
        <v>1149.4252873563219</v>
      </c>
      <c r="D6726" s="102" t="s">
        <v>188</v>
      </c>
      <c r="E6726" s="43">
        <v>261</v>
      </c>
      <c r="F6726" s="43">
        <v>262.5</v>
      </c>
      <c r="G6726" s="43">
        <v>265</v>
      </c>
      <c r="H6726" s="110"/>
      <c r="I6726" s="109">
        <f t="shared" si="855"/>
        <v>1724.1379310344828</v>
      </c>
      <c r="J6726" s="109">
        <f t="shared" si="856"/>
        <v>2873.5632183908046</v>
      </c>
      <c r="K6726" s="109">
        <f t="shared" si="857"/>
        <v>0</v>
      </c>
      <c r="L6726" s="43">
        <f t="shared" si="858"/>
        <v>4597.7011494252874</v>
      </c>
      <c r="M6726" s="25"/>
      <c r="N6726" s="25"/>
    </row>
    <row r="6727" spans="1:14" ht="18">
      <c r="A6727" s="114">
        <v>40750</v>
      </c>
      <c r="B6727" s="102" t="s">
        <v>1027</v>
      </c>
      <c r="C6727" s="29">
        <f t="shared" si="859"/>
        <v>681.81818181818187</v>
      </c>
      <c r="D6727" s="102" t="s">
        <v>188</v>
      </c>
      <c r="E6727" s="43">
        <v>440</v>
      </c>
      <c r="F6727" s="43">
        <v>443</v>
      </c>
      <c r="G6727" s="43">
        <v>448</v>
      </c>
      <c r="H6727" s="110"/>
      <c r="I6727" s="109">
        <f t="shared" si="855"/>
        <v>2045.4545454545455</v>
      </c>
      <c r="J6727" s="109">
        <f t="shared" si="856"/>
        <v>3409.0909090909095</v>
      </c>
      <c r="K6727" s="109">
        <f t="shared" si="857"/>
        <v>0</v>
      </c>
      <c r="L6727" s="43">
        <f t="shared" si="858"/>
        <v>5454.545454545455</v>
      </c>
      <c r="M6727" s="25"/>
      <c r="N6727" s="25"/>
    </row>
    <row r="6728" spans="1:14" ht="18">
      <c r="A6728" s="114">
        <v>40749</v>
      </c>
      <c r="B6728" s="102" t="s">
        <v>1177</v>
      </c>
      <c r="C6728" s="29">
        <f t="shared" si="859"/>
        <v>909.09090909090912</v>
      </c>
      <c r="D6728" s="102" t="s">
        <v>188</v>
      </c>
      <c r="E6728" s="43">
        <v>330</v>
      </c>
      <c r="F6728" s="43">
        <v>332.5</v>
      </c>
      <c r="G6728" s="43">
        <v>335.5</v>
      </c>
      <c r="H6728" s="110">
        <v>340</v>
      </c>
      <c r="I6728" s="109">
        <f t="shared" si="855"/>
        <v>2272.727272727273</v>
      </c>
      <c r="J6728" s="109">
        <f t="shared" si="856"/>
        <v>2727.2727272727275</v>
      </c>
      <c r="K6728" s="109">
        <f t="shared" si="857"/>
        <v>4090.909090909091</v>
      </c>
      <c r="L6728" s="43">
        <f t="shared" si="858"/>
        <v>9090.9090909090919</v>
      </c>
      <c r="M6728" s="25"/>
      <c r="N6728" s="25"/>
    </row>
    <row r="6729" spans="1:14" ht="18">
      <c r="A6729" s="114">
        <v>40749</v>
      </c>
      <c r="B6729" s="102" t="s">
        <v>1034</v>
      </c>
      <c r="C6729" s="29">
        <f t="shared" si="859"/>
        <v>785.3403141361257</v>
      </c>
      <c r="D6729" s="102" t="s">
        <v>188</v>
      </c>
      <c r="E6729" s="43">
        <v>382</v>
      </c>
      <c r="F6729" s="43">
        <v>384.5</v>
      </c>
      <c r="G6729" s="43">
        <v>387</v>
      </c>
      <c r="H6729" s="110"/>
      <c r="I6729" s="109">
        <f t="shared" si="855"/>
        <v>1963.3507853403144</v>
      </c>
      <c r="J6729" s="109">
        <f t="shared" si="856"/>
        <v>1963.3507853403144</v>
      </c>
      <c r="K6729" s="109">
        <f t="shared" si="857"/>
        <v>0</v>
      </c>
      <c r="L6729" s="43">
        <f t="shared" si="858"/>
        <v>3926.7015706806287</v>
      </c>
      <c r="M6729" s="25"/>
      <c r="N6729" s="25"/>
    </row>
    <row r="6730" spans="1:14" ht="18">
      <c r="A6730" s="114">
        <v>40749</v>
      </c>
      <c r="B6730" s="54" t="s">
        <v>1181</v>
      </c>
      <c r="C6730" s="29">
        <f t="shared" si="859"/>
        <v>317.46031746031747</v>
      </c>
      <c r="D6730" s="102" t="s">
        <v>188</v>
      </c>
      <c r="E6730" s="43">
        <v>945</v>
      </c>
      <c r="F6730" s="43">
        <v>951</v>
      </c>
      <c r="G6730" s="43">
        <v>959</v>
      </c>
      <c r="H6730" s="110"/>
      <c r="I6730" s="109">
        <f t="shared" si="855"/>
        <v>1904.7619047619048</v>
      </c>
      <c r="J6730" s="109">
        <f t="shared" si="856"/>
        <v>2539.6825396825398</v>
      </c>
      <c r="K6730" s="109">
        <f t="shared" si="857"/>
        <v>0</v>
      </c>
      <c r="L6730" s="43">
        <f t="shared" si="858"/>
        <v>4444.4444444444443</v>
      </c>
      <c r="M6730" s="25"/>
      <c r="N6730" s="25"/>
    </row>
    <row r="6731" spans="1:14" ht="18">
      <c r="A6731" s="114">
        <v>40749</v>
      </c>
      <c r="B6731" s="102" t="s">
        <v>1177</v>
      </c>
      <c r="C6731" s="29">
        <f t="shared" si="859"/>
        <v>869.56521739130437</v>
      </c>
      <c r="D6731" s="102" t="s">
        <v>188</v>
      </c>
      <c r="E6731" s="43">
        <v>345</v>
      </c>
      <c r="F6731" s="43">
        <v>346.8</v>
      </c>
      <c r="G6731" s="43"/>
      <c r="H6731" s="110"/>
      <c r="I6731" s="109">
        <f t="shared" si="855"/>
        <v>1565.2173913043578</v>
      </c>
      <c r="J6731" s="109">
        <f t="shared" si="856"/>
        <v>0</v>
      </c>
      <c r="K6731" s="109">
        <f t="shared" si="857"/>
        <v>0</v>
      </c>
      <c r="L6731" s="43">
        <f t="shared" si="858"/>
        <v>1565.2173913043578</v>
      </c>
      <c r="M6731" s="25"/>
      <c r="N6731" s="25"/>
    </row>
    <row r="6732" spans="1:14" ht="18">
      <c r="A6732" s="114">
        <v>40746</v>
      </c>
      <c r="B6732" s="102" t="s">
        <v>464</v>
      </c>
      <c r="C6732" s="29">
        <f t="shared" si="859"/>
        <v>364.52004860267317</v>
      </c>
      <c r="D6732" s="102" t="s">
        <v>188</v>
      </c>
      <c r="E6732" s="43">
        <v>823</v>
      </c>
      <c r="F6732" s="43">
        <v>827.5</v>
      </c>
      <c r="G6732" s="43">
        <v>832</v>
      </c>
      <c r="H6732" s="110">
        <v>838</v>
      </c>
      <c r="I6732" s="109">
        <f t="shared" ref="I6732:I6795" si="860">(IF(D6732="SHORT",E6732-F6732,IF(D6732="LONG",F6732-E6732)))*C6732</f>
        <v>1640.3402187120294</v>
      </c>
      <c r="J6732" s="109">
        <f t="shared" ref="J6732:J6795" si="861">(IF(D6732="SHORT",IF(G6732="",0,F6732-G6732),IF(D6732="LONG",IF(G6732="",0,G6732-F6732))))*C6732</f>
        <v>1640.3402187120294</v>
      </c>
      <c r="K6732" s="109">
        <f t="shared" ref="K6732:K6795" si="862">(IF(D6732="SHORT",IF(H6732="",0,G6732-H6732),IF(D6732="LONG",IF(H6732="",0,(H6732-G6732)))))*C6732</f>
        <v>2187.1202916160391</v>
      </c>
      <c r="L6732" s="43">
        <f t="shared" ref="L6732:L6795" si="863">SUM(I6732,J6732,K6732)</f>
        <v>5467.8007290400983</v>
      </c>
      <c r="M6732" s="25"/>
      <c r="N6732" s="25"/>
    </row>
    <row r="6733" spans="1:14" ht="18">
      <c r="A6733" s="114">
        <v>40746</v>
      </c>
      <c r="B6733" s="102" t="s">
        <v>595</v>
      </c>
      <c r="C6733" s="29">
        <f t="shared" si="859"/>
        <v>1875</v>
      </c>
      <c r="D6733" s="102" t="s">
        <v>188</v>
      </c>
      <c r="E6733" s="43">
        <v>160</v>
      </c>
      <c r="F6733" s="43">
        <v>161</v>
      </c>
      <c r="G6733" s="43">
        <v>162.5</v>
      </c>
      <c r="H6733" s="110">
        <v>164.5</v>
      </c>
      <c r="I6733" s="109">
        <f t="shared" si="860"/>
        <v>1875</v>
      </c>
      <c r="J6733" s="109">
        <f t="shared" si="861"/>
        <v>2812.5</v>
      </c>
      <c r="K6733" s="109">
        <f t="shared" si="862"/>
        <v>3750</v>
      </c>
      <c r="L6733" s="43">
        <f t="shared" si="863"/>
        <v>8437.5</v>
      </c>
      <c r="M6733" s="25"/>
      <c r="N6733" s="25"/>
    </row>
    <row r="6734" spans="1:14" ht="18">
      <c r="A6734" s="114">
        <v>40746</v>
      </c>
      <c r="B6734" s="102" t="s">
        <v>464</v>
      </c>
      <c r="C6734" s="29">
        <f t="shared" si="859"/>
        <v>349.65034965034965</v>
      </c>
      <c r="D6734" s="102" t="s">
        <v>188</v>
      </c>
      <c r="E6734" s="43">
        <v>858</v>
      </c>
      <c r="F6734" s="43">
        <v>862</v>
      </c>
      <c r="G6734" s="43">
        <v>867</v>
      </c>
      <c r="H6734" s="110"/>
      <c r="I6734" s="109">
        <f t="shared" si="860"/>
        <v>1398.6013986013986</v>
      </c>
      <c r="J6734" s="109">
        <f t="shared" si="861"/>
        <v>1748.2517482517483</v>
      </c>
      <c r="K6734" s="109">
        <f t="shared" si="862"/>
        <v>0</v>
      </c>
      <c r="L6734" s="43">
        <f t="shared" si="863"/>
        <v>3146.8531468531469</v>
      </c>
      <c r="M6734" s="25"/>
      <c r="N6734" s="25"/>
    </row>
    <row r="6735" spans="1:14" ht="18">
      <c r="A6735" s="114">
        <v>40746</v>
      </c>
      <c r="B6735" s="102" t="s">
        <v>1097</v>
      </c>
      <c r="C6735" s="29">
        <f t="shared" si="859"/>
        <v>1063.8297872340424</v>
      </c>
      <c r="D6735" s="102" t="s">
        <v>188</v>
      </c>
      <c r="E6735" s="43">
        <v>282</v>
      </c>
      <c r="F6735" s="43">
        <v>283.25</v>
      </c>
      <c r="G6735" s="43"/>
      <c r="H6735" s="110"/>
      <c r="I6735" s="109">
        <f t="shared" si="860"/>
        <v>1329.7872340425531</v>
      </c>
      <c r="J6735" s="109">
        <f t="shared" si="861"/>
        <v>0</v>
      </c>
      <c r="K6735" s="109">
        <f t="shared" si="862"/>
        <v>0</v>
      </c>
      <c r="L6735" s="43">
        <f t="shared" si="863"/>
        <v>1329.7872340425531</v>
      </c>
      <c r="M6735" s="25"/>
      <c r="N6735" s="25"/>
    </row>
    <row r="6736" spans="1:14" ht="18">
      <c r="A6736" s="114">
        <v>40746</v>
      </c>
      <c r="B6736" s="102" t="s">
        <v>906</v>
      </c>
      <c r="C6736" s="29">
        <f t="shared" si="859"/>
        <v>1973.6842105263158</v>
      </c>
      <c r="D6736" s="102" t="s">
        <v>188</v>
      </c>
      <c r="E6736" s="43">
        <v>152</v>
      </c>
      <c r="F6736" s="43">
        <v>153.25</v>
      </c>
      <c r="G6736" s="43"/>
      <c r="H6736" s="110"/>
      <c r="I6736" s="109">
        <f t="shared" si="860"/>
        <v>2467.105263157895</v>
      </c>
      <c r="J6736" s="109">
        <f t="shared" si="861"/>
        <v>0</v>
      </c>
      <c r="K6736" s="109">
        <f t="shared" si="862"/>
        <v>0</v>
      </c>
      <c r="L6736" s="43">
        <f t="shared" si="863"/>
        <v>2467.105263157895</v>
      </c>
      <c r="M6736" s="25"/>
      <c r="N6736" s="25"/>
    </row>
    <row r="6737" spans="1:14" ht="18">
      <c r="A6737" s="114">
        <v>40745</v>
      </c>
      <c r="B6737" s="102" t="s">
        <v>1135</v>
      </c>
      <c r="C6737" s="29">
        <f t="shared" si="859"/>
        <v>1775.1479289940828</v>
      </c>
      <c r="D6737" s="102" t="s">
        <v>188</v>
      </c>
      <c r="E6737" s="43">
        <v>169</v>
      </c>
      <c r="F6737" s="43">
        <v>170</v>
      </c>
      <c r="G6737" s="43">
        <v>171.25</v>
      </c>
      <c r="H6737" s="110">
        <v>174.5</v>
      </c>
      <c r="I6737" s="109">
        <f t="shared" si="860"/>
        <v>1775.1479289940828</v>
      </c>
      <c r="J6737" s="109">
        <f t="shared" si="861"/>
        <v>2218.9349112426034</v>
      </c>
      <c r="K6737" s="109">
        <f t="shared" si="862"/>
        <v>5769.2307692307695</v>
      </c>
      <c r="L6737" s="43">
        <f t="shared" si="863"/>
        <v>9763.3136094674555</v>
      </c>
      <c r="M6737" s="25"/>
      <c r="N6737" s="25"/>
    </row>
    <row r="6738" spans="1:14" ht="18">
      <c r="A6738" s="114">
        <v>40745</v>
      </c>
      <c r="B6738" s="102" t="s">
        <v>1182</v>
      </c>
      <c r="C6738" s="29">
        <f t="shared" si="859"/>
        <v>1268.4989429175475</v>
      </c>
      <c r="D6738" s="102" t="s">
        <v>188</v>
      </c>
      <c r="E6738" s="43">
        <v>236.5</v>
      </c>
      <c r="F6738" s="43">
        <v>238</v>
      </c>
      <c r="G6738" s="43">
        <v>239.5</v>
      </c>
      <c r="H6738" s="110"/>
      <c r="I6738" s="109">
        <f t="shared" si="860"/>
        <v>1902.7484143763213</v>
      </c>
      <c r="J6738" s="109">
        <f t="shared" si="861"/>
        <v>1902.7484143763213</v>
      </c>
      <c r="K6738" s="109">
        <f t="shared" si="862"/>
        <v>0</v>
      </c>
      <c r="L6738" s="43">
        <f t="shared" si="863"/>
        <v>3805.4968287526426</v>
      </c>
      <c r="M6738" s="25"/>
      <c r="N6738" s="25"/>
    </row>
    <row r="6739" spans="1:14" ht="18">
      <c r="A6739" s="114">
        <v>40745</v>
      </c>
      <c r="B6739" s="102" t="s">
        <v>1176</v>
      </c>
      <c r="C6739" s="29">
        <f t="shared" si="859"/>
        <v>2238.8059701492539</v>
      </c>
      <c r="D6739" s="102" t="s">
        <v>188</v>
      </c>
      <c r="E6739" s="43">
        <v>134</v>
      </c>
      <c r="F6739" s="43">
        <v>135.25</v>
      </c>
      <c r="G6739" s="43"/>
      <c r="H6739" s="110"/>
      <c r="I6739" s="109">
        <f t="shared" si="860"/>
        <v>2798.5074626865671</v>
      </c>
      <c r="J6739" s="109">
        <f t="shared" si="861"/>
        <v>0</v>
      </c>
      <c r="K6739" s="109">
        <f t="shared" si="862"/>
        <v>0</v>
      </c>
      <c r="L6739" s="43">
        <f t="shared" si="863"/>
        <v>2798.5074626865671</v>
      </c>
      <c r="M6739" s="25"/>
      <c r="N6739" s="25"/>
    </row>
    <row r="6740" spans="1:14" ht="18">
      <c r="A6740" s="114">
        <v>40745</v>
      </c>
      <c r="B6740" s="102" t="s">
        <v>785</v>
      </c>
      <c r="C6740" s="29">
        <f t="shared" si="859"/>
        <v>4225.3521126760561</v>
      </c>
      <c r="D6740" s="102" t="s">
        <v>203</v>
      </c>
      <c r="E6740" s="43">
        <v>71</v>
      </c>
      <c r="F6740" s="43">
        <v>70.25</v>
      </c>
      <c r="G6740" s="43"/>
      <c r="H6740" s="110"/>
      <c r="I6740" s="109">
        <f t="shared" si="860"/>
        <v>3169.0140845070418</v>
      </c>
      <c r="J6740" s="109">
        <f t="shared" si="861"/>
        <v>0</v>
      </c>
      <c r="K6740" s="109">
        <f t="shared" si="862"/>
        <v>0</v>
      </c>
      <c r="L6740" s="43">
        <f t="shared" si="863"/>
        <v>3169.0140845070418</v>
      </c>
      <c r="M6740" s="25"/>
      <c r="N6740" s="25"/>
    </row>
    <row r="6741" spans="1:14" ht="18">
      <c r="A6741" s="114">
        <v>40744</v>
      </c>
      <c r="B6741" s="102" t="s">
        <v>1183</v>
      </c>
      <c r="C6741" s="29">
        <f t="shared" si="859"/>
        <v>1507.537688442211</v>
      </c>
      <c r="D6741" s="102" t="s">
        <v>188</v>
      </c>
      <c r="E6741" s="43">
        <v>199</v>
      </c>
      <c r="F6741" s="43">
        <v>200.25</v>
      </c>
      <c r="G6741" s="43">
        <v>201.75</v>
      </c>
      <c r="H6741" s="110">
        <v>203.2</v>
      </c>
      <c r="I6741" s="109">
        <f t="shared" si="860"/>
        <v>1884.4221105527638</v>
      </c>
      <c r="J6741" s="109">
        <f t="shared" si="861"/>
        <v>2261.3065326633164</v>
      </c>
      <c r="K6741" s="109">
        <f t="shared" si="862"/>
        <v>2185.9296482411887</v>
      </c>
      <c r="L6741" s="43">
        <f t="shared" si="863"/>
        <v>6331.6582914572682</v>
      </c>
      <c r="M6741" s="115"/>
      <c r="N6741" s="25"/>
    </row>
    <row r="6742" spans="1:14" ht="18">
      <c r="A6742" s="114">
        <v>40744</v>
      </c>
      <c r="B6742" s="102" t="s">
        <v>768</v>
      </c>
      <c r="C6742" s="29">
        <f t="shared" si="859"/>
        <v>722.02166064981952</v>
      </c>
      <c r="D6742" s="102" t="s">
        <v>188</v>
      </c>
      <c r="E6742" s="43">
        <v>415.5</v>
      </c>
      <c r="F6742" s="43">
        <v>417.5</v>
      </c>
      <c r="G6742" s="43">
        <v>420</v>
      </c>
      <c r="H6742" s="110">
        <v>423</v>
      </c>
      <c r="I6742" s="109">
        <f t="shared" si="860"/>
        <v>1444.043321299639</v>
      </c>
      <c r="J6742" s="109">
        <f t="shared" si="861"/>
        <v>1805.0541516245489</v>
      </c>
      <c r="K6742" s="109">
        <f t="shared" si="862"/>
        <v>2166.0649819494583</v>
      </c>
      <c r="L6742" s="43">
        <f t="shared" si="863"/>
        <v>5415.1624548736463</v>
      </c>
      <c r="M6742" s="115"/>
      <c r="N6742" s="25"/>
    </row>
    <row r="6743" spans="1:14" ht="18">
      <c r="A6743" s="114">
        <v>40744</v>
      </c>
      <c r="B6743" s="102" t="s">
        <v>53</v>
      </c>
      <c r="C6743" s="29">
        <f t="shared" si="859"/>
        <v>1351.3513513513512</v>
      </c>
      <c r="D6743" s="102" t="s">
        <v>188</v>
      </c>
      <c r="E6743" s="43">
        <v>222</v>
      </c>
      <c r="F6743" s="43">
        <v>223.5</v>
      </c>
      <c r="G6743" s="43">
        <v>225.5</v>
      </c>
      <c r="H6743" s="110">
        <v>228</v>
      </c>
      <c r="I6743" s="109">
        <f t="shared" si="860"/>
        <v>2027.0270270270269</v>
      </c>
      <c r="J6743" s="109">
        <f t="shared" si="861"/>
        <v>2702.7027027027025</v>
      </c>
      <c r="K6743" s="109">
        <f t="shared" si="862"/>
        <v>3378.3783783783783</v>
      </c>
      <c r="L6743" s="43">
        <f t="shared" si="863"/>
        <v>8108.1081081081074</v>
      </c>
      <c r="M6743" s="115"/>
      <c r="N6743" s="25"/>
    </row>
    <row r="6744" spans="1:14" ht="18">
      <c r="A6744" s="114">
        <v>40743</v>
      </c>
      <c r="B6744" s="102" t="s">
        <v>1176</v>
      </c>
      <c r="C6744" s="29">
        <f t="shared" si="859"/>
        <v>2531.6455696202534</v>
      </c>
      <c r="D6744" s="102" t="s">
        <v>188</v>
      </c>
      <c r="E6744" s="43">
        <v>118.5</v>
      </c>
      <c r="F6744" s="43">
        <v>119.5</v>
      </c>
      <c r="G6744" s="43">
        <v>121</v>
      </c>
      <c r="H6744" s="110">
        <v>123</v>
      </c>
      <c r="I6744" s="109">
        <f t="shared" si="860"/>
        <v>2531.6455696202534</v>
      </c>
      <c r="J6744" s="109">
        <f t="shared" si="861"/>
        <v>3797.4683544303798</v>
      </c>
      <c r="K6744" s="109">
        <f t="shared" si="862"/>
        <v>5063.2911392405067</v>
      </c>
      <c r="L6744" s="43">
        <f t="shared" si="863"/>
        <v>11392.405063291139</v>
      </c>
      <c r="M6744" s="115"/>
      <c r="N6744" s="25"/>
    </row>
    <row r="6745" spans="1:14" ht="18">
      <c r="A6745" s="114">
        <v>40743</v>
      </c>
      <c r="B6745" s="102" t="s">
        <v>100</v>
      </c>
      <c r="C6745" s="29">
        <f t="shared" si="859"/>
        <v>338.9830508474576</v>
      </c>
      <c r="D6745" s="102" t="s">
        <v>188</v>
      </c>
      <c r="E6745" s="43">
        <v>885</v>
      </c>
      <c r="F6745" s="43">
        <v>890</v>
      </c>
      <c r="G6745" s="43">
        <v>895</v>
      </c>
      <c r="H6745" s="110">
        <v>902</v>
      </c>
      <c r="I6745" s="109">
        <f t="shared" si="860"/>
        <v>1694.9152542372881</v>
      </c>
      <c r="J6745" s="109">
        <f t="shared" si="861"/>
        <v>1694.9152542372881</v>
      </c>
      <c r="K6745" s="109">
        <f t="shared" si="862"/>
        <v>2372.8813559322034</v>
      </c>
      <c r="L6745" s="43">
        <f t="shared" si="863"/>
        <v>5762.7118644067796</v>
      </c>
      <c r="M6745" s="115"/>
      <c r="N6745" s="25"/>
    </row>
    <row r="6746" spans="1:14" ht="18">
      <c r="A6746" s="114">
        <v>40743</v>
      </c>
      <c r="B6746" s="102" t="s">
        <v>783</v>
      </c>
      <c r="C6746" s="29">
        <f t="shared" si="859"/>
        <v>1376.1467889908256</v>
      </c>
      <c r="D6746" s="102" t="s">
        <v>188</v>
      </c>
      <c r="E6746" s="43">
        <v>218</v>
      </c>
      <c r="F6746" s="43">
        <v>219.5</v>
      </c>
      <c r="G6746" s="43">
        <v>221.5</v>
      </c>
      <c r="H6746" s="110">
        <v>224</v>
      </c>
      <c r="I6746" s="109">
        <f t="shared" si="860"/>
        <v>2064.2201834862385</v>
      </c>
      <c r="J6746" s="109">
        <f t="shared" si="861"/>
        <v>2752.2935779816512</v>
      </c>
      <c r="K6746" s="109">
        <f t="shared" si="862"/>
        <v>3440.3669724770639</v>
      </c>
      <c r="L6746" s="43">
        <f t="shared" si="863"/>
        <v>8256.880733944954</v>
      </c>
      <c r="M6746" s="122"/>
      <c r="N6746" s="25"/>
    </row>
    <row r="6747" spans="1:14" ht="18">
      <c r="A6747" s="114">
        <v>40743</v>
      </c>
      <c r="B6747" s="102" t="s">
        <v>765</v>
      </c>
      <c r="C6747" s="29">
        <f t="shared" si="859"/>
        <v>632.24446786090618</v>
      </c>
      <c r="D6747" s="102" t="s">
        <v>188</v>
      </c>
      <c r="E6747" s="43">
        <v>474.5</v>
      </c>
      <c r="F6747" s="43">
        <v>477</v>
      </c>
      <c r="G6747" s="43">
        <v>479.5</v>
      </c>
      <c r="H6747" s="110">
        <v>483</v>
      </c>
      <c r="I6747" s="109">
        <f t="shared" si="860"/>
        <v>1580.6111696522655</v>
      </c>
      <c r="J6747" s="109">
        <f t="shared" si="861"/>
        <v>1580.6111696522655</v>
      </c>
      <c r="K6747" s="109">
        <f t="shared" si="862"/>
        <v>2212.8556375131716</v>
      </c>
      <c r="L6747" s="43">
        <f t="shared" si="863"/>
        <v>5374.0779768177026</v>
      </c>
      <c r="M6747" s="25"/>
      <c r="N6747" s="25"/>
    </row>
    <row r="6748" spans="1:14" ht="18">
      <c r="A6748" s="114">
        <v>40743</v>
      </c>
      <c r="B6748" s="102" t="s">
        <v>1184</v>
      </c>
      <c r="C6748" s="29">
        <f t="shared" si="859"/>
        <v>1376.1467889908256</v>
      </c>
      <c r="D6748" s="102" t="s">
        <v>188</v>
      </c>
      <c r="E6748" s="43">
        <v>218</v>
      </c>
      <c r="F6748" s="43">
        <v>219.25</v>
      </c>
      <c r="G6748" s="43">
        <v>220.75</v>
      </c>
      <c r="H6748" s="110"/>
      <c r="I6748" s="109">
        <f t="shared" si="860"/>
        <v>1720.1834862385319</v>
      </c>
      <c r="J6748" s="109">
        <f t="shared" si="861"/>
        <v>2064.2201834862385</v>
      </c>
      <c r="K6748" s="109">
        <f t="shared" si="862"/>
        <v>0</v>
      </c>
      <c r="L6748" s="43">
        <f t="shared" si="863"/>
        <v>3784.4036697247702</v>
      </c>
      <c r="M6748" s="25"/>
      <c r="N6748" s="25"/>
    </row>
    <row r="6749" spans="1:14" ht="18">
      <c r="A6749" s="114">
        <v>40743</v>
      </c>
      <c r="B6749" s="102" t="s">
        <v>1185</v>
      </c>
      <c r="C6749" s="29">
        <f t="shared" si="859"/>
        <v>940.4388714733542</v>
      </c>
      <c r="D6749" s="102" t="s">
        <v>188</v>
      </c>
      <c r="E6749" s="43">
        <v>319</v>
      </c>
      <c r="F6749" s="43">
        <v>320.64999999999998</v>
      </c>
      <c r="G6749" s="43">
        <v>324</v>
      </c>
      <c r="H6749" s="110"/>
      <c r="I6749" s="109">
        <f t="shared" si="860"/>
        <v>1551.724137931013</v>
      </c>
      <c r="J6749" s="109">
        <f t="shared" si="861"/>
        <v>3150.4702194357578</v>
      </c>
      <c r="K6749" s="109">
        <f t="shared" si="862"/>
        <v>0</v>
      </c>
      <c r="L6749" s="43">
        <f t="shared" si="863"/>
        <v>4702.1943573667704</v>
      </c>
      <c r="M6749" s="25"/>
      <c r="N6749" s="25"/>
    </row>
    <row r="6750" spans="1:14" ht="18">
      <c r="A6750" s="114">
        <v>40743</v>
      </c>
      <c r="B6750" s="102" t="s">
        <v>752</v>
      </c>
      <c r="C6750" s="29">
        <f t="shared" si="859"/>
        <v>1886.7924528301887</v>
      </c>
      <c r="D6750" s="102" t="s">
        <v>188</v>
      </c>
      <c r="E6750" s="43">
        <v>159</v>
      </c>
      <c r="F6750" s="43">
        <v>160</v>
      </c>
      <c r="G6750" s="43">
        <v>161.5</v>
      </c>
      <c r="H6750" s="110"/>
      <c r="I6750" s="109">
        <f t="shared" si="860"/>
        <v>1886.7924528301887</v>
      </c>
      <c r="J6750" s="109">
        <f t="shared" si="861"/>
        <v>2830.1886792452833</v>
      </c>
      <c r="K6750" s="109">
        <f t="shared" si="862"/>
        <v>0</v>
      </c>
      <c r="L6750" s="43">
        <f t="shared" si="863"/>
        <v>4716.9811320754725</v>
      </c>
      <c r="M6750" s="25"/>
      <c r="N6750" s="25"/>
    </row>
    <row r="6751" spans="1:14" ht="18">
      <c r="A6751" s="114">
        <v>40742</v>
      </c>
      <c r="B6751" s="102" t="s">
        <v>1052</v>
      </c>
      <c r="C6751" s="29">
        <f t="shared" si="859"/>
        <v>102.38907849829351</v>
      </c>
      <c r="D6751" s="54" t="s">
        <v>188</v>
      </c>
      <c r="E6751" s="43">
        <v>2930</v>
      </c>
      <c r="F6751" s="43">
        <v>2940</v>
      </c>
      <c r="G6751" s="43">
        <v>2952</v>
      </c>
      <c r="H6751" s="43">
        <v>2965</v>
      </c>
      <c r="I6751" s="109">
        <f t="shared" si="860"/>
        <v>1023.8907849829352</v>
      </c>
      <c r="J6751" s="109">
        <f t="shared" si="861"/>
        <v>1228.6689419795221</v>
      </c>
      <c r="K6751" s="109">
        <f t="shared" si="862"/>
        <v>1331.0580204778157</v>
      </c>
      <c r="L6751" s="43">
        <f t="shared" si="863"/>
        <v>3583.617747440273</v>
      </c>
      <c r="M6751" s="25"/>
      <c r="N6751" s="25"/>
    </row>
    <row r="6752" spans="1:14" ht="18">
      <c r="A6752" s="114">
        <v>40742</v>
      </c>
      <c r="B6752" s="102" t="s">
        <v>1052</v>
      </c>
      <c r="C6752" s="29">
        <f t="shared" si="859"/>
        <v>100.84033613445378</v>
      </c>
      <c r="D6752" s="102" t="s">
        <v>188</v>
      </c>
      <c r="E6752" s="43">
        <v>2975</v>
      </c>
      <c r="F6752" s="43">
        <v>2985</v>
      </c>
      <c r="G6752" s="43">
        <v>2998</v>
      </c>
      <c r="H6752" s="110">
        <v>3010</v>
      </c>
      <c r="I6752" s="109">
        <f t="shared" si="860"/>
        <v>1008.4033613445378</v>
      </c>
      <c r="J6752" s="109">
        <f t="shared" si="861"/>
        <v>1310.9243697478992</v>
      </c>
      <c r="K6752" s="109">
        <f t="shared" si="862"/>
        <v>1210.0840336134454</v>
      </c>
      <c r="L6752" s="43">
        <f t="shared" si="863"/>
        <v>3529.411764705882</v>
      </c>
      <c r="M6752" s="25"/>
      <c r="N6752" s="25"/>
    </row>
    <row r="6753" spans="1:14" ht="18">
      <c r="A6753" s="114">
        <v>40742</v>
      </c>
      <c r="B6753" s="102" t="s">
        <v>464</v>
      </c>
      <c r="C6753" s="29">
        <f t="shared" si="859"/>
        <v>369.45812807881771</v>
      </c>
      <c r="D6753" s="102" t="s">
        <v>188</v>
      </c>
      <c r="E6753" s="43">
        <v>812</v>
      </c>
      <c r="F6753" s="43">
        <v>816</v>
      </c>
      <c r="G6753" s="43">
        <v>820</v>
      </c>
      <c r="H6753" s="110"/>
      <c r="I6753" s="109">
        <f t="shared" si="860"/>
        <v>1477.8325123152708</v>
      </c>
      <c r="J6753" s="109">
        <f t="shared" si="861"/>
        <v>1477.8325123152708</v>
      </c>
      <c r="K6753" s="109">
        <f t="shared" si="862"/>
        <v>0</v>
      </c>
      <c r="L6753" s="43">
        <f t="shared" si="863"/>
        <v>2955.6650246305417</v>
      </c>
      <c r="M6753" s="25"/>
      <c r="N6753" s="25"/>
    </row>
    <row r="6754" spans="1:14" ht="18">
      <c r="A6754" s="114">
        <v>40742</v>
      </c>
      <c r="B6754" s="102" t="s">
        <v>1052</v>
      </c>
      <c r="C6754" s="29">
        <f t="shared" si="859"/>
        <v>105.04201680672269</v>
      </c>
      <c r="D6754" s="102" t="s">
        <v>188</v>
      </c>
      <c r="E6754" s="43">
        <v>2856</v>
      </c>
      <c r="F6754" s="43">
        <v>2866</v>
      </c>
      <c r="G6754" s="43">
        <v>2878</v>
      </c>
      <c r="H6754" s="110">
        <v>2910</v>
      </c>
      <c r="I6754" s="109">
        <f t="shared" si="860"/>
        <v>1050.4201680672268</v>
      </c>
      <c r="J6754" s="109">
        <f t="shared" si="861"/>
        <v>1260.5042016806722</v>
      </c>
      <c r="K6754" s="109">
        <f t="shared" si="862"/>
        <v>3361.3445378151259</v>
      </c>
      <c r="L6754" s="43">
        <f t="shared" si="863"/>
        <v>5672.2689075630242</v>
      </c>
      <c r="M6754" s="25"/>
      <c r="N6754" s="25"/>
    </row>
    <row r="6755" spans="1:14" ht="18">
      <c r="A6755" s="114">
        <v>40742</v>
      </c>
      <c r="B6755" s="102" t="s">
        <v>1176</v>
      </c>
      <c r="C6755" s="29">
        <f t="shared" si="859"/>
        <v>2558.6353944562898</v>
      </c>
      <c r="D6755" s="102" t="s">
        <v>188</v>
      </c>
      <c r="E6755" s="43">
        <v>117.25</v>
      </c>
      <c r="F6755" s="43">
        <v>118.25</v>
      </c>
      <c r="G6755" s="43"/>
      <c r="H6755" s="110"/>
      <c r="I6755" s="109">
        <f t="shared" si="860"/>
        <v>2558.6353944562898</v>
      </c>
      <c r="J6755" s="109">
        <f t="shared" si="861"/>
        <v>0</v>
      </c>
      <c r="K6755" s="109">
        <f t="shared" si="862"/>
        <v>0</v>
      </c>
      <c r="L6755" s="43">
        <f t="shared" si="863"/>
        <v>2558.6353944562898</v>
      </c>
      <c r="M6755" s="25"/>
      <c r="N6755" s="25"/>
    </row>
    <row r="6756" spans="1:14" ht="18">
      <c r="A6756" s="114">
        <v>40742</v>
      </c>
      <c r="B6756" s="102" t="s">
        <v>1052</v>
      </c>
      <c r="C6756" s="29">
        <f t="shared" si="859"/>
        <v>99.337748344370866</v>
      </c>
      <c r="D6756" s="102" t="s">
        <v>188</v>
      </c>
      <c r="E6756" s="43">
        <v>3020</v>
      </c>
      <c r="F6756" s="43">
        <v>3030</v>
      </c>
      <c r="G6756" s="43"/>
      <c r="H6756" s="110"/>
      <c r="I6756" s="109">
        <f t="shared" si="860"/>
        <v>993.37748344370868</v>
      </c>
      <c r="J6756" s="109">
        <f t="shared" si="861"/>
        <v>0</v>
      </c>
      <c r="K6756" s="109">
        <f t="shared" si="862"/>
        <v>0</v>
      </c>
      <c r="L6756" s="43">
        <f t="shared" si="863"/>
        <v>993.37748344370868</v>
      </c>
      <c r="M6756" s="25"/>
      <c r="N6756" s="25"/>
    </row>
    <row r="6757" spans="1:14" ht="18">
      <c r="A6757" s="114">
        <v>40742</v>
      </c>
      <c r="B6757" s="102" t="s">
        <v>835</v>
      </c>
      <c r="C6757" s="29">
        <f t="shared" si="859"/>
        <v>1234.5679012345679</v>
      </c>
      <c r="D6757" s="102" t="s">
        <v>188</v>
      </c>
      <c r="E6757" s="43">
        <v>243</v>
      </c>
      <c r="F6757" s="43">
        <v>243</v>
      </c>
      <c r="G6757" s="43"/>
      <c r="H6757" s="110"/>
      <c r="I6757" s="109">
        <f t="shared" si="860"/>
        <v>0</v>
      </c>
      <c r="J6757" s="109">
        <f t="shared" si="861"/>
        <v>0</v>
      </c>
      <c r="K6757" s="109">
        <f t="shared" si="862"/>
        <v>0</v>
      </c>
      <c r="L6757" s="43">
        <f t="shared" si="863"/>
        <v>0</v>
      </c>
      <c r="M6757" s="25"/>
      <c r="N6757" s="25"/>
    </row>
    <row r="6758" spans="1:14" ht="18">
      <c r="A6758" s="114">
        <v>40742</v>
      </c>
      <c r="B6758" s="102" t="s">
        <v>464</v>
      </c>
      <c r="C6758" s="29">
        <f t="shared" si="859"/>
        <v>371.74721189591077</v>
      </c>
      <c r="D6758" s="102" t="s">
        <v>188</v>
      </c>
      <c r="E6758" s="43">
        <v>807</v>
      </c>
      <c r="F6758" s="43">
        <v>798.45</v>
      </c>
      <c r="G6758" s="43"/>
      <c r="H6758" s="110"/>
      <c r="I6758" s="109">
        <f t="shared" si="860"/>
        <v>-3178.4386617100204</v>
      </c>
      <c r="J6758" s="109">
        <f t="shared" si="861"/>
        <v>0</v>
      </c>
      <c r="K6758" s="109">
        <f t="shared" si="862"/>
        <v>0</v>
      </c>
      <c r="L6758" s="43">
        <f t="shared" si="863"/>
        <v>-3178.4386617100204</v>
      </c>
      <c r="M6758" s="25"/>
      <c r="N6758" s="25"/>
    </row>
    <row r="6759" spans="1:14" ht="18">
      <c r="A6759" s="114">
        <v>40739</v>
      </c>
      <c r="B6759" s="102" t="s">
        <v>1097</v>
      </c>
      <c r="C6759" s="29">
        <f t="shared" si="859"/>
        <v>1107.0110701107012</v>
      </c>
      <c r="D6759" s="102" t="s">
        <v>188</v>
      </c>
      <c r="E6759" s="43">
        <v>271</v>
      </c>
      <c r="F6759" s="43">
        <v>272.5</v>
      </c>
      <c r="G6759" s="43">
        <v>274.5</v>
      </c>
      <c r="H6759" s="110"/>
      <c r="I6759" s="109">
        <f t="shared" si="860"/>
        <v>1660.5166051660517</v>
      </c>
      <c r="J6759" s="109">
        <f t="shared" si="861"/>
        <v>2214.0221402214024</v>
      </c>
      <c r="K6759" s="109">
        <f t="shared" si="862"/>
        <v>0</v>
      </c>
      <c r="L6759" s="43">
        <f t="shared" si="863"/>
        <v>3874.5387453874541</v>
      </c>
      <c r="M6759" s="25"/>
      <c r="N6759" s="25"/>
    </row>
    <row r="6760" spans="1:14" ht="18">
      <c r="A6760" s="114">
        <v>40739</v>
      </c>
      <c r="B6760" s="102" t="s">
        <v>53</v>
      </c>
      <c r="C6760" s="29">
        <f t="shared" si="859"/>
        <v>1449.2753623188405</v>
      </c>
      <c r="D6760" s="102" t="s">
        <v>188</v>
      </c>
      <c r="E6760" s="43">
        <v>207</v>
      </c>
      <c r="F6760" s="43">
        <v>208.35</v>
      </c>
      <c r="G6760" s="43">
        <v>209.75</v>
      </c>
      <c r="H6760" s="110"/>
      <c r="I6760" s="109">
        <f t="shared" si="860"/>
        <v>1956.5217391304263</v>
      </c>
      <c r="J6760" s="109">
        <f t="shared" si="861"/>
        <v>2028.9855072463849</v>
      </c>
      <c r="K6760" s="109">
        <f t="shared" si="862"/>
        <v>0</v>
      </c>
      <c r="L6760" s="43">
        <f t="shared" si="863"/>
        <v>3985.5072463768111</v>
      </c>
      <c r="M6760" s="25"/>
      <c r="N6760" s="25"/>
    </row>
    <row r="6761" spans="1:14" ht="18">
      <c r="A6761" s="114">
        <v>40739</v>
      </c>
      <c r="B6761" s="102" t="s">
        <v>825</v>
      </c>
      <c r="C6761" s="29">
        <f t="shared" si="859"/>
        <v>2608.695652173913</v>
      </c>
      <c r="D6761" s="102" t="s">
        <v>188</v>
      </c>
      <c r="E6761" s="43">
        <v>115</v>
      </c>
      <c r="F6761" s="43">
        <v>116</v>
      </c>
      <c r="G6761" s="43"/>
      <c r="H6761" s="110"/>
      <c r="I6761" s="109">
        <f t="shared" si="860"/>
        <v>2608.695652173913</v>
      </c>
      <c r="J6761" s="109">
        <f t="shared" si="861"/>
        <v>0</v>
      </c>
      <c r="K6761" s="109">
        <f t="shared" si="862"/>
        <v>0</v>
      </c>
      <c r="L6761" s="43">
        <f t="shared" si="863"/>
        <v>2608.695652173913</v>
      </c>
      <c r="M6761" s="25"/>
      <c r="N6761" s="25"/>
    </row>
    <row r="6762" spans="1:14" ht="18">
      <c r="A6762" s="114">
        <v>40739</v>
      </c>
      <c r="B6762" s="102" t="s">
        <v>1186</v>
      </c>
      <c r="C6762" s="29">
        <f t="shared" si="859"/>
        <v>3614.4578313253014</v>
      </c>
      <c r="D6762" s="102" t="s">
        <v>203</v>
      </c>
      <c r="E6762" s="112">
        <v>83</v>
      </c>
      <c r="F6762" s="43">
        <v>82.35</v>
      </c>
      <c r="G6762" s="43"/>
      <c r="H6762" s="110"/>
      <c r="I6762" s="109">
        <f t="shared" si="860"/>
        <v>2349.3975903614664</v>
      </c>
      <c r="J6762" s="109">
        <f t="shared" si="861"/>
        <v>0</v>
      </c>
      <c r="K6762" s="109">
        <f t="shared" si="862"/>
        <v>0</v>
      </c>
      <c r="L6762" s="43">
        <f t="shared" si="863"/>
        <v>2349.3975903614664</v>
      </c>
      <c r="M6762" s="25"/>
      <c r="N6762" s="25"/>
    </row>
    <row r="6763" spans="1:14" ht="18">
      <c r="A6763" s="114">
        <v>40739</v>
      </c>
      <c r="B6763" s="102" t="s">
        <v>1187</v>
      </c>
      <c r="C6763" s="29">
        <f t="shared" si="859"/>
        <v>247.93388429752065</v>
      </c>
      <c r="D6763" s="102" t="s">
        <v>188</v>
      </c>
      <c r="E6763" s="43">
        <v>1210</v>
      </c>
      <c r="F6763" s="43">
        <v>1195</v>
      </c>
      <c r="G6763" s="43"/>
      <c r="H6763" s="110"/>
      <c r="I6763" s="109">
        <f t="shared" si="860"/>
        <v>-3719.0082644628096</v>
      </c>
      <c r="J6763" s="109">
        <f t="shared" si="861"/>
        <v>0</v>
      </c>
      <c r="K6763" s="109">
        <f t="shared" si="862"/>
        <v>0</v>
      </c>
      <c r="L6763" s="43">
        <f t="shared" si="863"/>
        <v>-3719.0082644628096</v>
      </c>
      <c r="M6763" s="25"/>
      <c r="N6763" s="25"/>
    </row>
    <row r="6764" spans="1:14" ht="18">
      <c r="A6764" s="114">
        <v>40738</v>
      </c>
      <c r="B6764" s="102" t="s">
        <v>140</v>
      </c>
      <c r="C6764" s="29">
        <f t="shared" si="859"/>
        <v>2290.0763358778627</v>
      </c>
      <c r="D6764" s="102" t="s">
        <v>188</v>
      </c>
      <c r="E6764" s="43">
        <v>131</v>
      </c>
      <c r="F6764" s="43">
        <v>132</v>
      </c>
      <c r="G6764" s="43">
        <v>133.5</v>
      </c>
      <c r="H6764" s="110">
        <v>134.30000000000001</v>
      </c>
      <c r="I6764" s="109">
        <f t="shared" si="860"/>
        <v>2290.0763358778627</v>
      </c>
      <c r="J6764" s="109">
        <f t="shared" si="861"/>
        <v>3435.1145038167942</v>
      </c>
      <c r="K6764" s="109">
        <f t="shared" si="862"/>
        <v>1832.0610687023161</v>
      </c>
      <c r="L6764" s="43">
        <f t="shared" si="863"/>
        <v>7557.2519083969728</v>
      </c>
      <c r="M6764" s="25"/>
      <c r="N6764" s="25"/>
    </row>
    <row r="6765" spans="1:14" ht="18">
      <c r="A6765" s="114">
        <v>40738</v>
      </c>
      <c r="B6765" s="102" t="s">
        <v>1188</v>
      </c>
      <c r="C6765" s="29">
        <f t="shared" si="859"/>
        <v>563.90977443609017</v>
      </c>
      <c r="D6765" s="102" t="s">
        <v>188</v>
      </c>
      <c r="E6765" s="43">
        <v>532</v>
      </c>
      <c r="F6765" s="43">
        <v>535.5</v>
      </c>
      <c r="G6765" s="43">
        <v>538.5</v>
      </c>
      <c r="H6765" s="110"/>
      <c r="I6765" s="109">
        <f t="shared" si="860"/>
        <v>1973.6842105263156</v>
      </c>
      <c r="J6765" s="109">
        <f t="shared" si="861"/>
        <v>1691.7293233082705</v>
      </c>
      <c r="K6765" s="109">
        <f t="shared" si="862"/>
        <v>0</v>
      </c>
      <c r="L6765" s="43">
        <f t="shared" si="863"/>
        <v>3665.4135338345859</v>
      </c>
      <c r="M6765" s="25"/>
      <c r="N6765" s="25"/>
    </row>
    <row r="6766" spans="1:14" ht="18">
      <c r="A6766" s="114">
        <v>40738</v>
      </c>
      <c r="B6766" s="102" t="s">
        <v>763</v>
      </c>
      <c r="C6766" s="29">
        <f t="shared" si="859"/>
        <v>401.60642570281124</v>
      </c>
      <c r="D6766" s="102" t="s">
        <v>188</v>
      </c>
      <c r="E6766" s="43">
        <v>747</v>
      </c>
      <c r="F6766" s="43">
        <v>751.5</v>
      </c>
      <c r="G6766" s="43">
        <v>758</v>
      </c>
      <c r="H6766" s="110"/>
      <c r="I6766" s="109">
        <f t="shared" si="860"/>
        <v>1807.2289156626505</v>
      </c>
      <c r="J6766" s="109">
        <f t="shared" si="861"/>
        <v>2610.4417670682728</v>
      </c>
      <c r="K6766" s="109">
        <f t="shared" si="862"/>
        <v>0</v>
      </c>
      <c r="L6766" s="43">
        <f t="shared" si="863"/>
        <v>4417.6706827309235</v>
      </c>
      <c r="M6766" s="25"/>
      <c r="N6766" s="25"/>
    </row>
    <row r="6767" spans="1:14" ht="18">
      <c r="A6767" s="114">
        <v>40738</v>
      </c>
      <c r="B6767" s="102" t="s">
        <v>143</v>
      </c>
      <c r="C6767" s="29">
        <f t="shared" si="859"/>
        <v>1449.2753623188405</v>
      </c>
      <c r="D6767" s="102" t="s">
        <v>188</v>
      </c>
      <c r="E6767" s="43">
        <v>207</v>
      </c>
      <c r="F6767" s="43">
        <v>208.25</v>
      </c>
      <c r="G6767" s="43"/>
      <c r="H6767" s="110"/>
      <c r="I6767" s="109">
        <f t="shared" si="860"/>
        <v>1811.5942028985505</v>
      </c>
      <c r="J6767" s="109">
        <f t="shared" si="861"/>
        <v>0</v>
      </c>
      <c r="K6767" s="109">
        <f t="shared" si="862"/>
        <v>0</v>
      </c>
      <c r="L6767" s="43">
        <f t="shared" si="863"/>
        <v>1811.5942028985505</v>
      </c>
      <c r="M6767" s="25"/>
      <c r="N6767" s="25"/>
    </row>
    <row r="6768" spans="1:14" ht="18">
      <c r="A6768" s="114">
        <v>40738</v>
      </c>
      <c r="B6768" s="102" t="s">
        <v>1187</v>
      </c>
      <c r="C6768" s="29">
        <f t="shared" si="859"/>
        <v>267.61819803746653</v>
      </c>
      <c r="D6768" s="102" t="s">
        <v>188</v>
      </c>
      <c r="E6768" s="43">
        <v>1121</v>
      </c>
      <c r="F6768" s="43">
        <v>1130</v>
      </c>
      <c r="G6768" s="43"/>
      <c r="H6768" s="110"/>
      <c r="I6768" s="109">
        <f t="shared" si="860"/>
        <v>2408.563782337199</v>
      </c>
      <c r="J6768" s="109">
        <f t="shared" si="861"/>
        <v>0</v>
      </c>
      <c r="K6768" s="109">
        <f t="shared" si="862"/>
        <v>0</v>
      </c>
      <c r="L6768" s="43">
        <f t="shared" si="863"/>
        <v>2408.563782337199</v>
      </c>
      <c r="M6768" s="25"/>
      <c r="N6768" s="25"/>
    </row>
    <row r="6769" spans="1:14" ht="18">
      <c r="A6769" s="114">
        <v>40737</v>
      </c>
      <c r="B6769" s="102" t="s">
        <v>439</v>
      </c>
      <c r="C6769" s="29">
        <f t="shared" si="859"/>
        <v>2027.0270270270271</v>
      </c>
      <c r="D6769" s="102" t="s">
        <v>188</v>
      </c>
      <c r="E6769" s="43">
        <v>148</v>
      </c>
      <c r="F6769" s="43">
        <v>149</v>
      </c>
      <c r="G6769" s="43">
        <v>151.5</v>
      </c>
      <c r="H6769" s="110">
        <v>152.5</v>
      </c>
      <c r="I6769" s="109">
        <f t="shared" si="860"/>
        <v>2027.0270270270271</v>
      </c>
      <c r="J6769" s="109">
        <f t="shared" si="861"/>
        <v>5067.5675675675675</v>
      </c>
      <c r="K6769" s="109">
        <f t="shared" si="862"/>
        <v>2027.0270270270271</v>
      </c>
      <c r="L6769" s="43">
        <f t="shared" si="863"/>
        <v>9121.6216216216217</v>
      </c>
      <c r="M6769" s="25"/>
      <c r="N6769" s="25"/>
    </row>
    <row r="6770" spans="1:14" ht="18">
      <c r="A6770" s="114">
        <v>40737</v>
      </c>
      <c r="B6770" s="102" t="s">
        <v>1189</v>
      </c>
      <c r="C6770" s="29">
        <f t="shared" si="859"/>
        <v>2515.7232704402518</v>
      </c>
      <c r="D6770" s="102" t="s">
        <v>188</v>
      </c>
      <c r="E6770" s="43">
        <v>119.25</v>
      </c>
      <c r="F6770" s="43">
        <v>120.25</v>
      </c>
      <c r="G6770" s="43">
        <v>121.75</v>
      </c>
      <c r="H6770" s="110">
        <v>123</v>
      </c>
      <c r="I6770" s="109">
        <f t="shared" si="860"/>
        <v>2515.7232704402518</v>
      </c>
      <c r="J6770" s="109">
        <f t="shared" si="861"/>
        <v>3773.5849056603774</v>
      </c>
      <c r="K6770" s="109">
        <f t="shared" si="862"/>
        <v>3144.6540880503148</v>
      </c>
      <c r="L6770" s="43">
        <f t="shared" si="863"/>
        <v>9433.9622641509432</v>
      </c>
      <c r="M6770" s="25"/>
      <c r="N6770" s="25"/>
    </row>
    <row r="6771" spans="1:14" ht="18">
      <c r="A6771" s="114">
        <v>40737</v>
      </c>
      <c r="B6771" s="102" t="s">
        <v>872</v>
      </c>
      <c r="C6771" s="29">
        <f t="shared" si="859"/>
        <v>1293.1034482758621</v>
      </c>
      <c r="D6771" s="102" t="s">
        <v>203</v>
      </c>
      <c r="E6771" s="43">
        <v>232</v>
      </c>
      <c r="F6771" s="43">
        <v>230.5</v>
      </c>
      <c r="G6771" s="43">
        <v>228.5</v>
      </c>
      <c r="H6771" s="110"/>
      <c r="I6771" s="109">
        <f t="shared" si="860"/>
        <v>1939.655172413793</v>
      </c>
      <c r="J6771" s="109">
        <f t="shared" si="861"/>
        <v>2586.2068965517242</v>
      </c>
      <c r="K6771" s="109">
        <f t="shared" si="862"/>
        <v>0</v>
      </c>
      <c r="L6771" s="43">
        <f t="shared" si="863"/>
        <v>4525.8620689655172</v>
      </c>
      <c r="M6771" s="25"/>
      <c r="N6771" s="25"/>
    </row>
    <row r="6772" spans="1:14" ht="18">
      <c r="A6772" s="114">
        <v>40736</v>
      </c>
      <c r="B6772" s="102" t="s">
        <v>1190</v>
      </c>
      <c r="C6772" s="29">
        <f t="shared" si="859"/>
        <v>447.76119402985074</v>
      </c>
      <c r="D6772" s="102" t="s">
        <v>188</v>
      </c>
      <c r="E6772" s="43">
        <v>670</v>
      </c>
      <c r="F6772" s="43">
        <v>675</v>
      </c>
      <c r="G6772" s="43">
        <v>680</v>
      </c>
      <c r="H6772" s="110">
        <v>685</v>
      </c>
      <c r="I6772" s="109">
        <f t="shared" si="860"/>
        <v>2238.8059701492539</v>
      </c>
      <c r="J6772" s="109">
        <f t="shared" si="861"/>
        <v>2238.8059701492539</v>
      </c>
      <c r="K6772" s="109">
        <f t="shared" si="862"/>
        <v>2238.8059701492539</v>
      </c>
      <c r="L6772" s="43">
        <f t="shared" si="863"/>
        <v>6716.4179104477616</v>
      </c>
      <c r="M6772" s="25"/>
      <c r="N6772" s="25"/>
    </row>
    <row r="6773" spans="1:14" ht="18">
      <c r="A6773" s="114">
        <v>40736</v>
      </c>
      <c r="B6773" s="102" t="s">
        <v>1027</v>
      </c>
      <c r="C6773" s="29">
        <f t="shared" si="859"/>
        <v>717.7033492822967</v>
      </c>
      <c r="D6773" s="102" t="s">
        <v>188</v>
      </c>
      <c r="E6773" s="43">
        <v>418</v>
      </c>
      <c r="F6773" s="43">
        <v>421</v>
      </c>
      <c r="G6773" s="43">
        <v>425</v>
      </c>
      <c r="H6773" s="110">
        <v>431</v>
      </c>
      <c r="I6773" s="109">
        <f t="shared" si="860"/>
        <v>2153.1100478468902</v>
      </c>
      <c r="J6773" s="109">
        <f t="shared" si="861"/>
        <v>2870.8133971291868</v>
      </c>
      <c r="K6773" s="109">
        <f t="shared" si="862"/>
        <v>4306.2200956937804</v>
      </c>
      <c r="L6773" s="43">
        <f t="shared" si="863"/>
        <v>9330.1435406698583</v>
      </c>
      <c r="M6773" s="25"/>
      <c r="N6773" s="25"/>
    </row>
    <row r="6774" spans="1:14" ht="18">
      <c r="A6774" s="114">
        <v>40736</v>
      </c>
      <c r="B6774" s="102" t="s">
        <v>1191</v>
      </c>
      <c r="C6774" s="29">
        <f t="shared" si="859"/>
        <v>576.92307692307691</v>
      </c>
      <c r="D6774" s="102" t="s">
        <v>188</v>
      </c>
      <c r="E6774" s="43">
        <v>520</v>
      </c>
      <c r="F6774" s="43">
        <v>523</v>
      </c>
      <c r="G6774" s="43">
        <v>527</v>
      </c>
      <c r="H6774" s="110">
        <v>533</v>
      </c>
      <c r="I6774" s="109">
        <f t="shared" si="860"/>
        <v>1730.7692307692307</v>
      </c>
      <c r="J6774" s="109">
        <f t="shared" si="861"/>
        <v>2307.6923076923076</v>
      </c>
      <c r="K6774" s="109">
        <f t="shared" si="862"/>
        <v>3461.5384615384614</v>
      </c>
      <c r="L6774" s="43">
        <f t="shared" si="863"/>
        <v>7500</v>
      </c>
      <c r="M6774" s="25"/>
      <c r="N6774" s="25"/>
    </row>
    <row r="6775" spans="1:14" ht="18">
      <c r="A6775" s="114">
        <v>40736</v>
      </c>
      <c r="B6775" s="102" t="s">
        <v>1176</v>
      </c>
      <c r="C6775" s="29">
        <f t="shared" si="859"/>
        <v>2777.7777777777778</v>
      </c>
      <c r="D6775" s="102" t="s">
        <v>203</v>
      </c>
      <c r="E6775" s="43">
        <v>108</v>
      </c>
      <c r="F6775" s="43">
        <v>107</v>
      </c>
      <c r="G6775" s="43">
        <v>105.5</v>
      </c>
      <c r="H6775" s="110"/>
      <c r="I6775" s="109">
        <f t="shared" si="860"/>
        <v>2777.7777777777778</v>
      </c>
      <c r="J6775" s="109">
        <f t="shared" si="861"/>
        <v>4166.666666666667</v>
      </c>
      <c r="K6775" s="109">
        <f t="shared" si="862"/>
        <v>0</v>
      </c>
      <c r="L6775" s="43">
        <f t="shared" si="863"/>
        <v>6944.4444444444453</v>
      </c>
      <c r="M6775" s="25"/>
      <c r="N6775" s="25"/>
    </row>
    <row r="6776" spans="1:14" ht="18">
      <c r="A6776" s="114">
        <v>40736</v>
      </c>
      <c r="B6776" s="102" t="s">
        <v>542</v>
      </c>
      <c r="C6776" s="29">
        <f t="shared" si="859"/>
        <v>1162.7906976744187</v>
      </c>
      <c r="D6776" s="102" t="s">
        <v>188</v>
      </c>
      <c r="E6776" s="43">
        <v>258</v>
      </c>
      <c r="F6776" s="43">
        <v>258</v>
      </c>
      <c r="G6776" s="43"/>
      <c r="H6776" s="110"/>
      <c r="I6776" s="109">
        <f t="shared" si="860"/>
        <v>0</v>
      </c>
      <c r="J6776" s="109">
        <f t="shared" si="861"/>
        <v>0</v>
      </c>
      <c r="K6776" s="109">
        <f t="shared" si="862"/>
        <v>0</v>
      </c>
      <c r="L6776" s="43">
        <f t="shared" si="863"/>
        <v>0</v>
      </c>
      <c r="M6776" s="25"/>
      <c r="N6776" s="25"/>
    </row>
    <row r="6777" spans="1:14" ht="18">
      <c r="A6777" s="114">
        <v>40735</v>
      </c>
      <c r="B6777" s="102" t="s">
        <v>1176</v>
      </c>
      <c r="C6777" s="29">
        <f t="shared" si="859"/>
        <v>2810.3044496487119</v>
      </c>
      <c r="D6777" s="102" t="s">
        <v>188</v>
      </c>
      <c r="E6777" s="43">
        <v>106.75</v>
      </c>
      <c r="F6777" s="43">
        <v>107.75</v>
      </c>
      <c r="G6777" s="43">
        <v>109</v>
      </c>
      <c r="H6777" s="110">
        <v>110.5</v>
      </c>
      <c r="I6777" s="109">
        <f t="shared" si="860"/>
        <v>2810.3044496487119</v>
      </c>
      <c r="J6777" s="109">
        <f t="shared" si="861"/>
        <v>3512.88056206089</v>
      </c>
      <c r="K6777" s="109">
        <f t="shared" si="862"/>
        <v>4215.4566744730673</v>
      </c>
      <c r="L6777" s="43">
        <f t="shared" si="863"/>
        <v>10538.641686182669</v>
      </c>
      <c r="M6777" s="25"/>
      <c r="N6777" s="25"/>
    </row>
    <row r="6778" spans="1:14" ht="18">
      <c r="A6778" s="114">
        <v>40732</v>
      </c>
      <c r="B6778" s="102" t="s">
        <v>1118</v>
      </c>
      <c r="C6778" s="29">
        <f t="shared" si="859"/>
        <v>418.41004184100416</v>
      </c>
      <c r="D6778" s="102" t="s">
        <v>188</v>
      </c>
      <c r="E6778" s="43">
        <v>717</v>
      </c>
      <c r="F6778" s="43">
        <v>721</v>
      </c>
      <c r="G6778" s="43">
        <v>725</v>
      </c>
      <c r="H6778" s="110">
        <v>729</v>
      </c>
      <c r="I6778" s="109">
        <f t="shared" si="860"/>
        <v>1673.6401673640166</v>
      </c>
      <c r="J6778" s="109">
        <f t="shared" si="861"/>
        <v>1673.6401673640166</v>
      </c>
      <c r="K6778" s="109">
        <f t="shared" si="862"/>
        <v>1673.6401673640166</v>
      </c>
      <c r="L6778" s="43">
        <f t="shared" si="863"/>
        <v>5020.9205020920499</v>
      </c>
      <c r="M6778" s="25"/>
      <c r="N6778" s="25"/>
    </row>
    <row r="6779" spans="1:14" ht="18">
      <c r="A6779" s="114">
        <v>40732</v>
      </c>
      <c r="B6779" s="102" t="s">
        <v>1132</v>
      </c>
      <c r="C6779" s="29">
        <f t="shared" si="859"/>
        <v>107.71992818671454</v>
      </c>
      <c r="D6779" s="102" t="s">
        <v>203</v>
      </c>
      <c r="E6779" s="43">
        <v>2785</v>
      </c>
      <c r="F6779" s="43">
        <v>2775</v>
      </c>
      <c r="G6779" s="43">
        <v>2762</v>
      </c>
      <c r="H6779" s="110">
        <v>2740</v>
      </c>
      <c r="I6779" s="109">
        <f t="shared" si="860"/>
        <v>1077.1992818671454</v>
      </c>
      <c r="J6779" s="109">
        <f t="shared" si="861"/>
        <v>1400.359066427289</v>
      </c>
      <c r="K6779" s="109">
        <f t="shared" si="862"/>
        <v>2369.8384201077197</v>
      </c>
      <c r="L6779" s="43">
        <f t="shared" si="863"/>
        <v>4847.3967684021536</v>
      </c>
      <c r="M6779" s="25"/>
      <c r="N6779" s="25"/>
    </row>
    <row r="6780" spans="1:14" ht="18">
      <c r="A6780" s="114">
        <v>40732</v>
      </c>
      <c r="B6780" s="102" t="s">
        <v>1118</v>
      </c>
      <c r="C6780" s="29">
        <f t="shared" si="859"/>
        <v>434.78260869565219</v>
      </c>
      <c r="D6780" s="102" t="s">
        <v>188</v>
      </c>
      <c r="E6780" s="43">
        <v>690</v>
      </c>
      <c r="F6780" s="43">
        <v>694</v>
      </c>
      <c r="G6780" s="43">
        <v>698</v>
      </c>
      <c r="H6780" s="43">
        <v>703</v>
      </c>
      <c r="I6780" s="109">
        <f t="shared" si="860"/>
        <v>1739.1304347826087</v>
      </c>
      <c r="J6780" s="109">
        <f t="shared" si="861"/>
        <v>1739.1304347826087</v>
      </c>
      <c r="K6780" s="109">
        <f t="shared" si="862"/>
        <v>2173.913043478261</v>
      </c>
      <c r="L6780" s="43">
        <f t="shared" si="863"/>
        <v>5652.173913043478</v>
      </c>
      <c r="M6780" s="25"/>
      <c r="N6780" s="25"/>
    </row>
    <row r="6781" spans="1:14" ht="18">
      <c r="A6781" s="114">
        <v>40732</v>
      </c>
      <c r="B6781" s="102" t="s">
        <v>606</v>
      </c>
      <c r="C6781" s="29">
        <f t="shared" si="859"/>
        <v>1056.338028169014</v>
      </c>
      <c r="D6781" s="102" t="s">
        <v>188</v>
      </c>
      <c r="E6781" s="43">
        <v>284</v>
      </c>
      <c r="F6781" s="43">
        <v>285.25</v>
      </c>
      <c r="G6781" s="43">
        <v>286.39999999999998</v>
      </c>
      <c r="H6781" s="110"/>
      <c r="I6781" s="109">
        <f t="shared" si="860"/>
        <v>1320.4225352112676</v>
      </c>
      <c r="J6781" s="109">
        <f t="shared" si="861"/>
        <v>1214.7887323943421</v>
      </c>
      <c r="K6781" s="109">
        <f t="shared" si="862"/>
        <v>0</v>
      </c>
      <c r="L6781" s="43">
        <f t="shared" si="863"/>
        <v>2535.2112676056095</v>
      </c>
      <c r="M6781" s="25"/>
      <c r="N6781" s="25"/>
    </row>
    <row r="6782" spans="1:14" ht="18">
      <c r="A6782" s="114">
        <v>40732</v>
      </c>
      <c r="B6782" s="102" t="s">
        <v>387</v>
      </c>
      <c r="C6782" s="29">
        <f t="shared" si="859"/>
        <v>817.43869209809259</v>
      </c>
      <c r="D6782" s="102" t="s">
        <v>203</v>
      </c>
      <c r="E6782" s="43">
        <v>367</v>
      </c>
      <c r="F6782" s="43">
        <v>365</v>
      </c>
      <c r="G6782" s="43">
        <v>362</v>
      </c>
      <c r="H6782" s="110"/>
      <c r="I6782" s="109">
        <f t="shared" si="860"/>
        <v>1634.8773841961852</v>
      </c>
      <c r="J6782" s="109">
        <f t="shared" si="861"/>
        <v>2452.316076294278</v>
      </c>
      <c r="K6782" s="109">
        <f t="shared" si="862"/>
        <v>0</v>
      </c>
      <c r="L6782" s="43">
        <f t="shared" si="863"/>
        <v>4087.1934604904632</v>
      </c>
      <c r="M6782" s="25"/>
      <c r="N6782" s="25"/>
    </row>
    <row r="6783" spans="1:14" ht="18">
      <c r="A6783" s="114">
        <v>40732</v>
      </c>
      <c r="B6783" s="102" t="s">
        <v>1192</v>
      </c>
      <c r="C6783" s="29">
        <f t="shared" ref="C6783:C6846" si="864">300000/E6783</f>
        <v>2158.2733812949641</v>
      </c>
      <c r="D6783" s="102" t="s">
        <v>188</v>
      </c>
      <c r="E6783" s="43">
        <v>139</v>
      </c>
      <c r="F6783" s="43">
        <v>140</v>
      </c>
      <c r="G6783" s="43"/>
      <c r="H6783" s="110"/>
      <c r="I6783" s="109">
        <f t="shared" si="860"/>
        <v>2158.2733812949641</v>
      </c>
      <c r="J6783" s="109">
        <f t="shared" si="861"/>
        <v>0</v>
      </c>
      <c r="K6783" s="109">
        <f t="shared" si="862"/>
        <v>0</v>
      </c>
      <c r="L6783" s="43">
        <f t="shared" si="863"/>
        <v>2158.2733812949641</v>
      </c>
      <c r="M6783" s="25"/>
      <c r="N6783" s="25"/>
    </row>
    <row r="6784" spans="1:14" ht="18">
      <c r="A6784" s="114">
        <v>40732</v>
      </c>
      <c r="B6784" s="102" t="s">
        <v>1193</v>
      </c>
      <c r="C6784" s="29">
        <f t="shared" si="864"/>
        <v>689.65517241379314</v>
      </c>
      <c r="D6784" s="102" t="s">
        <v>188</v>
      </c>
      <c r="E6784" s="43">
        <v>435</v>
      </c>
      <c r="F6784" s="43">
        <v>435</v>
      </c>
      <c r="G6784" s="43"/>
      <c r="H6784" s="110"/>
      <c r="I6784" s="109">
        <f t="shared" si="860"/>
        <v>0</v>
      </c>
      <c r="J6784" s="109">
        <f t="shared" si="861"/>
        <v>0</v>
      </c>
      <c r="K6784" s="109">
        <f t="shared" si="862"/>
        <v>0</v>
      </c>
      <c r="L6784" s="43">
        <f t="shared" si="863"/>
        <v>0</v>
      </c>
      <c r="M6784" s="25"/>
      <c r="N6784" s="25"/>
    </row>
    <row r="6785" spans="1:14" ht="18">
      <c r="A6785" s="114">
        <v>40731</v>
      </c>
      <c r="B6785" s="102" t="s">
        <v>568</v>
      </c>
      <c r="C6785" s="29">
        <f t="shared" si="864"/>
        <v>628.93081761006295</v>
      </c>
      <c r="D6785" s="102" t="s">
        <v>188</v>
      </c>
      <c r="E6785" s="43">
        <v>477</v>
      </c>
      <c r="F6785" s="43">
        <v>480</v>
      </c>
      <c r="G6785" s="43">
        <v>484</v>
      </c>
      <c r="H6785" s="110">
        <v>488.5</v>
      </c>
      <c r="I6785" s="109">
        <f t="shared" si="860"/>
        <v>1886.7924528301887</v>
      </c>
      <c r="J6785" s="109">
        <f t="shared" si="861"/>
        <v>2515.7232704402518</v>
      </c>
      <c r="K6785" s="109">
        <f t="shared" si="862"/>
        <v>2830.1886792452833</v>
      </c>
      <c r="L6785" s="43">
        <f t="shared" si="863"/>
        <v>7232.7044025157238</v>
      </c>
      <c r="M6785" s="25"/>
      <c r="N6785" s="25"/>
    </row>
    <row r="6786" spans="1:14" ht="18">
      <c r="A6786" s="114">
        <v>40731</v>
      </c>
      <c r="B6786" s="102" t="s">
        <v>79</v>
      </c>
      <c r="C6786" s="29">
        <f t="shared" si="864"/>
        <v>1876.759461995621</v>
      </c>
      <c r="D6786" s="102" t="s">
        <v>188</v>
      </c>
      <c r="E6786" s="54">
        <v>159.85</v>
      </c>
      <c r="F6786" s="43">
        <v>160.85</v>
      </c>
      <c r="G6786" s="43">
        <v>162</v>
      </c>
      <c r="H6786" s="110">
        <v>169</v>
      </c>
      <c r="I6786" s="109">
        <f t="shared" si="860"/>
        <v>1876.759461995621</v>
      </c>
      <c r="J6786" s="109">
        <f t="shared" si="861"/>
        <v>2158.273381294975</v>
      </c>
      <c r="K6786" s="109">
        <f t="shared" si="862"/>
        <v>13137.316233969346</v>
      </c>
      <c r="L6786" s="43">
        <f t="shared" si="863"/>
        <v>17172.349077259943</v>
      </c>
      <c r="M6786" s="25"/>
      <c r="N6786" s="25"/>
    </row>
    <row r="6787" spans="1:14" ht="18">
      <c r="A6787" s="114">
        <v>40731</v>
      </c>
      <c r="B6787" s="102" t="s">
        <v>763</v>
      </c>
      <c r="C6787" s="29">
        <f t="shared" si="864"/>
        <v>404.85829959514172</v>
      </c>
      <c r="D6787" s="102" t="s">
        <v>188</v>
      </c>
      <c r="E6787" s="43">
        <v>741</v>
      </c>
      <c r="F6787" s="43">
        <v>745</v>
      </c>
      <c r="G6787" s="43">
        <v>750</v>
      </c>
      <c r="H6787" s="110"/>
      <c r="I6787" s="109">
        <f t="shared" si="860"/>
        <v>1619.4331983805669</v>
      </c>
      <c r="J6787" s="109">
        <f t="shared" si="861"/>
        <v>2024.2914979757086</v>
      </c>
      <c r="K6787" s="109">
        <f t="shared" si="862"/>
        <v>0</v>
      </c>
      <c r="L6787" s="43">
        <f t="shared" si="863"/>
        <v>3643.7246963562757</v>
      </c>
      <c r="M6787" s="25"/>
      <c r="N6787" s="25"/>
    </row>
    <row r="6788" spans="1:14" ht="18">
      <c r="A6788" s="114">
        <v>40731</v>
      </c>
      <c r="B6788" s="102" t="s">
        <v>1194</v>
      </c>
      <c r="C6788" s="29">
        <f t="shared" si="864"/>
        <v>1056.338028169014</v>
      </c>
      <c r="D6788" s="102" t="s">
        <v>188</v>
      </c>
      <c r="E6788" s="43">
        <v>284</v>
      </c>
      <c r="F6788" s="43">
        <v>285.5</v>
      </c>
      <c r="G6788" s="43"/>
      <c r="H6788" s="110"/>
      <c r="I6788" s="109">
        <f t="shared" si="860"/>
        <v>1584.5070422535209</v>
      </c>
      <c r="J6788" s="109">
        <f t="shared" si="861"/>
        <v>0</v>
      </c>
      <c r="K6788" s="109">
        <f t="shared" si="862"/>
        <v>0</v>
      </c>
      <c r="L6788" s="43">
        <f t="shared" si="863"/>
        <v>1584.5070422535209</v>
      </c>
      <c r="M6788" s="25"/>
      <c r="N6788" s="25"/>
    </row>
    <row r="6789" spans="1:14" ht="18">
      <c r="A6789" s="114">
        <v>40731</v>
      </c>
      <c r="B6789" s="102" t="s">
        <v>108</v>
      </c>
      <c r="C6789" s="29">
        <f t="shared" si="864"/>
        <v>2752.2935779816512</v>
      </c>
      <c r="D6789" s="102" t="s">
        <v>188</v>
      </c>
      <c r="E6789" s="43">
        <v>109</v>
      </c>
      <c r="F6789" s="43">
        <v>110</v>
      </c>
      <c r="G6789" s="43"/>
      <c r="H6789" s="110"/>
      <c r="I6789" s="109">
        <f t="shared" si="860"/>
        <v>2752.2935779816512</v>
      </c>
      <c r="J6789" s="109">
        <f t="shared" si="861"/>
        <v>0</v>
      </c>
      <c r="K6789" s="109">
        <f t="shared" si="862"/>
        <v>0</v>
      </c>
      <c r="L6789" s="43">
        <f t="shared" si="863"/>
        <v>2752.2935779816512</v>
      </c>
      <c r="M6789" s="25"/>
      <c r="N6789" s="25"/>
    </row>
    <row r="6790" spans="1:14" ht="18">
      <c r="A6790" s="114">
        <v>40731</v>
      </c>
      <c r="B6790" s="102" t="s">
        <v>1118</v>
      </c>
      <c r="C6790" s="29">
        <f t="shared" si="864"/>
        <v>438.59649122807019</v>
      </c>
      <c r="D6790" s="102" t="s">
        <v>188</v>
      </c>
      <c r="E6790" s="43">
        <v>684</v>
      </c>
      <c r="F6790" s="43">
        <v>678.45</v>
      </c>
      <c r="G6790" s="43"/>
      <c r="H6790" s="110"/>
      <c r="I6790" s="109">
        <f t="shared" si="860"/>
        <v>-2434.2105263157696</v>
      </c>
      <c r="J6790" s="109">
        <f t="shared" si="861"/>
        <v>0</v>
      </c>
      <c r="K6790" s="109">
        <f t="shared" si="862"/>
        <v>0</v>
      </c>
      <c r="L6790" s="43">
        <f t="shared" si="863"/>
        <v>-2434.2105263157696</v>
      </c>
      <c r="M6790" s="25"/>
      <c r="N6790" s="25"/>
    </row>
    <row r="6791" spans="1:14" ht="18">
      <c r="A6791" s="114">
        <v>40730</v>
      </c>
      <c r="B6791" s="102" t="s">
        <v>1195</v>
      </c>
      <c r="C6791" s="29">
        <f t="shared" si="864"/>
        <v>750</v>
      </c>
      <c r="D6791" s="102" t="s">
        <v>188</v>
      </c>
      <c r="E6791" s="43">
        <v>400</v>
      </c>
      <c r="F6791" s="43">
        <v>404</v>
      </c>
      <c r="G6791" s="43">
        <v>407</v>
      </c>
      <c r="H6791" s="110">
        <v>410</v>
      </c>
      <c r="I6791" s="109">
        <f t="shared" si="860"/>
        <v>3000</v>
      </c>
      <c r="J6791" s="109">
        <f t="shared" si="861"/>
        <v>2250</v>
      </c>
      <c r="K6791" s="109">
        <f t="shared" si="862"/>
        <v>2250</v>
      </c>
      <c r="L6791" s="43">
        <f t="shared" si="863"/>
        <v>7500</v>
      </c>
      <c r="M6791" s="25"/>
      <c r="N6791" s="25"/>
    </row>
    <row r="6792" spans="1:14" ht="18">
      <c r="A6792" s="114">
        <v>40730</v>
      </c>
      <c r="B6792" s="102" t="s">
        <v>1196</v>
      </c>
      <c r="C6792" s="29">
        <f t="shared" si="864"/>
        <v>39.395929087327644</v>
      </c>
      <c r="D6792" s="102" t="s">
        <v>188</v>
      </c>
      <c r="E6792" s="43">
        <v>7615</v>
      </c>
      <c r="F6792" s="43">
        <v>7640</v>
      </c>
      <c r="G6792" s="43">
        <v>7680</v>
      </c>
      <c r="H6792" s="110">
        <v>7750</v>
      </c>
      <c r="I6792" s="109">
        <f t="shared" si="860"/>
        <v>984.89822718319112</v>
      </c>
      <c r="J6792" s="109">
        <f t="shared" si="861"/>
        <v>1575.8371634931059</v>
      </c>
      <c r="K6792" s="109">
        <f t="shared" si="862"/>
        <v>2757.7150361129352</v>
      </c>
      <c r="L6792" s="43">
        <f t="shared" si="863"/>
        <v>5318.4504267892316</v>
      </c>
      <c r="M6792" s="25"/>
      <c r="N6792" s="25"/>
    </row>
    <row r="6793" spans="1:14" ht="18">
      <c r="A6793" s="114">
        <v>40730</v>
      </c>
      <c r="B6793" s="102" t="s">
        <v>1118</v>
      </c>
      <c r="C6793" s="29">
        <f t="shared" si="864"/>
        <v>496.68874172185429</v>
      </c>
      <c r="D6793" s="102" t="s">
        <v>188</v>
      </c>
      <c r="E6793" s="43">
        <v>604</v>
      </c>
      <c r="F6793" s="43">
        <v>608</v>
      </c>
      <c r="G6793" s="43">
        <v>612.5</v>
      </c>
      <c r="H6793" s="110"/>
      <c r="I6793" s="109">
        <f t="shared" si="860"/>
        <v>1986.7549668874171</v>
      </c>
      <c r="J6793" s="109">
        <f t="shared" si="861"/>
        <v>2235.0993377483442</v>
      </c>
      <c r="K6793" s="109">
        <f t="shared" si="862"/>
        <v>0</v>
      </c>
      <c r="L6793" s="43">
        <f t="shared" si="863"/>
        <v>4221.8543046357609</v>
      </c>
      <c r="M6793" s="25"/>
      <c r="N6793" s="25"/>
    </row>
    <row r="6794" spans="1:14" ht="18">
      <c r="A6794" s="114">
        <v>40730</v>
      </c>
      <c r="B6794" s="102" t="s">
        <v>106</v>
      </c>
      <c r="C6794" s="29">
        <f t="shared" si="864"/>
        <v>342.07525655644241</v>
      </c>
      <c r="D6794" s="102" t="s">
        <v>188</v>
      </c>
      <c r="E6794" s="43">
        <v>877</v>
      </c>
      <c r="F6794" s="43">
        <v>882</v>
      </c>
      <c r="G6794" s="43">
        <v>888</v>
      </c>
      <c r="H6794" s="110"/>
      <c r="I6794" s="109">
        <f t="shared" si="860"/>
        <v>1710.376282782212</v>
      </c>
      <c r="J6794" s="109">
        <f t="shared" si="861"/>
        <v>2052.4515393386546</v>
      </c>
      <c r="K6794" s="109">
        <f t="shared" si="862"/>
        <v>0</v>
      </c>
      <c r="L6794" s="43">
        <f t="shared" si="863"/>
        <v>3762.8278221208666</v>
      </c>
      <c r="M6794" s="25"/>
      <c r="N6794" s="25"/>
    </row>
    <row r="6795" spans="1:14" ht="18">
      <c r="A6795" s="114">
        <v>40730</v>
      </c>
      <c r="B6795" s="102" t="s">
        <v>1182</v>
      </c>
      <c r="C6795" s="29">
        <f t="shared" si="864"/>
        <v>1283.1479897348161</v>
      </c>
      <c r="D6795" s="102" t="s">
        <v>188</v>
      </c>
      <c r="E6795" s="43">
        <v>233.8</v>
      </c>
      <c r="F6795" s="43">
        <v>235</v>
      </c>
      <c r="G6795" s="43">
        <v>236.5</v>
      </c>
      <c r="H6795" s="110"/>
      <c r="I6795" s="109">
        <f t="shared" si="860"/>
        <v>1539.7775876817648</v>
      </c>
      <c r="J6795" s="109">
        <f t="shared" si="861"/>
        <v>1924.721984602224</v>
      </c>
      <c r="K6795" s="109">
        <f t="shared" si="862"/>
        <v>0</v>
      </c>
      <c r="L6795" s="43">
        <f t="shared" si="863"/>
        <v>3464.4995722839885</v>
      </c>
      <c r="M6795" s="25"/>
      <c r="N6795" s="25"/>
    </row>
    <row r="6796" spans="1:14" ht="18">
      <c r="A6796" s="114">
        <v>40729</v>
      </c>
      <c r="B6796" s="102" t="s">
        <v>1197</v>
      </c>
      <c r="C6796" s="29">
        <f t="shared" si="864"/>
        <v>1754.3859649122808</v>
      </c>
      <c r="D6796" s="102" t="s">
        <v>188</v>
      </c>
      <c r="E6796" s="43">
        <v>171</v>
      </c>
      <c r="F6796" s="43">
        <v>172.25</v>
      </c>
      <c r="G6796" s="110">
        <v>173.75</v>
      </c>
      <c r="H6796" s="110">
        <v>176</v>
      </c>
      <c r="I6796" s="109">
        <f t="shared" ref="I6796:I6859" si="865">(IF(D6796="SHORT",E6796-F6796,IF(D6796="LONG",F6796-E6796)))*C6796</f>
        <v>2192.9824561403511</v>
      </c>
      <c r="J6796" s="109">
        <f t="shared" ref="J6796:J6859" si="866">(IF(D6796="SHORT",IF(G6796="",0,F6796-G6796),IF(D6796="LONG",IF(G6796="",0,G6796-F6796))))*C6796</f>
        <v>2631.5789473684213</v>
      </c>
      <c r="K6796" s="109">
        <f t="shared" ref="K6796:K6859" si="867">(IF(D6796="SHORT",IF(H6796="",0,G6796-H6796),IF(D6796="LONG",IF(H6796="",0,(H6796-G6796)))))*C6796</f>
        <v>3947.3684210526317</v>
      </c>
      <c r="L6796" s="43">
        <f t="shared" ref="L6796:L6859" si="868">SUM(I6796,J6796,K6796)</f>
        <v>8771.9298245614045</v>
      </c>
      <c r="M6796" s="25"/>
      <c r="N6796" s="25"/>
    </row>
    <row r="6797" spans="1:14" ht="18">
      <c r="A6797" s="114">
        <v>40729</v>
      </c>
      <c r="B6797" s="102" t="s">
        <v>1198</v>
      </c>
      <c r="C6797" s="29">
        <f t="shared" si="864"/>
        <v>192.67822736030828</v>
      </c>
      <c r="D6797" s="102" t="s">
        <v>188</v>
      </c>
      <c r="E6797" s="112">
        <v>1557</v>
      </c>
      <c r="F6797" s="43">
        <v>1565</v>
      </c>
      <c r="G6797" s="43">
        <v>1575</v>
      </c>
      <c r="H6797" s="43">
        <v>1595</v>
      </c>
      <c r="I6797" s="109">
        <f t="shared" si="865"/>
        <v>1541.4258188824663</v>
      </c>
      <c r="J6797" s="109">
        <f t="shared" si="866"/>
        <v>1926.7822736030828</v>
      </c>
      <c r="K6797" s="109">
        <f t="shared" si="867"/>
        <v>3853.5645472061656</v>
      </c>
      <c r="L6797" s="43">
        <f t="shared" si="868"/>
        <v>7321.7726396917151</v>
      </c>
      <c r="M6797" s="25"/>
      <c r="N6797" s="25"/>
    </row>
    <row r="6798" spans="1:14" ht="18">
      <c r="A6798" s="114">
        <v>40729</v>
      </c>
      <c r="B6798" s="102" t="s">
        <v>135</v>
      </c>
      <c r="C6798" s="29">
        <f t="shared" si="864"/>
        <v>395.77836411609496</v>
      </c>
      <c r="D6798" s="102" t="s">
        <v>188</v>
      </c>
      <c r="E6798" s="43">
        <v>758</v>
      </c>
      <c r="F6798" s="43">
        <v>763</v>
      </c>
      <c r="G6798" s="43">
        <v>768</v>
      </c>
      <c r="H6798" s="110">
        <v>780</v>
      </c>
      <c r="I6798" s="109">
        <f t="shared" si="865"/>
        <v>1978.8918205804748</v>
      </c>
      <c r="J6798" s="109">
        <f t="shared" si="866"/>
        <v>1978.8918205804748</v>
      </c>
      <c r="K6798" s="109">
        <f t="shared" si="867"/>
        <v>4749.3403693931396</v>
      </c>
      <c r="L6798" s="43">
        <f t="shared" si="868"/>
        <v>8707.1240105540892</v>
      </c>
      <c r="M6798" s="25"/>
      <c r="N6798" s="25"/>
    </row>
    <row r="6799" spans="1:14" ht="18">
      <c r="A6799" s="114">
        <v>40729</v>
      </c>
      <c r="B6799" s="102" t="s">
        <v>1052</v>
      </c>
      <c r="C6799" s="29">
        <f t="shared" si="864"/>
        <v>106.95187165775401</v>
      </c>
      <c r="D6799" s="102" t="s">
        <v>203</v>
      </c>
      <c r="E6799" s="43">
        <v>2805</v>
      </c>
      <c r="F6799" s="43">
        <v>2795</v>
      </c>
      <c r="G6799" s="110">
        <v>2785</v>
      </c>
      <c r="H6799" s="110">
        <v>2770</v>
      </c>
      <c r="I6799" s="109">
        <f t="shared" si="865"/>
        <v>1069.5187165775401</v>
      </c>
      <c r="J6799" s="109">
        <f t="shared" si="866"/>
        <v>1069.5187165775401</v>
      </c>
      <c r="K6799" s="109">
        <f t="shared" si="867"/>
        <v>1604.2780748663101</v>
      </c>
      <c r="L6799" s="43">
        <f t="shared" si="868"/>
        <v>3743.3155080213901</v>
      </c>
      <c r="M6799" s="25"/>
      <c r="N6799" s="25"/>
    </row>
    <row r="6800" spans="1:14" ht="18">
      <c r="A6800" s="114">
        <v>40729</v>
      </c>
      <c r="B6800" s="102" t="s">
        <v>1199</v>
      </c>
      <c r="C6800" s="29">
        <f t="shared" si="864"/>
        <v>3030.3030303030305</v>
      </c>
      <c r="D6800" s="102" t="s">
        <v>188</v>
      </c>
      <c r="E6800" s="43">
        <v>99</v>
      </c>
      <c r="F6800" s="43">
        <v>99.75</v>
      </c>
      <c r="G6800" s="43">
        <v>100.75</v>
      </c>
      <c r="H6800" s="110">
        <v>101.65</v>
      </c>
      <c r="I6800" s="109">
        <f t="shared" si="865"/>
        <v>2272.727272727273</v>
      </c>
      <c r="J6800" s="109">
        <f t="shared" si="866"/>
        <v>3030.3030303030305</v>
      </c>
      <c r="K6800" s="109">
        <f t="shared" si="867"/>
        <v>2727.2727272727448</v>
      </c>
      <c r="L6800" s="43">
        <f t="shared" si="868"/>
        <v>8030.3030303030482</v>
      </c>
      <c r="M6800" s="25"/>
      <c r="N6800" s="25"/>
    </row>
    <row r="6801" spans="1:14" ht="18">
      <c r="A6801" s="114">
        <v>40729</v>
      </c>
      <c r="B6801" s="102" t="s">
        <v>762</v>
      </c>
      <c r="C6801" s="29">
        <f t="shared" si="864"/>
        <v>517.24137931034488</v>
      </c>
      <c r="D6801" s="102" t="s">
        <v>188</v>
      </c>
      <c r="E6801" s="43">
        <v>580</v>
      </c>
      <c r="F6801" s="43">
        <v>583</v>
      </c>
      <c r="G6801" s="43">
        <v>587</v>
      </c>
      <c r="H6801" s="110"/>
      <c r="I6801" s="109">
        <f t="shared" si="865"/>
        <v>1551.7241379310346</v>
      </c>
      <c r="J6801" s="109">
        <f t="shared" si="866"/>
        <v>2068.9655172413795</v>
      </c>
      <c r="K6801" s="109">
        <f t="shared" si="867"/>
        <v>0</v>
      </c>
      <c r="L6801" s="43">
        <f t="shared" si="868"/>
        <v>3620.6896551724139</v>
      </c>
      <c r="M6801" s="25"/>
      <c r="N6801" s="25"/>
    </row>
    <row r="6802" spans="1:14" ht="18">
      <c r="A6802" s="114">
        <v>40729</v>
      </c>
      <c r="B6802" s="102" t="s">
        <v>1200</v>
      </c>
      <c r="C6802" s="29">
        <f t="shared" si="864"/>
        <v>107.91366906474821</v>
      </c>
      <c r="D6802" s="102" t="s">
        <v>203</v>
      </c>
      <c r="E6802" s="43">
        <v>2780</v>
      </c>
      <c r="F6802" s="43">
        <v>2770</v>
      </c>
      <c r="G6802" s="43">
        <v>2760</v>
      </c>
      <c r="H6802" s="110"/>
      <c r="I6802" s="109">
        <f t="shared" si="865"/>
        <v>1079.1366906474821</v>
      </c>
      <c r="J6802" s="109">
        <f t="shared" si="866"/>
        <v>1079.1366906474821</v>
      </c>
      <c r="K6802" s="109">
        <f t="shared" si="867"/>
        <v>0</v>
      </c>
      <c r="L6802" s="43">
        <f t="shared" si="868"/>
        <v>2158.2733812949641</v>
      </c>
      <c r="M6802" s="25"/>
      <c r="N6802" s="25"/>
    </row>
    <row r="6803" spans="1:14" ht="18">
      <c r="A6803" s="114">
        <v>40729</v>
      </c>
      <c r="B6803" s="102" t="s">
        <v>1097</v>
      </c>
      <c r="C6803" s="29">
        <f t="shared" si="864"/>
        <v>1119.4029850746269</v>
      </c>
      <c r="D6803" s="102" t="s">
        <v>188</v>
      </c>
      <c r="E6803" s="43">
        <v>268</v>
      </c>
      <c r="F6803" s="43">
        <v>269.35000000000002</v>
      </c>
      <c r="G6803" s="43"/>
      <c r="H6803" s="110"/>
      <c r="I6803" s="109">
        <f t="shared" si="865"/>
        <v>1511.1940298507718</v>
      </c>
      <c r="J6803" s="109">
        <f t="shared" si="866"/>
        <v>0</v>
      </c>
      <c r="K6803" s="109">
        <f t="shared" si="867"/>
        <v>0</v>
      </c>
      <c r="L6803" s="43">
        <f t="shared" si="868"/>
        <v>1511.1940298507718</v>
      </c>
      <c r="M6803" s="25"/>
      <c r="N6803" s="25"/>
    </row>
    <row r="6804" spans="1:14" ht="18">
      <c r="A6804" s="114">
        <v>40728</v>
      </c>
      <c r="B6804" s="102" t="s">
        <v>100</v>
      </c>
      <c r="C6804" s="29">
        <f t="shared" si="864"/>
        <v>367.64705882352939</v>
      </c>
      <c r="D6804" s="102" t="s">
        <v>188</v>
      </c>
      <c r="E6804" s="43">
        <v>816</v>
      </c>
      <c r="F6804" s="43">
        <v>821</v>
      </c>
      <c r="G6804" s="43">
        <v>827</v>
      </c>
      <c r="H6804" s="110">
        <v>835</v>
      </c>
      <c r="I6804" s="109">
        <f t="shared" si="865"/>
        <v>1838.2352941176468</v>
      </c>
      <c r="J6804" s="109">
        <f t="shared" si="866"/>
        <v>2205.8823529411766</v>
      </c>
      <c r="K6804" s="109">
        <f t="shared" si="867"/>
        <v>2941.1764705882351</v>
      </c>
      <c r="L6804" s="43">
        <f t="shared" si="868"/>
        <v>6985.2941176470586</v>
      </c>
      <c r="M6804" s="25"/>
      <c r="N6804" s="25"/>
    </row>
    <row r="6805" spans="1:14" ht="18">
      <c r="A6805" s="114">
        <v>40728</v>
      </c>
      <c r="B6805" s="102" t="s">
        <v>600</v>
      </c>
      <c r="C6805" s="29">
        <f t="shared" si="864"/>
        <v>365.85365853658539</v>
      </c>
      <c r="D6805" s="102" t="s">
        <v>203</v>
      </c>
      <c r="E6805" s="43">
        <v>820</v>
      </c>
      <c r="F6805" s="43">
        <v>815</v>
      </c>
      <c r="G6805" s="43">
        <v>810</v>
      </c>
      <c r="H6805" s="110">
        <v>804</v>
      </c>
      <c r="I6805" s="109">
        <f t="shared" si="865"/>
        <v>1829.268292682927</v>
      </c>
      <c r="J6805" s="109">
        <f t="shared" si="866"/>
        <v>1829.268292682927</v>
      </c>
      <c r="K6805" s="109">
        <f t="shared" si="867"/>
        <v>2195.1219512195121</v>
      </c>
      <c r="L6805" s="43">
        <f t="shared" si="868"/>
        <v>5853.6585365853662</v>
      </c>
      <c r="M6805" s="25"/>
      <c r="N6805" s="25"/>
    </row>
    <row r="6806" spans="1:14" ht="18">
      <c r="A6806" s="114">
        <v>40728</v>
      </c>
      <c r="B6806" s="102" t="s">
        <v>1097</v>
      </c>
      <c r="C6806" s="29">
        <f t="shared" si="864"/>
        <v>1145.0381679389313</v>
      </c>
      <c r="D6806" s="102" t="s">
        <v>188</v>
      </c>
      <c r="E6806" s="43">
        <v>262</v>
      </c>
      <c r="F6806" s="43">
        <v>263.25</v>
      </c>
      <c r="G6806" s="43"/>
      <c r="H6806" s="110"/>
      <c r="I6806" s="109">
        <f t="shared" si="865"/>
        <v>1431.2977099236641</v>
      </c>
      <c r="J6806" s="109">
        <f t="shared" si="866"/>
        <v>0</v>
      </c>
      <c r="K6806" s="109">
        <f t="shared" si="867"/>
        <v>0</v>
      </c>
      <c r="L6806" s="43">
        <f t="shared" si="868"/>
        <v>1431.2977099236641</v>
      </c>
      <c r="M6806" s="25"/>
      <c r="N6806" s="25"/>
    </row>
    <row r="6807" spans="1:14" ht="18">
      <c r="A6807" s="114">
        <v>40728</v>
      </c>
      <c r="B6807" s="102" t="s">
        <v>106</v>
      </c>
      <c r="C6807" s="29">
        <f t="shared" si="864"/>
        <v>344.82758620689657</v>
      </c>
      <c r="D6807" s="102" t="s">
        <v>188</v>
      </c>
      <c r="E6807" s="43">
        <v>870</v>
      </c>
      <c r="F6807" s="43">
        <v>875</v>
      </c>
      <c r="G6807" s="43"/>
      <c r="H6807" s="110"/>
      <c r="I6807" s="109">
        <f t="shared" si="865"/>
        <v>1724.1379310344828</v>
      </c>
      <c r="J6807" s="109">
        <f t="shared" si="866"/>
        <v>0</v>
      </c>
      <c r="K6807" s="109">
        <f t="shared" si="867"/>
        <v>0</v>
      </c>
      <c r="L6807" s="43">
        <f t="shared" si="868"/>
        <v>1724.1379310344828</v>
      </c>
      <c r="M6807" s="25"/>
      <c r="N6807" s="25"/>
    </row>
    <row r="6808" spans="1:14" ht="18">
      <c r="A6808" s="114">
        <v>40728</v>
      </c>
      <c r="B6808" s="102" t="s">
        <v>1201</v>
      </c>
      <c r="C6808" s="29">
        <f t="shared" si="864"/>
        <v>247.0152326060107</v>
      </c>
      <c r="D6808" s="102" t="s">
        <v>188</v>
      </c>
      <c r="E6808" s="43">
        <v>1214.5</v>
      </c>
      <c r="F6808" s="43">
        <v>1222</v>
      </c>
      <c r="G6808" s="43">
        <v>1232</v>
      </c>
      <c r="H6808" s="110">
        <v>1279</v>
      </c>
      <c r="I6808" s="109">
        <f t="shared" si="865"/>
        <v>1852.6142445450803</v>
      </c>
      <c r="J6808" s="109">
        <f t="shared" si="866"/>
        <v>2470.152326060107</v>
      </c>
      <c r="K6808" s="109">
        <f t="shared" si="867"/>
        <v>11609.715932482502</v>
      </c>
      <c r="L6808" s="43">
        <f t="shared" si="868"/>
        <v>15932.482503087689</v>
      </c>
      <c r="M6808" s="25"/>
      <c r="N6808" s="25"/>
    </row>
    <row r="6809" spans="1:14" ht="18">
      <c r="A6809" s="114">
        <v>40728</v>
      </c>
      <c r="B6809" s="102" t="s">
        <v>763</v>
      </c>
      <c r="C6809" s="29">
        <f t="shared" si="864"/>
        <v>455.9270516717325</v>
      </c>
      <c r="D6809" s="102" t="s">
        <v>188</v>
      </c>
      <c r="E6809" s="43">
        <v>658</v>
      </c>
      <c r="F6809" s="43">
        <v>662.5</v>
      </c>
      <c r="G6809" s="43"/>
      <c r="H6809" s="110"/>
      <c r="I6809" s="109">
        <f t="shared" si="865"/>
        <v>2051.6717325227964</v>
      </c>
      <c r="J6809" s="109">
        <f t="shared" si="866"/>
        <v>0</v>
      </c>
      <c r="K6809" s="109">
        <f t="shared" si="867"/>
        <v>0</v>
      </c>
      <c r="L6809" s="43">
        <f t="shared" si="868"/>
        <v>2051.6717325227964</v>
      </c>
      <c r="M6809" s="25"/>
      <c r="N6809" s="25"/>
    </row>
    <row r="6810" spans="1:14" ht="18">
      <c r="A6810" s="114">
        <v>40725</v>
      </c>
      <c r="B6810" s="102" t="s">
        <v>600</v>
      </c>
      <c r="C6810" s="29">
        <f t="shared" si="864"/>
        <v>348.43205574912889</v>
      </c>
      <c r="D6810" s="102" t="s">
        <v>203</v>
      </c>
      <c r="E6810" s="43">
        <v>861</v>
      </c>
      <c r="F6810" s="43">
        <v>857</v>
      </c>
      <c r="G6810" s="43">
        <v>852</v>
      </c>
      <c r="H6810" s="110">
        <v>847</v>
      </c>
      <c r="I6810" s="109">
        <f t="shared" si="865"/>
        <v>1393.7282229965156</v>
      </c>
      <c r="J6810" s="109">
        <f t="shared" si="866"/>
        <v>1742.1602787456445</v>
      </c>
      <c r="K6810" s="109">
        <f t="shared" si="867"/>
        <v>1742.1602787456445</v>
      </c>
      <c r="L6810" s="43">
        <f t="shared" si="868"/>
        <v>4878.0487804878048</v>
      </c>
      <c r="M6810" s="25"/>
      <c r="N6810" s="25"/>
    </row>
    <row r="6811" spans="1:14" ht="18">
      <c r="A6811" s="114">
        <v>40725</v>
      </c>
      <c r="B6811" s="102" t="s">
        <v>86</v>
      </c>
      <c r="C6811" s="29">
        <f t="shared" si="864"/>
        <v>1749.2711370262391</v>
      </c>
      <c r="D6811" s="102" t="s">
        <v>188</v>
      </c>
      <c r="E6811" s="43">
        <v>171.5</v>
      </c>
      <c r="F6811" s="43">
        <v>172.5</v>
      </c>
      <c r="G6811" s="43">
        <v>175</v>
      </c>
      <c r="H6811" s="110">
        <v>176</v>
      </c>
      <c r="I6811" s="109">
        <f t="shared" si="865"/>
        <v>1749.2711370262391</v>
      </c>
      <c r="J6811" s="109">
        <f t="shared" si="866"/>
        <v>4373.1778425655975</v>
      </c>
      <c r="K6811" s="109">
        <f t="shared" si="867"/>
        <v>1749.2711370262391</v>
      </c>
      <c r="L6811" s="43">
        <f t="shared" si="868"/>
        <v>7871.7201166180748</v>
      </c>
      <c r="M6811" s="25"/>
      <c r="N6811" s="25"/>
    </row>
    <row r="6812" spans="1:14" ht="18">
      <c r="A6812" s="114">
        <v>40725</v>
      </c>
      <c r="B6812" s="102" t="s">
        <v>600</v>
      </c>
      <c r="C6812" s="29">
        <f t="shared" si="864"/>
        <v>341.29692832764505</v>
      </c>
      <c r="D6812" s="102" t="s">
        <v>203</v>
      </c>
      <c r="E6812" s="43">
        <v>879</v>
      </c>
      <c r="F6812" s="43">
        <v>875</v>
      </c>
      <c r="G6812" s="43">
        <v>870</v>
      </c>
      <c r="H6812" s="110">
        <v>864</v>
      </c>
      <c r="I6812" s="109">
        <f t="shared" si="865"/>
        <v>1365.1877133105802</v>
      </c>
      <c r="J6812" s="109">
        <f t="shared" si="866"/>
        <v>1706.4846416382252</v>
      </c>
      <c r="K6812" s="109">
        <f t="shared" si="867"/>
        <v>2047.7815699658704</v>
      </c>
      <c r="L6812" s="43">
        <f t="shared" si="868"/>
        <v>5119.4539249146756</v>
      </c>
      <c r="M6812" s="25"/>
      <c r="N6812" s="25"/>
    </row>
    <row r="6813" spans="1:14" ht="18">
      <c r="A6813" s="114">
        <v>40725</v>
      </c>
      <c r="B6813" s="102" t="s">
        <v>1202</v>
      </c>
      <c r="C6813" s="29">
        <f t="shared" si="864"/>
        <v>1546.3917525773195</v>
      </c>
      <c r="D6813" s="102" t="s">
        <v>188</v>
      </c>
      <c r="E6813" s="43">
        <v>194</v>
      </c>
      <c r="F6813" s="43">
        <v>195.15</v>
      </c>
      <c r="G6813" s="43"/>
      <c r="H6813" s="110"/>
      <c r="I6813" s="109">
        <f t="shared" si="865"/>
        <v>1778.3505154639263</v>
      </c>
      <c r="J6813" s="109">
        <f t="shared" si="866"/>
        <v>0</v>
      </c>
      <c r="K6813" s="109">
        <f t="shared" si="867"/>
        <v>0</v>
      </c>
      <c r="L6813" s="43">
        <f t="shared" si="868"/>
        <v>1778.3505154639263</v>
      </c>
      <c r="M6813" s="25"/>
      <c r="N6813" s="25"/>
    </row>
    <row r="6814" spans="1:14" ht="18">
      <c r="A6814" s="114">
        <v>40725</v>
      </c>
      <c r="B6814" s="102" t="s">
        <v>761</v>
      </c>
      <c r="C6814" s="29">
        <f t="shared" si="864"/>
        <v>1415.0943396226414</v>
      </c>
      <c r="D6814" s="102" t="s">
        <v>188</v>
      </c>
      <c r="E6814" s="43">
        <v>212</v>
      </c>
      <c r="F6814" s="43">
        <v>209.25</v>
      </c>
      <c r="G6814" s="43"/>
      <c r="H6814" s="110"/>
      <c r="I6814" s="109">
        <f t="shared" si="865"/>
        <v>-3891.5094339622638</v>
      </c>
      <c r="J6814" s="109">
        <f t="shared" si="866"/>
        <v>0</v>
      </c>
      <c r="K6814" s="109">
        <f t="shared" si="867"/>
        <v>0</v>
      </c>
      <c r="L6814" s="43">
        <f t="shared" si="868"/>
        <v>-3891.5094339622638</v>
      </c>
      <c r="M6814" s="25"/>
      <c r="N6814" s="25"/>
    </row>
    <row r="6815" spans="1:14" ht="18">
      <c r="A6815" s="114">
        <v>40724</v>
      </c>
      <c r="B6815" s="102" t="s">
        <v>1203</v>
      </c>
      <c r="C6815" s="29">
        <f t="shared" si="864"/>
        <v>2068.9655172413795</v>
      </c>
      <c r="D6815" s="102" t="s">
        <v>188</v>
      </c>
      <c r="E6815" s="43">
        <v>145</v>
      </c>
      <c r="F6815" s="43">
        <v>146.25</v>
      </c>
      <c r="G6815" s="43">
        <v>147.5</v>
      </c>
      <c r="H6815" s="110"/>
      <c r="I6815" s="109">
        <f t="shared" si="865"/>
        <v>2586.2068965517246</v>
      </c>
      <c r="J6815" s="109">
        <f t="shared" si="866"/>
        <v>2586.2068965517246</v>
      </c>
      <c r="K6815" s="109">
        <f t="shared" si="867"/>
        <v>0</v>
      </c>
      <c r="L6815" s="43">
        <f t="shared" si="868"/>
        <v>5172.4137931034493</v>
      </c>
      <c r="M6815" s="25"/>
      <c r="N6815" s="25"/>
    </row>
    <row r="6816" spans="1:14" ht="18">
      <c r="A6816" s="114">
        <v>40724</v>
      </c>
      <c r="B6816" s="102" t="s">
        <v>182</v>
      </c>
      <c r="C6816" s="29">
        <f t="shared" si="864"/>
        <v>1149.4252873563219</v>
      </c>
      <c r="D6816" s="102" t="s">
        <v>188</v>
      </c>
      <c r="E6816" s="54">
        <v>261</v>
      </c>
      <c r="F6816" s="43">
        <v>262.5</v>
      </c>
      <c r="G6816" s="43">
        <v>264.5</v>
      </c>
      <c r="H6816" s="110"/>
      <c r="I6816" s="109">
        <f t="shared" si="865"/>
        <v>1724.1379310344828</v>
      </c>
      <c r="J6816" s="109">
        <f t="shared" si="866"/>
        <v>2298.8505747126437</v>
      </c>
      <c r="K6816" s="109">
        <f t="shared" si="867"/>
        <v>0</v>
      </c>
      <c r="L6816" s="43">
        <f t="shared" si="868"/>
        <v>4022.9885057471265</v>
      </c>
      <c r="M6816" s="25"/>
      <c r="N6816" s="25"/>
    </row>
    <row r="6817" spans="1:14" ht="18">
      <c r="A6817" s="114">
        <v>40723</v>
      </c>
      <c r="B6817" s="102" t="s">
        <v>600</v>
      </c>
      <c r="C6817" s="29">
        <f t="shared" si="864"/>
        <v>335.195530726257</v>
      </c>
      <c r="D6817" s="102" t="s">
        <v>188</v>
      </c>
      <c r="E6817" s="43">
        <v>895</v>
      </c>
      <c r="F6817" s="43">
        <v>900</v>
      </c>
      <c r="G6817" s="43">
        <v>905</v>
      </c>
      <c r="H6817" s="110">
        <v>912</v>
      </c>
      <c r="I6817" s="109">
        <f t="shared" si="865"/>
        <v>1675.977653631285</v>
      </c>
      <c r="J6817" s="109">
        <f t="shared" si="866"/>
        <v>1675.977653631285</v>
      </c>
      <c r="K6817" s="109">
        <f t="shared" si="867"/>
        <v>2346.3687150837991</v>
      </c>
      <c r="L6817" s="43">
        <f t="shared" si="868"/>
        <v>5698.324022346369</v>
      </c>
      <c r="M6817" s="25"/>
      <c r="N6817" s="25"/>
    </row>
    <row r="6818" spans="1:14" ht="18">
      <c r="A6818" s="114">
        <v>40723</v>
      </c>
      <c r="B6818" s="102" t="s">
        <v>1121</v>
      </c>
      <c r="C6818" s="29">
        <f t="shared" si="864"/>
        <v>1470.5882352941176</v>
      </c>
      <c r="D6818" s="102" t="s">
        <v>188</v>
      </c>
      <c r="E6818" s="43">
        <v>204</v>
      </c>
      <c r="F6818" s="43">
        <v>205.5</v>
      </c>
      <c r="G6818" s="43">
        <v>207.5</v>
      </c>
      <c r="H6818" s="110">
        <v>210</v>
      </c>
      <c r="I6818" s="109">
        <f t="shared" si="865"/>
        <v>2205.8823529411766</v>
      </c>
      <c r="J6818" s="109">
        <f t="shared" si="866"/>
        <v>2941.1764705882351</v>
      </c>
      <c r="K6818" s="109">
        <f t="shared" si="867"/>
        <v>3676.4705882352937</v>
      </c>
      <c r="L6818" s="43">
        <f t="shared" si="868"/>
        <v>8823.5294117647063</v>
      </c>
      <c r="M6818" s="25"/>
      <c r="N6818" s="25"/>
    </row>
    <row r="6819" spans="1:14" ht="18">
      <c r="A6819" s="114">
        <v>40723</v>
      </c>
      <c r="B6819" s="102" t="s">
        <v>1204</v>
      </c>
      <c r="C6819" s="29">
        <f t="shared" si="864"/>
        <v>3614.4578313253014</v>
      </c>
      <c r="D6819" s="102" t="s">
        <v>203</v>
      </c>
      <c r="E6819" s="43">
        <v>83</v>
      </c>
      <c r="F6819" s="43">
        <v>82.4</v>
      </c>
      <c r="G6819" s="43">
        <v>81.400000000000006</v>
      </c>
      <c r="H6819" s="110"/>
      <c r="I6819" s="109">
        <f t="shared" si="865"/>
        <v>2168.6746987951601</v>
      </c>
      <c r="J6819" s="109">
        <f t="shared" si="866"/>
        <v>3614.4578313253014</v>
      </c>
      <c r="K6819" s="109">
        <f t="shared" si="867"/>
        <v>0</v>
      </c>
      <c r="L6819" s="43">
        <f t="shared" si="868"/>
        <v>5783.1325301204615</v>
      </c>
      <c r="M6819" s="25"/>
      <c r="N6819" s="25"/>
    </row>
    <row r="6820" spans="1:14" ht="18">
      <c r="A6820" s="114">
        <v>40723</v>
      </c>
      <c r="B6820" s="102" t="s">
        <v>1121</v>
      </c>
      <c r="C6820" s="29">
        <f t="shared" si="864"/>
        <v>1369.8630136986301</v>
      </c>
      <c r="D6820" s="102" t="s">
        <v>188</v>
      </c>
      <c r="E6820" s="43">
        <v>219</v>
      </c>
      <c r="F6820" s="43">
        <v>220.25</v>
      </c>
      <c r="G6820" s="43"/>
      <c r="H6820" s="110"/>
      <c r="I6820" s="109">
        <f t="shared" si="865"/>
        <v>1712.3287671232877</v>
      </c>
      <c r="J6820" s="109">
        <f t="shared" si="866"/>
        <v>0</v>
      </c>
      <c r="K6820" s="109">
        <f t="shared" si="867"/>
        <v>0</v>
      </c>
      <c r="L6820" s="43">
        <f t="shared" si="868"/>
        <v>1712.3287671232877</v>
      </c>
      <c r="M6820" s="25"/>
      <c r="N6820" s="25"/>
    </row>
    <row r="6821" spans="1:14" ht="18">
      <c r="A6821" s="114">
        <v>40723</v>
      </c>
      <c r="B6821" s="102" t="s">
        <v>106</v>
      </c>
      <c r="C6821" s="29">
        <f t="shared" si="864"/>
        <v>346.42032332563508</v>
      </c>
      <c r="D6821" s="102" t="s">
        <v>188</v>
      </c>
      <c r="E6821" s="43">
        <v>866</v>
      </c>
      <c r="F6821" s="43">
        <v>866</v>
      </c>
      <c r="G6821" s="43"/>
      <c r="H6821" s="110"/>
      <c r="I6821" s="109">
        <f t="shared" si="865"/>
        <v>0</v>
      </c>
      <c r="J6821" s="109">
        <f t="shared" si="866"/>
        <v>0</v>
      </c>
      <c r="K6821" s="109">
        <f t="shared" si="867"/>
        <v>0</v>
      </c>
      <c r="L6821" s="43">
        <f t="shared" si="868"/>
        <v>0</v>
      </c>
      <c r="M6821" s="25"/>
      <c r="N6821" s="25"/>
    </row>
    <row r="6822" spans="1:14" ht="18">
      <c r="A6822" s="106">
        <v>40722</v>
      </c>
      <c r="B6822" s="102" t="s">
        <v>1205</v>
      </c>
      <c r="C6822" s="29">
        <f t="shared" si="864"/>
        <v>769.23076923076928</v>
      </c>
      <c r="D6822" s="102" t="s">
        <v>188</v>
      </c>
      <c r="E6822" s="43">
        <v>390</v>
      </c>
      <c r="F6822" s="43">
        <v>392</v>
      </c>
      <c r="G6822" s="43">
        <v>395</v>
      </c>
      <c r="H6822" s="110">
        <v>398</v>
      </c>
      <c r="I6822" s="109">
        <f t="shared" si="865"/>
        <v>1538.4615384615386</v>
      </c>
      <c r="J6822" s="109">
        <f t="shared" si="866"/>
        <v>2307.6923076923076</v>
      </c>
      <c r="K6822" s="109">
        <f t="shared" si="867"/>
        <v>2307.6923076923076</v>
      </c>
      <c r="L6822" s="43">
        <f t="shared" si="868"/>
        <v>6153.8461538461543</v>
      </c>
      <c r="M6822" s="25"/>
      <c r="N6822" s="25"/>
    </row>
    <row r="6823" spans="1:14" ht="18">
      <c r="A6823" s="106">
        <v>40722</v>
      </c>
      <c r="B6823" s="102" t="s">
        <v>1132</v>
      </c>
      <c r="C6823" s="29">
        <f t="shared" si="864"/>
        <v>104.34782608695652</v>
      </c>
      <c r="D6823" s="102" t="s">
        <v>188</v>
      </c>
      <c r="E6823" s="43">
        <v>2875</v>
      </c>
      <c r="F6823" s="43">
        <v>2885</v>
      </c>
      <c r="G6823" s="43">
        <v>2900</v>
      </c>
      <c r="H6823" s="110">
        <v>2915</v>
      </c>
      <c r="I6823" s="109">
        <f t="shared" si="865"/>
        <v>1043.4782608695652</v>
      </c>
      <c r="J6823" s="109">
        <f t="shared" si="866"/>
        <v>1565.2173913043478</v>
      </c>
      <c r="K6823" s="109">
        <f t="shared" si="867"/>
        <v>1565.2173913043478</v>
      </c>
      <c r="L6823" s="43">
        <f t="shared" si="868"/>
        <v>4173.913043478261</v>
      </c>
      <c r="M6823" s="25"/>
      <c r="N6823" s="25"/>
    </row>
    <row r="6824" spans="1:14" ht="18">
      <c r="A6824" s="106">
        <v>40722</v>
      </c>
      <c r="B6824" s="102" t="s">
        <v>600</v>
      </c>
      <c r="C6824" s="29">
        <f t="shared" si="864"/>
        <v>354.6099290780142</v>
      </c>
      <c r="D6824" s="102" t="s">
        <v>188</v>
      </c>
      <c r="E6824" s="43">
        <v>846</v>
      </c>
      <c r="F6824" s="43">
        <v>851</v>
      </c>
      <c r="G6824" s="43">
        <v>857</v>
      </c>
      <c r="H6824" s="110">
        <v>865</v>
      </c>
      <c r="I6824" s="109">
        <f t="shared" si="865"/>
        <v>1773.049645390071</v>
      </c>
      <c r="J6824" s="109">
        <f t="shared" si="866"/>
        <v>2127.6595744680853</v>
      </c>
      <c r="K6824" s="109">
        <f t="shared" si="867"/>
        <v>2836.8794326241136</v>
      </c>
      <c r="L6824" s="43">
        <f t="shared" si="868"/>
        <v>6737.5886524822699</v>
      </c>
      <c r="M6824" s="25"/>
      <c r="N6824" s="25"/>
    </row>
    <row r="6825" spans="1:14" ht="18">
      <c r="A6825" s="106">
        <v>40722</v>
      </c>
      <c r="B6825" s="102" t="s">
        <v>1206</v>
      </c>
      <c r="C6825" s="29">
        <f t="shared" si="864"/>
        <v>389.61038961038963</v>
      </c>
      <c r="D6825" s="102" t="s">
        <v>188</v>
      </c>
      <c r="E6825" s="43">
        <v>770</v>
      </c>
      <c r="F6825" s="43">
        <v>774</v>
      </c>
      <c r="G6825" s="43">
        <v>779</v>
      </c>
      <c r="H6825" s="110">
        <v>787</v>
      </c>
      <c r="I6825" s="109">
        <f t="shared" si="865"/>
        <v>1558.4415584415585</v>
      </c>
      <c r="J6825" s="109">
        <f t="shared" si="866"/>
        <v>1948.0519480519481</v>
      </c>
      <c r="K6825" s="109">
        <f t="shared" si="867"/>
        <v>3116.8831168831171</v>
      </c>
      <c r="L6825" s="43">
        <f t="shared" si="868"/>
        <v>6623.3766233766237</v>
      </c>
      <c r="M6825" s="25"/>
      <c r="N6825" s="25"/>
    </row>
    <row r="6826" spans="1:14" ht="18">
      <c r="A6826" s="106">
        <v>40722</v>
      </c>
      <c r="B6826" s="102" t="s">
        <v>1052</v>
      </c>
      <c r="C6826" s="29">
        <f t="shared" si="864"/>
        <v>103.51966873706004</v>
      </c>
      <c r="D6826" s="102" t="s">
        <v>188</v>
      </c>
      <c r="E6826" s="43">
        <v>2898</v>
      </c>
      <c r="F6826" s="43">
        <v>2908</v>
      </c>
      <c r="G6826" s="43">
        <v>2920</v>
      </c>
      <c r="H6826" s="110">
        <v>2935</v>
      </c>
      <c r="I6826" s="109">
        <f t="shared" si="865"/>
        <v>1035.1966873706006</v>
      </c>
      <c r="J6826" s="109">
        <f t="shared" si="866"/>
        <v>1242.2360248447205</v>
      </c>
      <c r="K6826" s="109">
        <f t="shared" si="867"/>
        <v>1552.7950310559006</v>
      </c>
      <c r="L6826" s="43">
        <f t="shared" si="868"/>
        <v>3830.2277432712217</v>
      </c>
      <c r="M6826" s="25"/>
      <c r="N6826" s="25"/>
    </row>
    <row r="6827" spans="1:14" ht="18">
      <c r="A6827" s="106">
        <v>40722</v>
      </c>
      <c r="B6827" s="102" t="s">
        <v>1201</v>
      </c>
      <c r="C6827" s="29">
        <f t="shared" si="864"/>
        <v>263.62038664323376</v>
      </c>
      <c r="D6827" s="102" t="s">
        <v>188</v>
      </c>
      <c r="E6827" s="43">
        <v>1138</v>
      </c>
      <c r="F6827" s="43">
        <v>1148</v>
      </c>
      <c r="G6827" s="43"/>
      <c r="H6827" s="110"/>
      <c r="I6827" s="109">
        <f t="shared" si="865"/>
        <v>2636.2038664323377</v>
      </c>
      <c r="J6827" s="109">
        <f t="shared" si="866"/>
        <v>0</v>
      </c>
      <c r="K6827" s="109">
        <f t="shared" si="867"/>
        <v>0</v>
      </c>
      <c r="L6827" s="43">
        <f t="shared" si="868"/>
        <v>2636.2038664323377</v>
      </c>
      <c r="M6827" s="25"/>
      <c r="N6827" s="25"/>
    </row>
    <row r="6828" spans="1:14" ht="18">
      <c r="A6828" s="114">
        <v>40721</v>
      </c>
      <c r="B6828" s="102" t="s">
        <v>1205</v>
      </c>
      <c r="C6828" s="29">
        <f t="shared" si="864"/>
        <v>789.47368421052636</v>
      </c>
      <c r="D6828" s="102" t="s">
        <v>188</v>
      </c>
      <c r="E6828" s="112">
        <v>380</v>
      </c>
      <c r="F6828" s="43">
        <v>382</v>
      </c>
      <c r="G6828" s="43">
        <v>385</v>
      </c>
      <c r="H6828" s="43">
        <v>390</v>
      </c>
      <c r="I6828" s="109">
        <f t="shared" si="865"/>
        <v>1578.9473684210527</v>
      </c>
      <c r="J6828" s="109">
        <f t="shared" si="866"/>
        <v>2368.4210526315792</v>
      </c>
      <c r="K6828" s="109">
        <f t="shared" si="867"/>
        <v>3947.3684210526317</v>
      </c>
      <c r="L6828" s="43">
        <f t="shared" si="868"/>
        <v>7894.7368421052633</v>
      </c>
      <c r="M6828" s="25"/>
      <c r="N6828" s="25"/>
    </row>
    <row r="6829" spans="1:14" ht="18">
      <c r="A6829" s="114">
        <v>40721</v>
      </c>
      <c r="B6829" s="102" t="s">
        <v>1140</v>
      </c>
      <c r="C6829" s="29">
        <f t="shared" si="864"/>
        <v>769.23076923076928</v>
      </c>
      <c r="D6829" s="102" t="s">
        <v>188</v>
      </c>
      <c r="E6829" s="43">
        <v>390</v>
      </c>
      <c r="F6829" s="43">
        <v>392</v>
      </c>
      <c r="G6829" s="43">
        <v>395</v>
      </c>
      <c r="H6829" s="110">
        <v>400</v>
      </c>
      <c r="I6829" s="109">
        <f t="shared" si="865"/>
        <v>1538.4615384615386</v>
      </c>
      <c r="J6829" s="109">
        <f t="shared" si="866"/>
        <v>2307.6923076923076</v>
      </c>
      <c r="K6829" s="109">
        <f t="shared" si="867"/>
        <v>3846.1538461538466</v>
      </c>
      <c r="L6829" s="43">
        <f t="shared" si="868"/>
        <v>7692.3076923076933</v>
      </c>
      <c r="M6829" s="25"/>
      <c r="N6829" s="25"/>
    </row>
    <row r="6830" spans="1:14" ht="18">
      <c r="A6830" s="114">
        <v>40718</v>
      </c>
      <c r="B6830" s="102" t="s">
        <v>1207</v>
      </c>
      <c r="C6830" s="29">
        <f t="shared" si="864"/>
        <v>1818.1818181818182</v>
      </c>
      <c r="D6830" s="102" t="s">
        <v>188</v>
      </c>
      <c r="E6830" s="43">
        <v>165</v>
      </c>
      <c r="F6830" s="43">
        <v>166</v>
      </c>
      <c r="G6830" s="43">
        <v>167.5</v>
      </c>
      <c r="H6830" s="110">
        <v>169</v>
      </c>
      <c r="I6830" s="109">
        <f t="shared" si="865"/>
        <v>1818.1818181818182</v>
      </c>
      <c r="J6830" s="109">
        <f t="shared" si="866"/>
        <v>2727.2727272727275</v>
      </c>
      <c r="K6830" s="109">
        <f t="shared" si="867"/>
        <v>2727.2727272727275</v>
      </c>
      <c r="L6830" s="43">
        <f t="shared" si="868"/>
        <v>7272.7272727272739</v>
      </c>
      <c r="M6830" s="25"/>
      <c r="N6830" s="25"/>
    </row>
    <row r="6831" spans="1:14" ht="18">
      <c r="A6831" s="114">
        <v>40718</v>
      </c>
      <c r="B6831" s="102" t="s">
        <v>1204</v>
      </c>
      <c r="C6831" s="29">
        <f t="shared" si="864"/>
        <v>3225.8064516129034</v>
      </c>
      <c r="D6831" s="102" t="s">
        <v>203</v>
      </c>
      <c r="E6831" s="43">
        <v>93</v>
      </c>
      <c r="F6831" s="43">
        <v>92.25</v>
      </c>
      <c r="G6831" s="43">
        <v>91.25</v>
      </c>
      <c r="H6831" s="110">
        <v>90</v>
      </c>
      <c r="I6831" s="109">
        <f t="shared" si="865"/>
        <v>2419.3548387096776</v>
      </c>
      <c r="J6831" s="109">
        <f t="shared" si="866"/>
        <v>3225.8064516129034</v>
      </c>
      <c r="K6831" s="109">
        <f t="shared" si="867"/>
        <v>4032.2580645161293</v>
      </c>
      <c r="L6831" s="43">
        <f t="shared" si="868"/>
        <v>9677.4193548387102</v>
      </c>
      <c r="M6831" s="25"/>
      <c r="N6831" s="25"/>
    </row>
    <row r="6832" spans="1:14" ht="18">
      <c r="A6832" s="114">
        <v>40718</v>
      </c>
      <c r="B6832" s="102" t="s">
        <v>659</v>
      </c>
      <c r="C6832" s="29">
        <f t="shared" si="864"/>
        <v>436.68122270742356</v>
      </c>
      <c r="D6832" s="102" t="s">
        <v>188</v>
      </c>
      <c r="E6832" s="43">
        <v>687</v>
      </c>
      <c r="F6832" s="43">
        <v>691</v>
      </c>
      <c r="G6832" s="43">
        <v>696</v>
      </c>
      <c r="H6832" s="110"/>
      <c r="I6832" s="109">
        <f t="shared" si="865"/>
        <v>1746.7248908296942</v>
      </c>
      <c r="J6832" s="109">
        <f t="shared" si="866"/>
        <v>2183.4061135371176</v>
      </c>
      <c r="K6832" s="109">
        <f t="shared" si="867"/>
        <v>0</v>
      </c>
      <c r="L6832" s="43">
        <f t="shared" si="868"/>
        <v>3930.1310043668118</v>
      </c>
      <c r="M6832" s="25"/>
      <c r="N6832" s="25"/>
    </row>
    <row r="6833" spans="1:14" ht="18">
      <c r="A6833" s="114">
        <v>40718</v>
      </c>
      <c r="B6833" s="102" t="s">
        <v>1207</v>
      </c>
      <c r="C6833" s="29">
        <f t="shared" si="864"/>
        <v>1775.1479289940828</v>
      </c>
      <c r="D6833" s="102" t="s">
        <v>188</v>
      </c>
      <c r="E6833" s="54">
        <v>169</v>
      </c>
      <c r="F6833" s="43">
        <v>170</v>
      </c>
      <c r="G6833" s="43"/>
      <c r="H6833" s="110"/>
      <c r="I6833" s="109">
        <f t="shared" si="865"/>
        <v>1775.1479289940828</v>
      </c>
      <c r="J6833" s="109">
        <f t="shared" si="866"/>
        <v>0</v>
      </c>
      <c r="K6833" s="109">
        <f t="shared" si="867"/>
        <v>0</v>
      </c>
      <c r="L6833" s="43">
        <f t="shared" si="868"/>
        <v>1775.1479289940828</v>
      </c>
      <c r="M6833" s="25"/>
      <c r="N6833" s="25"/>
    </row>
    <row r="6834" spans="1:14" ht="18">
      <c r="A6834" s="106">
        <v>40717</v>
      </c>
      <c r="B6834" s="102" t="s">
        <v>1204</v>
      </c>
      <c r="C6834" s="29">
        <f t="shared" si="864"/>
        <v>3037.9746835443038</v>
      </c>
      <c r="D6834" s="54" t="s">
        <v>188</v>
      </c>
      <c r="E6834" s="102">
        <v>98.75</v>
      </c>
      <c r="F6834" s="43">
        <v>99.5</v>
      </c>
      <c r="G6834" s="43">
        <v>100.5</v>
      </c>
      <c r="H6834" s="43">
        <v>102</v>
      </c>
      <c r="I6834" s="109">
        <f t="shared" si="865"/>
        <v>2278.4810126582279</v>
      </c>
      <c r="J6834" s="109">
        <f t="shared" si="866"/>
        <v>3037.9746835443038</v>
      </c>
      <c r="K6834" s="109">
        <f t="shared" si="867"/>
        <v>4556.9620253164558</v>
      </c>
      <c r="L6834" s="43">
        <f t="shared" si="868"/>
        <v>9873.4177215189884</v>
      </c>
      <c r="M6834" s="25"/>
      <c r="N6834" s="25"/>
    </row>
    <row r="6835" spans="1:14" ht="18">
      <c r="A6835" s="114">
        <v>40717</v>
      </c>
      <c r="B6835" s="102" t="s">
        <v>1208</v>
      </c>
      <c r="C6835" s="29">
        <f t="shared" si="864"/>
        <v>3030.3030303030305</v>
      </c>
      <c r="D6835" s="102" t="s">
        <v>203</v>
      </c>
      <c r="E6835" s="43">
        <v>99</v>
      </c>
      <c r="F6835" s="43">
        <v>98</v>
      </c>
      <c r="G6835" s="43">
        <v>96.75</v>
      </c>
      <c r="H6835" s="110">
        <v>95</v>
      </c>
      <c r="I6835" s="109">
        <f t="shared" si="865"/>
        <v>3030.3030303030305</v>
      </c>
      <c r="J6835" s="109">
        <f t="shared" si="866"/>
        <v>3787.878787878788</v>
      </c>
      <c r="K6835" s="109">
        <f t="shared" si="867"/>
        <v>5303.030303030303</v>
      </c>
      <c r="L6835" s="43">
        <f t="shared" si="868"/>
        <v>12121.21212121212</v>
      </c>
      <c r="M6835" s="25"/>
      <c r="N6835" s="25"/>
    </row>
    <row r="6836" spans="1:14" ht="18">
      <c r="A6836" s="114">
        <v>40717</v>
      </c>
      <c r="B6836" s="102" t="s">
        <v>560</v>
      </c>
      <c r="C6836" s="29">
        <f t="shared" si="864"/>
        <v>857.14285714285711</v>
      </c>
      <c r="D6836" s="102" t="s">
        <v>203</v>
      </c>
      <c r="E6836" s="43">
        <v>350</v>
      </c>
      <c r="F6836" s="43">
        <v>347.75</v>
      </c>
      <c r="G6836" s="43">
        <v>345</v>
      </c>
      <c r="H6836" s="110">
        <v>342</v>
      </c>
      <c r="I6836" s="109">
        <f t="shared" si="865"/>
        <v>1928.5714285714284</v>
      </c>
      <c r="J6836" s="109">
        <f t="shared" si="866"/>
        <v>2357.1428571428569</v>
      </c>
      <c r="K6836" s="109">
        <f t="shared" si="867"/>
        <v>2571.4285714285716</v>
      </c>
      <c r="L6836" s="43">
        <f t="shared" si="868"/>
        <v>6857.1428571428569</v>
      </c>
      <c r="M6836" s="25"/>
      <c r="N6836" s="25"/>
    </row>
    <row r="6837" spans="1:14" ht="18">
      <c r="A6837" s="114">
        <v>40717</v>
      </c>
      <c r="B6837" s="102" t="s">
        <v>1208</v>
      </c>
      <c r="C6837" s="29">
        <f t="shared" si="864"/>
        <v>2752.2935779816512</v>
      </c>
      <c r="D6837" s="102" t="s">
        <v>203</v>
      </c>
      <c r="E6837" s="43">
        <v>109</v>
      </c>
      <c r="F6837" s="43">
        <v>108</v>
      </c>
      <c r="G6837" s="43">
        <v>106.75</v>
      </c>
      <c r="H6837" s="110">
        <v>105</v>
      </c>
      <c r="I6837" s="109">
        <f t="shared" si="865"/>
        <v>2752.2935779816512</v>
      </c>
      <c r="J6837" s="109">
        <f t="shared" si="866"/>
        <v>3440.3669724770639</v>
      </c>
      <c r="K6837" s="109">
        <f t="shared" si="867"/>
        <v>4816.5137614678897</v>
      </c>
      <c r="L6837" s="43">
        <f t="shared" si="868"/>
        <v>11009.174311926605</v>
      </c>
      <c r="M6837" s="25"/>
      <c r="N6837" s="25"/>
    </row>
    <row r="6838" spans="1:14" ht="18">
      <c r="A6838" s="114">
        <v>40717</v>
      </c>
      <c r="B6838" s="102" t="s">
        <v>516</v>
      </c>
      <c r="C6838" s="29">
        <f t="shared" si="864"/>
        <v>1321.5859030837005</v>
      </c>
      <c r="D6838" s="102" t="s">
        <v>188</v>
      </c>
      <c r="E6838" s="43">
        <v>227</v>
      </c>
      <c r="F6838" s="43">
        <v>228.5</v>
      </c>
      <c r="G6838" s="43">
        <v>230</v>
      </c>
      <c r="H6838" s="110">
        <v>233</v>
      </c>
      <c r="I6838" s="109">
        <f t="shared" si="865"/>
        <v>1982.3788546255507</v>
      </c>
      <c r="J6838" s="109">
        <f t="shared" si="866"/>
        <v>1982.3788546255507</v>
      </c>
      <c r="K6838" s="109">
        <f t="shared" si="867"/>
        <v>3964.7577092511015</v>
      </c>
      <c r="L6838" s="43">
        <f t="shared" si="868"/>
        <v>7929.5154185022029</v>
      </c>
      <c r="M6838" s="25"/>
      <c r="N6838" s="25"/>
    </row>
    <row r="6839" spans="1:14" ht="18">
      <c r="A6839" s="114">
        <v>40717</v>
      </c>
      <c r="B6839" s="102" t="s">
        <v>1208</v>
      </c>
      <c r="C6839" s="29">
        <f t="shared" si="864"/>
        <v>2654.8672566371683</v>
      </c>
      <c r="D6839" s="54" t="s">
        <v>203</v>
      </c>
      <c r="E6839" s="102">
        <v>113</v>
      </c>
      <c r="F6839" s="43">
        <v>112</v>
      </c>
      <c r="G6839" s="43">
        <v>110.75</v>
      </c>
      <c r="H6839" s="110">
        <v>109</v>
      </c>
      <c r="I6839" s="109">
        <f t="shared" si="865"/>
        <v>2654.8672566371683</v>
      </c>
      <c r="J6839" s="109">
        <f t="shared" si="866"/>
        <v>3318.5840707964603</v>
      </c>
      <c r="K6839" s="109">
        <f t="shared" si="867"/>
        <v>4646.0176991150447</v>
      </c>
      <c r="L6839" s="43">
        <f t="shared" si="868"/>
        <v>10619.469026548673</v>
      </c>
      <c r="M6839" s="25"/>
      <c r="N6839" s="25"/>
    </row>
    <row r="6840" spans="1:14" ht="18">
      <c r="A6840" s="106">
        <v>40716</v>
      </c>
      <c r="B6840" s="102" t="s">
        <v>1194</v>
      </c>
      <c r="C6840" s="29">
        <f t="shared" si="864"/>
        <v>1111.1111111111111</v>
      </c>
      <c r="D6840" s="102" t="s">
        <v>188</v>
      </c>
      <c r="E6840" s="29">
        <v>270</v>
      </c>
      <c r="F6840" s="43">
        <v>271.25</v>
      </c>
      <c r="G6840" s="43">
        <v>272.75</v>
      </c>
      <c r="H6840" s="110"/>
      <c r="I6840" s="109">
        <f t="shared" si="865"/>
        <v>1388.8888888888889</v>
      </c>
      <c r="J6840" s="109">
        <f t="shared" si="866"/>
        <v>1666.6666666666665</v>
      </c>
      <c r="K6840" s="109">
        <f t="shared" si="867"/>
        <v>0</v>
      </c>
      <c r="L6840" s="43">
        <f t="shared" si="868"/>
        <v>3055.5555555555557</v>
      </c>
      <c r="M6840" s="25"/>
      <c r="N6840" s="25"/>
    </row>
    <row r="6841" spans="1:14" ht="18">
      <c r="A6841" s="114">
        <v>40716</v>
      </c>
      <c r="B6841" s="102" t="s">
        <v>1209</v>
      </c>
      <c r="C6841" s="29">
        <f t="shared" si="864"/>
        <v>1840.4907975460123</v>
      </c>
      <c r="D6841" s="102" t="s">
        <v>203</v>
      </c>
      <c r="E6841" s="43">
        <v>163</v>
      </c>
      <c r="F6841" s="43">
        <v>162</v>
      </c>
      <c r="G6841" s="43"/>
      <c r="H6841" s="110"/>
      <c r="I6841" s="109">
        <f t="shared" si="865"/>
        <v>1840.4907975460123</v>
      </c>
      <c r="J6841" s="109">
        <f t="shared" si="866"/>
        <v>0</v>
      </c>
      <c r="K6841" s="109">
        <f t="shared" si="867"/>
        <v>0</v>
      </c>
      <c r="L6841" s="43">
        <f t="shared" si="868"/>
        <v>1840.4907975460123</v>
      </c>
      <c r="M6841" s="25"/>
      <c r="N6841" s="25"/>
    </row>
    <row r="6842" spans="1:14" ht="18">
      <c r="A6842" s="114">
        <v>40716</v>
      </c>
      <c r="B6842" s="102" t="s">
        <v>1208</v>
      </c>
      <c r="C6842" s="29">
        <f t="shared" si="864"/>
        <v>2564.102564102564</v>
      </c>
      <c r="D6842" s="102" t="s">
        <v>203</v>
      </c>
      <c r="E6842" s="43">
        <v>117</v>
      </c>
      <c r="F6842" s="43">
        <v>115.75</v>
      </c>
      <c r="G6842" s="43"/>
      <c r="H6842" s="110"/>
      <c r="I6842" s="109">
        <f t="shared" si="865"/>
        <v>3205.1282051282051</v>
      </c>
      <c r="J6842" s="109">
        <f t="shared" si="866"/>
        <v>0</v>
      </c>
      <c r="K6842" s="109">
        <f t="shared" si="867"/>
        <v>0</v>
      </c>
      <c r="L6842" s="43">
        <f t="shared" si="868"/>
        <v>3205.1282051282051</v>
      </c>
      <c r="M6842" s="25"/>
      <c r="N6842" s="25"/>
    </row>
    <row r="6843" spans="1:14" ht="18">
      <c r="A6843" s="114">
        <v>40715</v>
      </c>
      <c r="B6843" s="102" t="s">
        <v>1097</v>
      </c>
      <c r="C6843" s="29">
        <f t="shared" si="864"/>
        <v>1183.4319526627219</v>
      </c>
      <c r="D6843" s="102" t="s">
        <v>188</v>
      </c>
      <c r="E6843" s="43">
        <v>253.5</v>
      </c>
      <c r="F6843" s="43">
        <v>254.85</v>
      </c>
      <c r="G6843" s="43">
        <v>257</v>
      </c>
      <c r="H6843" s="110">
        <v>260</v>
      </c>
      <c r="I6843" s="109">
        <f t="shared" si="865"/>
        <v>1597.6331360946679</v>
      </c>
      <c r="J6843" s="109">
        <f t="shared" si="866"/>
        <v>2544.3786982248589</v>
      </c>
      <c r="K6843" s="109">
        <f t="shared" si="867"/>
        <v>3550.2958579881656</v>
      </c>
      <c r="L6843" s="43">
        <f t="shared" si="868"/>
        <v>7692.3076923076915</v>
      </c>
      <c r="M6843" s="25"/>
      <c r="N6843" s="25"/>
    </row>
    <row r="6844" spans="1:14" ht="18">
      <c r="A6844" s="114">
        <v>40715</v>
      </c>
      <c r="B6844" s="102" t="s">
        <v>1180</v>
      </c>
      <c r="C6844" s="29">
        <f t="shared" si="864"/>
        <v>1090.909090909091</v>
      </c>
      <c r="D6844" s="102" t="s">
        <v>188</v>
      </c>
      <c r="E6844" s="43">
        <v>275</v>
      </c>
      <c r="F6844" s="43">
        <v>276.25</v>
      </c>
      <c r="G6844" s="43">
        <v>277.75</v>
      </c>
      <c r="H6844" s="110">
        <v>280</v>
      </c>
      <c r="I6844" s="109">
        <f t="shared" si="865"/>
        <v>1363.6363636363637</v>
      </c>
      <c r="J6844" s="109">
        <f t="shared" si="866"/>
        <v>1636.3636363636365</v>
      </c>
      <c r="K6844" s="109">
        <f t="shared" si="867"/>
        <v>2454.545454545455</v>
      </c>
      <c r="L6844" s="43">
        <f t="shared" si="868"/>
        <v>5454.545454545455</v>
      </c>
      <c r="M6844" s="25"/>
      <c r="N6844" s="25"/>
    </row>
    <row r="6845" spans="1:14" ht="18">
      <c r="A6845" s="114">
        <v>40715</v>
      </c>
      <c r="B6845" s="102" t="s">
        <v>114</v>
      </c>
      <c r="C6845" s="29">
        <f t="shared" si="864"/>
        <v>1388.8888888888889</v>
      </c>
      <c r="D6845" s="102" t="s">
        <v>188</v>
      </c>
      <c r="E6845" s="43">
        <v>216</v>
      </c>
      <c r="F6845" s="43">
        <v>217.35</v>
      </c>
      <c r="G6845" s="43">
        <v>218.75</v>
      </c>
      <c r="H6845" s="110">
        <v>220.95</v>
      </c>
      <c r="I6845" s="109">
        <f t="shared" si="865"/>
        <v>1874.999999999992</v>
      </c>
      <c r="J6845" s="109">
        <f t="shared" si="866"/>
        <v>1944.4444444444523</v>
      </c>
      <c r="K6845" s="109">
        <f t="shared" si="867"/>
        <v>3055.5555555555397</v>
      </c>
      <c r="L6845" s="43">
        <f t="shared" si="868"/>
        <v>6874.9999999999836</v>
      </c>
      <c r="M6845" s="25"/>
      <c r="N6845" s="25"/>
    </row>
    <row r="6846" spans="1:14" ht="18">
      <c r="A6846" s="114">
        <v>40715</v>
      </c>
      <c r="B6846" s="102" t="s">
        <v>19</v>
      </c>
      <c r="C6846" s="29">
        <f t="shared" si="864"/>
        <v>1022.1465076660988</v>
      </c>
      <c r="D6846" s="102" t="s">
        <v>188</v>
      </c>
      <c r="E6846" s="43">
        <v>293.5</v>
      </c>
      <c r="F6846" s="43">
        <v>295</v>
      </c>
      <c r="G6846" s="43"/>
      <c r="H6846" s="110"/>
      <c r="I6846" s="109">
        <f t="shared" si="865"/>
        <v>1533.2197614991483</v>
      </c>
      <c r="J6846" s="109">
        <f t="shared" si="866"/>
        <v>0</v>
      </c>
      <c r="K6846" s="109">
        <f t="shared" si="867"/>
        <v>0</v>
      </c>
      <c r="L6846" s="43">
        <f t="shared" si="868"/>
        <v>1533.2197614991483</v>
      </c>
      <c r="M6846" s="25"/>
      <c r="N6846" s="25"/>
    </row>
    <row r="6847" spans="1:14" ht="18">
      <c r="A6847" s="114">
        <v>40714</v>
      </c>
      <c r="B6847" s="102" t="s">
        <v>1208</v>
      </c>
      <c r="C6847" s="29">
        <f t="shared" ref="C6847:C6910" si="869">300000/E6847</f>
        <v>2142.8571428571427</v>
      </c>
      <c r="D6847" s="102" t="s">
        <v>203</v>
      </c>
      <c r="E6847" s="43">
        <v>140</v>
      </c>
      <c r="F6847" s="43">
        <v>139</v>
      </c>
      <c r="G6847" s="43">
        <v>137</v>
      </c>
      <c r="H6847" s="110">
        <v>134</v>
      </c>
      <c r="I6847" s="109">
        <f t="shared" si="865"/>
        <v>2142.8571428571427</v>
      </c>
      <c r="J6847" s="109">
        <f t="shared" si="866"/>
        <v>4285.7142857142853</v>
      </c>
      <c r="K6847" s="109">
        <f t="shared" si="867"/>
        <v>6428.5714285714275</v>
      </c>
      <c r="L6847" s="43">
        <f t="shared" si="868"/>
        <v>12857.142857142855</v>
      </c>
      <c r="M6847" s="25"/>
      <c r="N6847" s="25"/>
    </row>
    <row r="6848" spans="1:14" ht="18">
      <c r="A6848" s="114">
        <v>40714</v>
      </c>
      <c r="B6848" s="102" t="s">
        <v>840</v>
      </c>
      <c r="C6848" s="29">
        <f t="shared" si="869"/>
        <v>789.47368421052636</v>
      </c>
      <c r="D6848" s="102" t="s">
        <v>188</v>
      </c>
      <c r="E6848" s="43">
        <v>380</v>
      </c>
      <c r="F6848" s="43">
        <v>382</v>
      </c>
      <c r="G6848" s="43"/>
      <c r="H6848" s="110"/>
      <c r="I6848" s="109">
        <f t="shared" si="865"/>
        <v>1578.9473684210527</v>
      </c>
      <c r="J6848" s="109">
        <f t="shared" si="866"/>
        <v>0</v>
      </c>
      <c r="K6848" s="109">
        <f t="shared" si="867"/>
        <v>0</v>
      </c>
      <c r="L6848" s="43">
        <f t="shared" si="868"/>
        <v>1578.9473684210527</v>
      </c>
      <c r="M6848" s="25"/>
      <c r="N6848" s="25"/>
    </row>
    <row r="6849" spans="1:14" ht="18">
      <c r="A6849" s="114">
        <v>40714</v>
      </c>
      <c r="B6849" s="102" t="s">
        <v>1208</v>
      </c>
      <c r="C6849" s="29">
        <f t="shared" si="869"/>
        <v>2222.2222222222222</v>
      </c>
      <c r="D6849" s="102" t="s">
        <v>203</v>
      </c>
      <c r="E6849" s="43">
        <v>135</v>
      </c>
      <c r="F6849" s="43">
        <v>134</v>
      </c>
      <c r="G6849" s="43">
        <v>132.5</v>
      </c>
      <c r="H6849" s="110">
        <v>131</v>
      </c>
      <c r="I6849" s="109">
        <f t="shared" si="865"/>
        <v>2222.2222222222222</v>
      </c>
      <c r="J6849" s="109">
        <f t="shared" si="866"/>
        <v>3333.333333333333</v>
      </c>
      <c r="K6849" s="109">
        <f t="shared" si="867"/>
        <v>3333.333333333333</v>
      </c>
      <c r="L6849" s="43">
        <f t="shared" si="868"/>
        <v>8888.8888888888869</v>
      </c>
      <c r="M6849" s="25"/>
      <c r="N6849" s="25"/>
    </row>
    <row r="6850" spans="1:14" ht="18">
      <c r="A6850" s="114">
        <v>40714</v>
      </c>
      <c r="B6850" s="102" t="s">
        <v>1208</v>
      </c>
      <c r="C6850" s="29">
        <f t="shared" si="869"/>
        <v>2298.8505747126437</v>
      </c>
      <c r="D6850" s="102" t="s">
        <v>203</v>
      </c>
      <c r="E6850" s="43">
        <v>130.5</v>
      </c>
      <c r="F6850" s="43">
        <v>129.5</v>
      </c>
      <c r="G6850" s="43">
        <v>128</v>
      </c>
      <c r="H6850" s="110">
        <v>126</v>
      </c>
      <c r="I6850" s="109">
        <f t="shared" si="865"/>
        <v>2298.8505747126437</v>
      </c>
      <c r="J6850" s="109">
        <f t="shared" si="866"/>
        <v>3448.2758620689656</v>
      </c>
      <c r="K6850" s="109">
        <f t="shared" si="867"/>
        <v>4597.7011494252874</v>
      </c>
      <c r="L6850" s="43">
        <f t="shared" si="868"/>
        <v>10344.827586206897</v>
      </c>
      <c r="M6850" s="25"/>
      <c r="N6850" s="25"/>
    </row>
    <row r="6851" spans="1:14" ht="18">
      <c r="A6851" s="114">
        <v>40711</v>
      </c>
      <c r="B6851" s="102" t="s">
        <v>542</v>
      </c>
      <c r="C6851" s="29">
        <f t="shared" si="869"/>
        <v>1255.2301255230125</v>
      </c>
      <c r="D6851" s="102" t="s">
        <v>188</v>
      </c>
      <c r="E6851" s="43">
        <v>239</v>
      </c>
      <c r="F6851" s="110">
        <v>240.35</v>
      </c>
      <c r="G6851" s="110">
        <v>242.75</v>
      </c>
      <c r="H6851" s="110">
        <v>245</v>
      </c>
      <c r="I6851" s="109">
        <f t="shared" si="865"/>
        <v>1694.5606694560597</v>
      </c>
      <c r="J6851" s="109">
        <f t="shared" si="866"/>
        <v>3012.5523012552371</v>
      </c>
      <c r="K6851" s="109">
        <f t="shared" si="867"/>
        <v>2824.267782426778</v>
      </c>
      <c r="L6851" s="43">
        <f t="shared" si="868"/>
        <v>7531.3807531380753</v>
      </c>
      <c r="M6851" s="25"/>
      <c r="N6851" s="25"/>
    </row>
    <row r="6852" spans="1:14" ht="18">
      <c r="A6852" s="114">
        <v>40711</v>
      </c>
      <c r="B6852" s="102" t="s">
        <v>1096</v>
      </c>
      <c r="C6852" s="29">
        <f t="shared" si="869"/>
        <v>1634.8773841961852</v>
      </c>
      <c r="D6852" s="102" t="s">
        <v>188</v>
      </c>
      <c r="E6852" s="43">
        <v>183.5</v>
      </c>
      <c r="F6852" s="110">
        <v>184.5</v>
      </c>
      <c r="G6852" s="110">
        <v>186</v>
      </c>
      <c r="H6852" s="110">
        <v>188</v>
      </c>
      <c r="I6852" s="109">
        <f t="shared" si="865"/>
        <v>1634.8773841961852</v>
      </c>
      <c r="J6852" s="109">
        <f t="shared" si="866"/>
        <v>2452.316076294278</v>
      </c>
      <c r="K6852" s="109">
        <f t="shared" si="867"/>
        <v>3269.7547683923704</v>
      </c>
      <c r="L6852" s="43">
        <f t="shared" si="868"/>
        <v>7356.9482288828331</v>
      </c>
      <c r="M6852" s="25"/>
      <c r="N6852" s="25"/>
    </row>
    <row r="6853" spans="1:14" ht="18">
      <c r="A6853" s="114">
        <v>40711</v>
      </c>
      <c r="B6853" s="102" t="s">
        <v>1210</v>
      </c>
      <c r="C6853" s="29">
        <f t="shared" si="869"/>
        <v>1376.1467889908256</v>
      </c>
      <c r="D6853" s="102" t="s">
        <v>188</v>
      </c>
      <c r="E6853" s="43">
        <v>218</v>
      </c>
      <c r="F6853" s="110">
        <v>219.25</v>
      </c>
      <c r="G6853" s="110">
        <v>220.35</v>
      </c>
      <c r="H6853" s="110">
        <v>223</v>
      </c>
      <c r="I6853" s="109">
        <f t="shared" si="865"/>
        <v>1720.1834862385319</v>
      </c>
      <c r="J6853" s="109">
        <f t="shared" si="866"/>
        <v>1513.7614678899004</v>
      </c>
      <c r="K6853" s="109">
        <f t="shared" si="867"/>
        <v>3646.7889908256957</v>
      </c>
      <c r="L6853" s="43">
        <f t="shared" si="868"/>
        <v>6880.7339449541278</v>
      </c>
      <c r="M6853" s="25"/>
      <c r="N6853" s="25"/>
    </row>
    <row r="6854" spans="1:14" ht="18">
      <c r="A6854" s="114">
        <v>40711</v>
      </c>
      <c r="B6854" s="102" t="s">
        <v>1140</v>
      </c>
      <c r="C6854" s="29">
        <f t="shared" si="869"/>
        <v>849.85835694050991</v>
      </c>
      <c r="D6854" s="102" t="s">
        <v>203</v>
      </c>
      <c r="E6854" s="43">
        <v>353</v>
      </c>
      <c r="F6854" s="110">
        <v>351</v>
      </c>
      <c r="G6854" s="110">
        <v>348</v>
      </c>
      <c r="H6854" s="110"/>
      <c r="I6854" s="109">
        <f t="shared" si="865"/>
        <v>1699.7167138810198</v>
      </c>
      <c r="J6854" s="109">
        <f t="shared" si="866"/>
        <v>2549.5750708215296</v>
      </c>
      <c r="K6854" s="109">
        <f t="shared" si="867"/>
        <v>0</v>
      </c>
      <c r="L6854" s="43">
        <f t="shared" si="868"/>
        <v>4249.2917847025492</v>
      </c>
      <c r="M6854" s="25"/>
      <c r="N6854" s="25"/>
    </row>
    <row r="6855" spans="1:14" ht="18">
      <c r="A6855" s="114">
        <v>40710</v>
      </c>
      <c r="B6855" s="102" t="s">
        <v>560</v>
      </c>
      <c r="C6855" s="29">
        <f t="shared" si="869"/>
        <v>719.42446043165467</v>
      </c>
      <c r="D6855" s="102" t="s">
        <v>188</v>
      </c>
      <c r="E6855" s="43">
        <v>417</v>
      </c>
      <c r="F6855" s="110">
        <v>420</v>
      </c>
      <c r="G6855" s="110">
        <v>424</v>
      </c>
      <c r="H6855" s="110">
        <v>430</v>
      </c>
      <c r="I6855" s="109">
        <f t="shared" si="865"/>
        <v>2158.2733812949641</v>
      </c>
      <c r="J6855" s="109">
        <f t="shared" si="866"/>
        <v>2877.6978417266187</v>
      </c>
      <c r="K6855" s="109">
        <f t="shared" si="867"/>
        <v>4316.5467625899282</v>
      </c>
      <c r="L6855" s="43">
        <f t="shared" si="868"/>
        <v>9352.5179856115101</v>
      </c>
      <c r="M6855" s="25"/>
      <c r="N6855" s="25"/>
    </row>
    <row r="6856" spans="1:14" ht="18">
      <c r="A6856" s="114">
        <v>40710</v>
      </c>
      <c r="B6856" s="102" t="s">
        <v>1211</v>
      </c>
      <c r="C6856" s="29">
        <f t="shared" si="869"/>
        <v>2020.2020202020201</v>
      </c>
      <c r="D6856" s="102" t="s">
        <v>188</v>
      </c>
      <c r="E6856" s="43">
        <v>148.5</v>
      </c>
      <c r="F6856" s="110">
        <v>149.5</v>
      </c>
      <c r="G6856" s="110"/>
      <c r="H6856" s="110"/>
      <c r="I6856" s="109">
        <f t="shared" si="865"/>
        <v>2020.2020202020201</v>
      </c>
      <c r="J6856" s="109">
        <f t="shared" si="866"/>
        <v>0</v>
      </c>
      <c r="K6856" s="109">
        <f t="shared" si="867"/>
        <v>0</v>
      </c>
      <c r="L6856" s="43">
        <f t="shared" si="868"/>
        <v>2020.2020202020201</v>
      </c>
      <c r="M6856" s="25"/>
      <c r="N6856" s="25"/>
    </row>
    <row r="6857" spans="1:14" ht="18">
      <c r="A6857" s="114">
        <v>40710</v>
      </c>
      <c r="B6857" s="102" t="s">
        <v>1052</v>
      </c>
      <c r="C6857" s="29">
        <f t="shared" si="869"/>
        <v>112.35955056179775</v>
      </c>
      <c r="D6857" s="102" t="s">
        <v>203</v>
      </c>
      <c r="E6857" s="43">
        <v>2670</v>
      </c>
      <c r="F6857" s="110">
        <v>2662</v>
      </c>
      <c r="G6857" s="110">
        <v>2650</v>
      </c>
      <c r="H6857" s="110"/>
      <c r="I6857" s="109">
        <f t="shared" si="865"/>
        <v>898.87640449438197</v>
      </c>
      <c r="J6857" s="109">
        <f t="shared" si="866"/>
        <v>1348.314606741573</v>
      </c>
      <c r="K6857" s="109">
        <f t="shared" si="867"/>
        <v>0</v>
      </c>
      <c r="L6857" s="43">
        <f t="shared" si="868"/>
        <v>2247.1910112359551</v>
      </c>
      <c r="M6857" s="25"/>
      <c r="N6857" s="25"/>
    </row>
    <row r="6858" spans="1:14" ht="18">
      <c r="A6858" s="114">
        <v>40710</v>
      </c>
      <c r="B6858" s="102" t="s">
        <v>560</v>
      </c>
      <c r="C6858" s="29">
        <f t="shared" si="869"/>
        <v>692.84064665127016</v>
      </c>
      <c r="D6858" s="102" t="s">
        <v>188</v>
      </c>
      <c r="E6858" s="43">
        <v>433</v>
      </c>
      <c r="F6858" s="110">
        <v>435</v>
      </c>
      <c r="G6858" s="110">
        <v>438</v>
      </c>
      <c r="H6858" s="110">
        <v>445</v>
      </c>
      <c r="I6858" s="109">
        <f t="shared" si="865"/>
        <v>1385.6812933025403</v>
      </c>
      <c r="J6858" s="109">
        <f t="shared" si="866"/>
        <v>2078.5219399538105</v>
      </c>
      <c r="K6858" s="109">
        <f t="shared" si="867"/>
        <v>4849.8845265588916</v>
      </c>
      <c r="L6858" s="43">
        <f t="shared" si="868"/>
        <v>8314.087759815242</v>
      </c>
      <c r="M6858" s="25"/>
      <c r="N6858" s="25"/>
    </row>
    <row r="6859" spans="1:14" ht="18">
      <c r="A6859" s="114">
        <v>40710</v>
      </c>
      <c r="B6859" s="102" t="s">
        <v>606</v>
      </c>
      <c r="C6859" s="29">
        <f t="shared" si="869"/>
        <v>1167.3151750972763</v>
      </c>
      <c r="D6859" s="102" t="s">
        <v>188</v>
      </c>
      <c r="E6859" s="43">
        <v>257</v>
      </c>
      <c r="F6859" s="110">
        <v>259</v>
      </c>
      <c r="G6859" s="110"/>
      <c r="H6859" s="110"/>
      <c r="I6859" s="109">
        <f t="shared" si="865"/>
        <v>2334.6303501945526</v>
      </c>
      <c r="J6859" s="109">
        <f t="shared" si="866"/>
        <v>0</v>
      </c>
      <c r="K6859" s="109">
        <f t="shared" si="867"/>
        <v>0</v>
      </c>
      <c r="L6859" s="43">
        <f t="shared" si="868"/>
        <v>2334.6303501945526</v>
      </c>
      <c r="M6859" s="25"/>
      <c r="N6859" s="25"/>
    </row>
    <row r="6860" spans="1:14" ht="18">
      <c r="A6860" s="114">
        <v>40709</v>
      </c>
      <c r="B6860" s="102" t="s">
        <v>1212</v>
      </c>
      <c r="C6860" s="29">
        <f t="shared" si="869"/>
        <v>2489.6265560165975</v>
      </c>
      <c r="D6860" s="102" t="s">
        <v>188</v>
      </c>
      <c r="E6860" s="43">
        <v>120.5</v>
      </c>
      <c r="F6860" s="110">
        <v>121.5</v>
      </c>
      <c r="G6860" s="110"/>
      <c r="H6860" s="110"/>
      <c r="I6860" s="109">
        <f t="shared" ref="I6860:I6923" si="870">(IF(D6860="SHORT",E6860-F6860,IF(D6860="LONG",F6860-E6860)))*C6860</f>
        <v>2489.6265560165975</v>
      </c>
      <c r="J6860" s="109">
        <f t="shared" ref="J6860:J6923" si="871">(IF(D6860="SHORT",IF(G6860="",0,F6860-G6860),IF(D6860="LONG",IF(G6860="",0,G6860-F6860))))*C6860</f>
        <v>0</v>
      </c>
      <c r="K6860" s="109">
        <f t="shared" ref="K6860:K6923" si="872">(IF(D6860="SHORT",IF(H6860="",0,G6860-H6860),IF(D6860="LONG",IF(H6860="",0,(H6860-G6860)))))*C6860</f>
        <v>0</v>
      </c>
      <c r="L6860" s="43">
        <f t="shared" ref="L6860:L6923" si="873">SUM(I6860,J6860,K6860)</f>
        <v>2489.6265560165975</v>
      </c>
      <c r="M6860" s="25"/>
      <c r="N6860" s="25"/>
    </row>
    <row r="6861" spans="1:14" ht="18">
      <c r="A6861" s="114">
        <v>40709</v>
      </c>
      <c r="B6861" s="102" t="s">
        <v>464</v>
      </c>
      <c r="C6861" s="29">
        <f t="shared" si="869"/>
        <v>389.61038961038963</v>
      </c>
      <c r="D6861" s="102" t="s">
        <v>188</v>
      </c>
      <c r="E6861" s="43">
        <v>770</v>
      </c>
      <c r="F6861" s="110">
        <v>775</v>
      </c>
      <c r="G6861" s="110">
        <v>782</v>
      </c>
      <c r="H6861" s="110">
        <v>792</v>
      </c>
      <c r="I6861" s="109">
        <f t="shared" si="870"/>
        <v>1948.0519480519481</v>
      </c>
      <c r="J6861" s="109">
        <f t="shared" si="871"/>
        <v>2727.2727272727275</v>
      </c>
      <c r="K6861" s="109">
        <f t="shared" si="872"/>
        <v>3896.1038961038962</v>
      </c>
      <c r="L6861" s="43">
        <f t="shared" si="873"/>
        <v>8571.4285714285725</v>
      </c>
      <c r="M6861" s="25"/>
      <c r="N6861" s="25"/>
    </row>
    <row r="6862" spans="1:14" ht="18">
      <c r="A6862" s="114">
        <v>40709</v>
      </c>
      <c r="B6862" s="102" t="s">
        <v>1140</v>
      </c>
      <c r="C6862" s="29">
        <f t="shared" si="869"/>
        <v>852.27272727272725</v>
      </c>
      <c r="D6862" s="102" t="s">
        <v>188</v>
      </c>
      <c r="E6862" s="43">
        <v>352</v>
      </c>
      <c r="F6862" s="110">
        <v>354</v>
      </c>
      <c r="G6862" s="110">
        <v>356.5</v>
      </c>
      <c r="H6862" s="110">
        <v>360</v>
      </c>
      <c r="I6862" s="109">
        <f t="shared" si="870"/>
        <v>1704.5454545454545</v>
      </c>
      <c r="J6862" s="109">
        <f t="shared" si="871"/>
        <v>2130.681818181818</v>
      </c>
      <c r="K6862" s="109">
        <f t="shared" si="872"/>
        <v>2982.9545454545455</v>
      </c>
      <c r="L6862" s="43">
        <f t="shared" si="873"/>
        <v>6818.181818181818</v>
      </c>
      <c r="M6862" s="25"/>
      <c r="N6862" s="25"/>
    </row>
    <row r="6863" spans="1:14" ht="18">
      <c r="A6863" s="114">
        <v>40709</v>
      </c>
      <c r="B6863" s="102" t="s">
        <v>535</v>
      </c>
      <c r="C6863" s="29">
        <f t="shared" si="869"/>
        <v>672.64573991031386</v>
      </c>
      <c r="D6863" s="102" t="s">
        <v>188</v>
      </c>
      <c r="E6863" s="43">
        <v>446</v>
      </c>
      <c r="F6863" s="110">
        <v>449</v>
      </c>
      <c r="G6863" s="110"/>
      <c r="H6863" s="110"/>
      <c r="I6863" s="109">
        <f t="shared" si="870"/>
        <v>2017.9372197309417</v>
      </c>
      <c r="J6863" s="109">
        <f t="shared" si="871"/>
        <v>0</v>
      </c>
      <c r="K6863" s="109">
        <f t="shared" si="872"/>
        <v>0</v>
      </c>
      <c r="L6863" s="43">
        <f t="shared" si="873"/>
        <v>2017.9372197309417</v>
      </c>
      <c r="M6863" s="25"/>
      <c r="N6863" s="25"/>
    </row>
    <row r="6864" spans="1:14" ht="18">
      <c r="A6864" s="114">
        <v>40708</v>
      </c>
      <c r="B6864" s="102" t="s">
        <v>1052</v>
      </c>
      <c r="C6864" s="29">
        <f t="shared" si="869"/>
        <v>105.07880910683012</v>
      </c>
      <c r="D6864" s="102" t="s">
        <v>188</v>
      </c>
      <c r="E6864" s="110">
        <v>2855</v>
      </c>
      <c r="F6864" s="110">
        <v>2865</v>
      </c>
      <c r="G6864" s="110">
        <v>2880</v>
      </c>
      <c r="H6864" s="110">
        <v>2900</v>
      </c>
      <c r="I6864" s="109">
        <f t="shared" si="870"/>
        <v>1050.7880910683011</v>
      </c>
      <c r="J6864" s="109">
        <f t="shared" si="871"/>
        <v>1576.1821366024519</v>
      </c>
      <c r="K6864" s="109">
        <f t="shared" si="872"/>
        <v>2101.5761821366023</v>
      </c>
      <c r="L6864" s="43">
        <f t="shared" si="873"/>
        <v>4728.5464098073553</v>
      </c>
      <c r="M6864" s="25"/>
      <c r="N6864" s="25"/>
    </row>
    <row r="6865" spans="1:14" ht="18">
      <c r="A6865" s="114">
        <v>40708</v>
      </c>
      <c r="B6865" s="102" t="s">
        <v>542</v>
      </c>
      <c r="C6865" s="29">
        <f t="shared" si="869"/>
        <v>1327.4336283185842</v>
      </c>
      <c r="D6865" s="102" t="s">
        <v>188</v>
      </c>
      <c r="E6865" s="43">
        <v>226</v>
      </c>
      <c r="F6865" s="110">
        <v>227.25</v>
      </c>
      <c r="G6865" s="110">
        <v>229</v>
      </c>
      <c r="H6865" s="110">
        <v>231</v>
      </c>
      <c r="I6865" s="109">
        <f t="shared" si="870"/>
        <v>1659.2920353982302</v>
      </c>
      <c r="J6865" s="109">
        <f t="shared" si="871"/>
        <v>2323.0088495575224</v>
      </c>
      <c r="K6865" s="109">
        <f t="shared" si="872"/>
        <v>2654.8672566371683</v>
      </c>
      <c r="L6865" s="43">
        <f t="shared" si="873"/>
        <v>6637.1681415929215</v>
      </c>
      <c r="M6865" s="25"/>
      <c r="N6865" s="25"/>
    </row>
    <row r="6866" spans="1:14" ht="18">
      <c r="A6866" s="114">
        <v>40708</v>
      </c>
      <c r="B6866" s="102" t="s">
        <v>560</v>
      </c>
      <c r="C6866" s="29">
        <f t="shared" si="869"/>
        <v>731.70731707317077</v>
      </c>
      <c r="D6866" s="102" t="s">
        <v>188</v>
      </c>
      <c r="E6866" s="43">
        <v>410</v>
      </c>
      <c r="F6866" s="110">
        <v>413</v>
      </c>
      <c r="G6866" s="110">
        <v>416</v>
      </c>
      <c r="H6866" s="110">
        <v>420</v>
      </c>
      <c r="I6866" s="109">
        <f t="shared" si="870"/>
        <v>2195.1219512195121</v>
      </c>
      <c r="J6866" s="109">
        <f t="shared" si="871"/>
        <v>2195.1219512195121</v>
      </c>
      <c r="K6866" s="109">
        <f t="shared" si="872"/>
        <v>2926.8292682926831</v>
      </c>
      <c r="L6866" s="43">
        <f t="shared" si="873"/>
        <v>7317.0731707317073</v>
      </c>
      <c r="M6866" s="25"/>
      <c r="N6866" s="25"/>
    </row>
    <row r="6867" spans="1:14" ht="18">
      <c r="A6867" s="114">
        <v>40708</v>
      </c>
      <c r="B6867" s="102" t="s">
        <v>1052</v>
      </c>
      <c r="C6867" s="29">
        <f t="shared" si="869"/>
        <v>103.98613518197574</v>
      </c>
      <c r="D6867" s="102" t="s">
        <v>188</v>
      </c>
      <c r="E6867" s="110">
        <v>2885</v>
      </c>
      <c r="F6867" s="110">
        <v>2895</v>
      </c>
      <c r="G6867" s="110">
        <v>2905</v>
      </c>
      <c r="H6867" s="110">
        <v>2925</v>
      </c>
      <c r="I6867" s="109">
        <f t="shared" si="870"/>
        <v>1039.8613518197574</v>
      </c>
      <c r="J6867" s="109">
        <f t="shared" si="871"/>
        <v>1039.8613518197574</v>
      </c>
      <c r="K6867" s="109">
        <f t="shared" si="872"/>
        <v>2079.7227036395147</v>
      </c>
      <c r="L6867" s="43">
        <f t="shared" si="873"/>
        <v>4159.4454072790295</v>
      </c>
      <c r="M6867" s="25"/>
      <c r="N6867" s="25"/>
    </row>
    <row r="6868" spans="1:14" ht="18">
      <c r="A6868" s="114">
        <v>40708</v>
      </c>
      <c r="B6868" s="102" t="s">
        <v>1213</v>
      </c>
      <c r="C6868" s="29">
        <f t="shared" si="869"/>
        <v>2222.2222222222222</v>
      </c>
      <c r="D6868" s="102" t="s">
        <v>188</v>
      </c>
      <c r="E6868" s="110">
        <v>135</v>
      </c>
      <c r="F6868" s="110">
        <v>136</v>
      </c>
      <c r="G6868" s="110"/>
      <c r="H6868" s="110"/>
      <c r="I6868" s="109">
        <f t="shared" si="870"/>
        <v>2222.2222222222222</v>
      </c>
      <c r="J6868" s="109">
        <f t="shared" si="871"/>
        <v>0</v>
      </c>
      <c r="K6868" s="109">
        <f t="shared" si="872"/>
        <v>0</v>
      </c>
      <c r="L6868" s="43">
        <f t="shared" si="873"/>
        <v>2222.2222222222222</v>
      </c>
      <c r="M6868" s="25"/>
      <c r="N6868" s="25"/>
    </row>
    <row r="6869" spans="1:14" ht="18">
      <c r="A6869" s="114">
        <v>40708</v>
      </c>
      <c r="B6869" s="102" t="s">
        <v>86</v>
      </c>
      <c r="C6869" s="29">
        <f t="shared" si="869"/>
        <v>1714.2857142857142</v>
      </c>
      <c r="D6869" s="102" t="s">
        <v>188</v>
      </c>
      <c r="E6869" s="43">
        <v>175</v>
      </c>
      <c r="F6869" s="110">
        <v>176</v>
      </c>
      <c r="G6869" s="110">
        <v>177.5</v>
      </c>
      <c r="H6869" s="110">
        <v>179.5</v>
      </c>
      <c r="I6869" s="109">
        <f t="shared" si="870"/>
        <v>1714.2857142857142</v>
      </c>
      <c r="J6869" s="109">
        <f t="shared" si="871"/>
        <v>2571.4285714285716</v>
      </c>
      <c r="K6869" s="109">
        <f t="shared" si="872"/>
        <v>3428.5714285714284</v>
      </c>
      <c r="L6869" s="43">
        <f t="shared" si="873"/>
        <v>7714.2857142857147</v>
      </c>
      <c r="M6869" s="25"/>
      <c r="N6869" s="25"/>
    </row>
    <row r="6870" spans="1:14" ht="18">
      <c r="A6870" s="114">
        <v>40708</v>
      </c>
      <c r="B6870" s="102" t="s">
        <v>953</v>
      </c>
      <c r="C6870" s="29">
        <f t="shared" si="869"/>
        <v>621.11801242236027</v>
      </c>
      <c r="D6870" s="102" t="s">
        <v>188</v>
      </c>
      <c r="E6870" s="43">
        <v>483</v>
      </c>
      <c r="F6870" s="110">
        <v>486</v>
      </c>
      <c r="G6870" s="110"/>
      <c r="H6870" s="110"/>
      <c r="I6870" s="109">
        <f t="shared" si="870"/>
        <v>1863.3540372670809</v>
      </c>
      <c r="J6870" s="109">
        <f t="shared" si="871"/>
        <v>0</v>
      </c>
      <c r="K6870" s="109">
        <f t="shared" si="872"/>
        <v>0</v>
      </c>
      <c r="L6870" s="43">
        <f t="shared" si="873"/>
        <v>1863.3540372670809</v>
      </c>
      <c r="M6870" s="25"/>
      <c r="N6870" s="25"/>
    </row>
    <row r="6871" spans="1:14" ht="18">
      <c r="A6871" s="114">
        <v>40707</v>
      </c>
      <c r="B6871" s="102" t="s">
        <v>1180</v>
      </c>
      <c r="C6871" s="29">
        <f t="shared" si="869"/>
        <v>1162.7906976744187</v>
      </c>
      <c r="D6871" s="102" t="s">
        <v>188</v>
      </c>
      <c r="E6871" s="43">
        <v>258</v>
      </c>
      <c r="F6871" s="43">
        <v>259.5</v>
      </c>
      <c r="G6871" s="43">
        <v>261</v>
      </c>
      <c r="H6871" s="110">
        <v>269</v>
      </c>
      <c r="I6871" s="109">
        <f t="shared" si="870"/>
        <v>1744.1860465116279</v>
      </c>
      <c r="J6871" s="109">
        <f t="shared" si="871"/>
        <v>1744.1860465116279</v>
      </c>
      <c r="K6871" s="109">
        <f t="shared" si="872"/>
        <v>9302.3255813953492</v>
      </c>
      <c r="L6871" s="43">
        <f t="shared" si="873"/>
        <v>12790.697674418605</v>
      </c>
      <c r="M6871" s="25"/>
      <c r="N6871" s="25"/>
    </row>
    <row r="6872" spans="1:14" ht="18">
      <c r="A6872" s="114">
        <v>40707</v>
      </c>
      <c r="B6872" s="102" t="s">
        <v>1214</v>
      </c>
      <c r="C6872" s="29">
        <f t="shared" si="869"/>
        <v>2631.5789473684213</v>
      </c>
      <c r="D6872" s="102" t="s">
        <v>188</v>
      </c>
      <c r="E6872" s="43">
        <v>114</v>
      </c>
      <c r="F6872" s="43">
        <v>115</v>
      </c>
      <c r="G6872" s="43">
        <v>116.5</v>
      </c>
      <c r="H6872" s="110">
        <v>118.5</v>
      </c>
      <c r="I6872" s="109">
        <f t="shared" si="870"/>
        <v>2631.5789473684213</v>
      </c>
      <c r="J6872" s="109">
        <f t="shared" si="871"/>
        <v>3947.3684210526317</v>
      </c>
      <c r="K6872" s="109">
        <f t="shared" si="872"/>
        <v>5263.1578947368425</v>
      </c>
      <c r="L6872" s="43">
        <f t="shared" si="873"/>
        <v>11842.105263157897</v>
      </c>
      <c r="M6872" s="25"/>
      <c r="N6872" s="25"/>
    </row>
    <row r="6873" spans="1:14" ht="18">
      <c r="A6873" s="114">
        <v>40707</v>
      </c>
      <c r="B6873" s="102" t="s">
        <v>108</v>
      </c>
      <c r="C6873" s="29">
        <f t="shared" si="869"/>
        <v>3045.6852791878173</v>
      </c>
      <c r="D6873" s="102" t="s">
        <v>188</v>
      </c>
      <c r="E6873" s="43">
        <v>98.5</v>
      </c>
      <c r="F6873" s="43">
        <v>99.25</v>
      </c>
      <c r="G6873" s="43">
        <v>100.25</v>
      </c>
      <c r="H6873" s="110">
        <v>101.5</v>
      </c>
      <c r="I6873" s="109">
        <f t="shared" si="870"/>
        <v>2284.263959390863</v>
      </c>
      <c r="J6873" s="109">
        <f t="shared" si="871"/>
        <v>3045.6852791878173</v>
      </c>
      <c r="K6873" s="109">
        <f t="shared" si="872"/>
        <v>3807.1065989847716</v>
      </c>
      <c r="L6873" s="43">
        <f t="shared" si="873"/>
        <v>9137.0558375634519</v>
      </c>
      <c r="M6873" s="25"/>
      <c r="N6873" s="25"/>
    </row>
    <row r="6874" spans="1:14" ht="18">
      <c r="A6874" s="114">
        <v>40707</v>
      </c>
      <c r="B6874" s="102" t="s">
        <v>1097</v>
      </c>
      <c r="C6874" s="29">
        <f t="shared" si="869"/>
        <v>1214.5748987854251</v>
      </c>
      <c r="D6874" s="102" t="s">
        <v>188</v>
      </c>
      <c r="E6874" s="43">
        <v>247</v>
      </c>
      <c r="F6874" s="43">
        <v>248.4</v>
      </c>
      <c r="G6874" s="43"/>
      <c r="H6874" s="110"/>
      <c r="I6874" s="109">
        <f t="shared" si="870"/>
        <v>1700.4048582996022</v>
      </c>
      <c r="J6874" s="109">
        <f t="shared" si="871"/>
        <v>0</v>
      </c>
      <c r="K6874" s="109">
        <f t="shared" si="872"/>
        <v>0</v>
      </c>
      <c r="L6874" s="43">
        <f t="shared" si="873"/>
        <v>1700.4048582996022</v>
      </c>
      <c r="M6874" s="25"/>
      <c r="N6874" s="25"/>
    </row>
    <row r="6875" spans="1:14" ht="18">
      <c r="A6875" s="114">
        <v>40704</v>
      </c>
      <c r="B6875" s="102" t="s">
        <v>439</v>
      </c>
      <c r="C6875" s="29">
        <f t="shared" si="869"/>
        <v>2222.2222222222222</v>
      </c>
      <c r="D6875" s="102" t="s">
        <v>188</v>
      </c>
      <c r="E6875" s="43">
        <v>135</v>
      </c>
      <c r="F6875" s="43">
        <v>136</v>
      </c>
      <c r="G6875" s="43"/>
      <c r="H6875" s="110"/>
      <c r="I6875" s="109">
        <f t="shared" si="870"/>
        <v>2222.2222222222222</v>
      </c>
      <c r="J6875" s="109">
        <f t="shared" si="871"/>
        <v>0</v>
      </c>
      <c r="K6875" s="109">
        <f t="shared" si="872"/>
        <v>0</v>
      </c>
      <c r="L6875" s="43">
        <f t="shared" si="873"/>
        <v>2222.2222222222222</v>
      </c>
      <c r="M6875" s="25"/>
      <c r="N6875" s="25"/>
    </row>
    <row r="6876" spans="1:14" ht="18">
      <c r="A6876" s="114">
        <v>40704</v>
      </c>
      <c r="B6876" s="102" t="s">
        <v>1215</v>
      </c>
      <c r="C6876" s="29">
        <f t="shared" si="869"/>
        <v>389.10505836575874</v>
      </c>
      <c r="D6876" s="102" t="s">
        <v>203</v>
      </c>
      <c r="E6876" s="43">
        <v>771</v>
      </c>
      <c r="F6876" s="43">
        <v>767</v>
      </c>
      <c r="G6876" s="43">
        <v>762</v>
      </c>
      <c r="H6876" s="110">
        <v>755</v>
      </c>
      <c r="I6876" s="109">
        <f t="shared" si="870"/>
        <v>1556.4202334630349</v>
      </c>
      <c r="J6876" s="109">
        <f t="shared" si="871"/>
        <v>1945.5252918287938</v>
      </c>
      <c r="K6876" s="109">
        <f t="shared" si="872"/>
        <v>2723.735408560311</v>
      </c>
      <c r="L6876" s="43">
        <f t="shared" si="873"/>
        <v>6225.6809338521398</v>
      </c>
      <c r="M6876" s="25"/>
      <c r="N6876" s="25"/>
    </row>
    <row r="6877" spans="1:14" ht="18">
      <c r="A6877" s="114">
        <v>40704</v>
      </c>
      <c r="B6877" s="102" t="s">
        <v>182</v>
      </c>
      <c r="C6877" s="29">
        <f t="shared" si="869"/>
        <v>1181.1023622047244</v>
      </c>
      <c r="D6877" s="102" t="s">
        <v>188</v>
      </c>
      <c r="E6877" s="43">
        <v>254</v>
      </c>
      <c r="F6877" s="43">
        <v>255.5</v>
      </c>
      <c r="G6877" s="43"/>
      <c r="H6877" s="110"/>
      <c r="I6877" s="109">
        <f t="shared" si="870"/>
        <v>1771.6535433070867</v>
      </c>
      <c r="J6877" s="109">
        <f t="shared" si="871"/>
        <v>0</v>
      </c>
      <c r="K6877" s="109">
        <f t="shared" si="872"/>
        <v>0</v>
      </c>
      <c r="L6877" s="43">
        <f t="shared" si="873"/>
        <v>1771.6535433070867</v>
      </c>
      <c r="M6877" s="25"/>
      <c r="N6877" s="25"/>
    </row>
    <row r="6878" spans="1:14" ht="18">
      <c r="A6878" s="114">
        <v>40704</v>
      </c>
      <c r="B6878" s="102" t="s">
        <v>721</v>
      </c>
      <c r="C6878" s="29">
        <f t="shared" si="869"/>
        <v>489.39641109298532</v>
      </c>
      <c r="D6878" s="102" t="s">
        <v>188</v>
      </c>
      <c r="E6878" s="43">
        <v>613</v>
      </c>
      <c r="F6878" s="43">
        <v>613</v>
      </c>
      <c r="G6878" s="43"/>
      <c r="H6878" s="110"/>
      <c r="I6878" s="109">
        <f t="shared" si="870"/>
        <v>0</v>
      </c>
      <c r="J6878" s="109">
        <f t="shared" si="871"/>
        <v>0</v>
      </c>
      <c r="K6878" s="109">
        <f t="shared" si="872"/>
        <v>0</v>
      </c>
      <c r="L6878" s="43">
        <f t="shared" si="873"/>
        <v>0</v>
      </c>
      <c r="M6878" s="25"/>
      <c r="N6878" s="25"/>
    </row>
    <row r="6879" spans="1:14" ht="18">
      <c r="A6879" s="114">
        <v>40704</v>
      </c>
      <c r="B6879" s="102" t="s">
        <v>560</v>
      </c>
      <c r="C6879" s="29">
        <f t="shared" si="869"/>
        <v>857.14285714285711</v>
      </c>
      <c r="D6879" s="102" t="s">
        <v>188</v>
      </c>
      <c r="E6879" s="43">
        <v>350</v>
      </c>
      <c r="F6879" s="43">
        <v>352</v>
      </c>
      <c r="G6879" s="43">
        <v>355</v>
      </c>
      <c r="H6879" s="110">
        <v>359</v>
      </c>
      <c r="I6879" s="109">
        <f t="shared" si="870"/>
        <v>1714.2857142857142</v>
      </c>
      <c r="J6879" s="109">
        <f t="shared" si="871"/>
        <v>2571.4285714285716</v>
      </c>
      <c r="K6879" s="109">
        <f t="shared" si="872"/>
        <v>3428.5714285714284</v>
      </c>
      <c r="L6879" s="43">
        <f t="shared" si="873"/>
        <v>7714.2857142857147</v>
      </c>
      <c r="M6879" s="25"/>
      <c r="N6879" s="25"/>
    </row>
    <row r="6880" spans="1:14" ht="18">
      <c r="A6880" s="114">
        <v>40704</v>
      </c>
      <c r="B6880" s="102" t="s">
        <v>1118</v>
      </c>
      <c r="C6880" s="29">
        <f t="shared" si="869"/>
        <v>448.4304932735426</v>
      </c>
      <c r="D6880" s="102" t="s">
        <v>188</v>
      </c>
      <c r="E6880" s="43">
        <v>669</v>
      </c>
      <c r="F6880" s="43">
        <v>673</v>
      </c>
      <c r="G6880" s="43">
        <v>679</v>
      </c>
      <c r="H6880" s="110">
        <v>688</v>
      </c>
      <c r="I6880" s="109">
        <f t="shared" si="870"/>
        <v>1793.7219730941704</v>
      </c>
      <c r="J6880" s="109">
        <f t="shared" si="871"/>
        <v>2690.5829596412555</v>
      </c>
      <c r="K6880" s="109">
        <f t="shared" si="872"/>
        <v>4035.8744394618834</v>
      </c>
      <c r="L6880" s="43">
        <f t="shared" si="873"/>
        <v>8520.1793721973081</v>
      </c>
      <c r="M6880" s="25"/>
      <c r="N6880" s="25"/>
    </row>
    <row r="6881" spans="1:14" ht="18">
      <c r="A6881" s="114">
        <v>40703</v>
      </c>
      <c r="B6881" s="102" t="s">
        <v>721</v>
      </c>
      <c r="C6881" s="29">
        <f t="shared" si="869"/>
        <v>495.8677685950413</v>
      </c>
      <c r="D6881" s="102" t="s">
        <v>188</v>
      </c>
      <c r="E6881" s="43">
        <v>605</v>
      </c>
      <c r="F6881" s="43">
        <v>609</v>
      </c>
      <c r="G6881" s="43"/>
      <c r="H6881" s="110"/>
      <c r="I6881" s="109">
        <f t="shared" si="870"/>
        <v>1983.4710743801652</v>
      </c>
      <c r="J6881" s="109">
        <f t="shared" si="871"/>
        <v>0</v>
      </c>
      <c r="K6881" s="109">
        <f t="shared" si="872"/>
        <v>0</v>
      </c>
      <c r="L6881" s="43">
        <f t="shared" si="873"/>
        <v>1983.4710743801652</v>
      </c>
      <c r="M6881" s="25"/>
      <c r="N6881" s="25"/>
    </row>
    <row r="6882" spans="1:14" ht="18">
      <c r="A6882" s="114">
        <v>40703</v>
      </c>
      <c r="B6882" s="102" t="s">
        <v>516</v>
      </c>
      <c r="C6882" s="29">
        <f t="shared" si="869"/>
        <v>66.518847006651882</v>
      </c>
      <c r="D6882" s="102" t="s">
        <v>188</v>
      </c>
      <c r="E6882" s="43">
        <v>4510</v>
      </c>
      <c r="F6882" s="43">
        <v>4525</v>
      </c>
      <c r="G6882" s="43">
        <v>4540</v>
      </c>
      <c r="H6882" s="110">
        <v>4555</v>
      </c>
      <c r="I6882" s="109">
        <f t="shared" si="870"/>
        <v>997.78270509977824</v>
      </c>
      <c r="J6882" s="109">
        <f t="shared" si="871"/>
        <v>997.78270509977824</v>
      </c>
      <c r="K6882" s="109">
        <f t="shared" si="872"/>
        <v>997.78270509977824</v>
      </c>
      <c r="L6882" s="43">
        <f t="shared" si="873"/>
        <v>2993.3481152993345</v>
      </c>
      <c r="M6882" s="25"/>
      <c r="N6882" s="25"/>
    </row>
    <row r="6883" spans="1:14" ht="18">
      <c r="A6883" s="114">
        <v>40703</v>
      </c>
      <c r="B6883" s="102" t="s">
        <v>840</v>
      </c>
      <c r="C6883" s="29">
        <f t="shared" si="869"/>
        <v>949.36708860759495</v>
      </c>
      <c r="D6883" s="102" t="s">
        <v>203</v>
      </c>
      <c r="E6883" s="43">
        <v>316</v>
      </c>
      <c r="F6883" s="43">
        <v>313</v>
      </c>
      <c r="G6883" s="43"/>
      <c r="H6883" s="110"/>
      <c r="I6883" s="109">
        <f t="shared" si="870"/>
        <v>2848.1012658227846</v>
      </c>
      <c r="J6883" s="109">
        <f t="shared" si="871"/>
        <v>0</v>
      </c>
      <c r="K6883" s="109">
        <f t="shared" si="872"/>
        <v>0</v>
      </c>
      <c r="L6883" s="43">
        <f t="shared" si="873"/>
        <v>2848.1012658227846</v>
      </c>
      <c r="M6883" s="25"/>
      <c r="N6883" s="25"/>
    </row>
    <row r="6884" spans="1:14" ht="18">
      <c r="A6884" s="114">
        <v>40703</v>
      </c>
      <c r="B6884" s="102" t="s">
        <v>1118</v>
      </c>
      <c r="C6884" s="29">
        <f t="shared" si="869"/>
        <v>496.68874172185429</v>
      </c>
      <c r="D6884" s="102" t="s">
        <v>188</v>
      </c>
      <c r="E6884" s="43">
        <v>604</v>
      </c>
      <c r="F6884" s="43">
        <v>608</v>
      </c>
      <c r="G6884" s="43">
        <v>612</v>
      </c>
      <c r="H6884" s="110">
        <v>618</v>
      </c>
      <c r="I6884" s="109">
        <f t="shared" si="870"/>
        <v>1986.7549668874171</v>
      </c>
      <c r="J6884" s="109">
        <f t="shared" si="871"/>
        <v>1986.7549668874171</v>
      </c>
      <c r="K6884" s="109">
        <f t="shared" si="872"/>
        <v>2980.1324503311257</v>
      </c>
      <c r="L6884" s="43">
        <f t="shared" si="873"/>
        <v>6953.6423841059604</v>
      </c>
      <c r="M6884" s="25"/>
      <c r="N6884" s="25"/>
    </row>
    <row r="6885" spans="1:14" ht="18">
      <c r="A6885" s="114">
        <v>40703</v>
      </c>
      <c r="B6885" s="102" t="s">
        <v>379</v>
      </c>
      <c r="C6885" s="29">
        <f t="shared" si="869"/>
        <v>710.90047393364932</v>
      </c>
      <c r="D6885" s="102" t="s">
        <v>188</v>
      </c>
      <c r="E6885" s="43">
        <v>422</v>
      </c>
      <c r="F6885" s="43">
        <v>417.4</v>
      </c>
      <c r="G6885" s="43"/>
      <c r="H6885" s="110"/>
      <c r="I6885" s="109">
        <f t="shared" si="870"/>
        <v>-3270.1421800948028</v>
      </c>
      <c r="J6885" s="109">
        <f t="shared" si="871"/>
        <v>0</v>
      </c>
      <c r="K6885" s="109">
        <f t="shared" si="872"/>
        <v>0</v>
      </c>
      <c r="L6885" s="43">
        <f t="shared" si="873"/>
        <v>-3270.1421800948028</v>
      </c>
      <c r="M6885" s="25"/>
      <c r="N6885" s="25"/>
    </row>
    <row r="6886" spans="1:14" ht="18">
      <c r="A6886" s="114">
        <v>40702</v>
      </c>
      <c r="B6886" s="102" t="s">
        <v>721</v>
      </c>
      <c r="C6886" s="29">
        <f t="shared" si="869"/>
        <v>496.68874172185429</v>
      </c>
      <c r="D6886" s="102" t="s">
        <v>188</v>
      </c>
      <c r="E6886" s="43">
        <v>604</v>
      </c>
      <c r="F6886" s="43">
        <v>608</v>
      </c>
      <c r="G6886" s="43">
        <v>611.9</v>
      </c>
      <c r="H6886" s="110"/>
      <c r="I6886" s="109">
        <f t="shared" si="870"/>
        <v>1986.7549668874171</v>
      </c>
      <c r="J6886" s="109">
        <f t="shared" si="871"/>
        <v>1937.0860927152205</v>
      </c>
      <c r="K6886" s="109">
        <f t="shared" si="872"/>
        <v>0</v>
      </c>
      <c r="L6886" s="43">
        <f t="shared" si="873"/>
        <v>3923.8410596026379</v>
      </c>
      <c r="M6886" s="25"/>
      <c r="N6886" s="25"/>
    </row>
    <row r="6887" spans="1:14" ht="18">
      <c r="A6887" s="114">
        <v>40702</v>
      </c>
      <c r="B6887" s="102" t="s">
        <v>1216</v>
      </c>
      <c r="C6887" s="29">
        <f t="shared" si="869"/>
        <v>2898.550724637681</v>
      </c>
      <c r="D6887" s="102" t="s">
        <v>188</v>
      </c>
      <c r="E6887" s="43">
        <v>103.5</v>
      </c>
      <c r="F6887" s="43">
        <v>104.5</v>
      </c>
      <c r="G6887" s="43">
        <v>105.5</v>
      </c>
      <c r="H6887" s="110">
        <v>107</v>
      </c>
      <c r="I6887" s="109">
        <f t="shared" si="870"/>
        <v>2898.550724637681</v>
      </c>
      <c r="J6887" s="109">
        <f t="shared" si="871"/>
        <v>2898.550724637681</v>
      </c>
      <c r="K6887" s="109">
        <f t="shared" si="872"/>
        <v>4347.826086956522</v>
      </c>
      <c r="L6887" s="43">
        <f t="shared" si="873"/>
        <v>10144.927536231884</v>
      </c>
      <c r="M6887" s="25"/>
      <c r="N6887" s="25"/>
    </row>
    <row r="6888" spans="1:14" ht="18">
      <c r="A6888" s="114">
        <v>40702</v>
      </c>
      <c r="B6888" s="102" t="s">
        <v>1052</v>
      </c>
      <c r="C6888" s="29">
        <f t="shared" si="869"/>
        <v>111.94029850746269</v>
      </c>
      <c r="D6888" s="102" t="s">
        <v>203</v>
      </c>
      <c r="E6888" s="43">
        <v>2680</v>
      </c>
      <c r="F6888" s="43">
        <v>2670</v>
      </c>
      <c r="G6888" s="43">
        <v>2655</v>
      </c>
      <c r="H6888" s="110"/>
      <c r="I6888" s="109">
        <f t="shared" si="870"/>
        <v>1119.4029850746269</v>
      </c>
      <c r="J6888" s="109">
        <f t="shared" si="871"/>
        <v>1679.1044776119402</v>
      </c>
      <c r="K6888" s="109">
        <f t="shared" si="872"/>
        <v>0</v>
      </c>
      <c r="L6888" s="43">
        <f t="shared" si="873"/>
        <v>2798.5074626865671</v>
      </c>
      <c r="M6888" s="25"/>
      <c r="N6888" s="25"/>
    </row>
    <row r="6889" spans="1:14" ht="18">
      <c r="A6889" s="114">
        <v>40702</v>
      </c>
      <c r="B6889" s="102" t="s">
        <v>876</v>
      </c>
      <c r="C6889" s="29">
        <f t="shared" si="869"/>
        <v>1190.4761904761904</v>
      </c>
      <c r="D6889" s="102" t="s">
        <v>188</v>
      </c>
      <c r="E6889" s="43">
        <v>252</v>
      </c>
      <c r="F6889" s="43">
        <v>253.5</v>
      </c>
      <c r="G6889" s="43">
        <v>255.5</v>
      </c>
      <c r="H6889" s="110">
        <v>258</v>
      </c>
      <c r="I6889" s="109">
        <f t="shared" si="870"/>
        <v>1785.7142857142856</v>
      </c>
      <c r="J6889" s="109">
        <f t="shared" si="871"/>
        <v>2380.9523809523807</v>
      </c>
      <c r="K6889" s="109">
        <f t="shared" si="872"/>
        <v>2976.1904761904761</v>
      </c>
      <c r="L6889" s="43">
        <f t="shared" si="873"/>
        <v>7142.8571428571422</v>
      </c>
      <c r="M6889" s="25"/>
      <c r="N6889" s="25"/>
    </row>
    <row r="6890" spans="1:14" ht="18">
      <c r="A6890" s="114">
        <v>40702</v>
      </c>
      <c r="B6890" s="102" t="s">
        <v>840</v>
      </c>
      <c r="C6890" s="29">
        <f t="shared" si="869"/>
        <v>943.39622641509436</v>
      </c>
      <c r="D6890" s="102" t="s">
        <v>203</v>
      </c>
      <c r="E6890" s="43">
        <v>318</v>
      </c>
      <c r="F6890" s="43">
        <v>316.25</v>
      </c>
      <c r="G6890" s="43"/>
      <c r="H6890" s="110"/>
      <c r="I6890" s="109">
        <f t="shared" si="870"/>
        <v>1650.9433962264152</v>
      </c>
      <c r="J6890" s="109">
        <f t="shared" si="871"/>
        <v>0</v>
      </c>
      <c r="K6890" s="109">
        <f t="shared" si="872"/>
        <v>0</v>
      </c>
      <c r="L6890" s="43">
        <f t="shared" si="873"/>
        <v>1650.9433962264152</v>
      </c>
      <c r="M6890" s="25"/>
      <c r="N6890" s="25"/>
    </row>
    <row r="6891" spans="1:14" ht="18">
      <c r="A6891" s="114">
        <v>40702</v>
      </c>
      <c r="B6891" s="102" t="s">
        <v>1217</v>
      </c>
      <c r="C6891" s="29">
        <f t="shared" si="869"/>
        <v>350.87719298245617</v>
      </c>
      <c r="D6891" s="102" t="s">
        <v>188</v>
      </c>
      <c r="E6891" s="43">
        <v>855</v>
      </c>
      <c r="F6891" s="43">
        <v>846.7</v>
      </c>
      <c r="G6891" s="43"/>
      <c r="H6891" s="110"/>
      <c r="I6891" s="109">
        <f t="shared" si="870"/>
        <v>-2912.2807017543701</v>
      </c>
      <c r="J6891" s="109">
        <f t="shared" si="871"/>
        <v>0</v>
      </c>
      <c r="K6891" s="109">
        <f t="shared" si="872"/>
        <v>0</v>
      </c>
      <c r="L6891" s="43">
        <f t="shared" si="873"/>
        <v>-2912.2807017543701</v>
      </c>
      <c r="M6891" s="25"/>
      <c r="N6891" s="25"/>
    </row>
    <row r="6892" spans="1:14" ht="18">
      <c r="A6892" s="114">
        <v>40702</v>
      </c>
      <c r="B6892" s="102" t="s">
        <v>872</v>
      </c>
      <c r="C6892" s="29">
        <f t="shared" si="869"/>
        <v>1229.5081967213114</v>
      </c>
      <c r="D6892" s="102" t="s">
        <v>188</v>
      </c>
      <c r="E6892" s="43">
        <v>244</v>
      </c>
      <c r="F6892" s="43">
        <v>245.5</v>
      </c>
      <c r="G6892" s="43">
        <v>247.5</v>
      </c>
      <c r="H6892" s="110"/>
      <c r="I6892" s="109">
        <f t="shared" si="870"/>
        <v>1844.2622950819671</v>
      </c>
      <c r="J6892" s="109">
        <f t="shared" si="871"/>
        <v>2459.0163934426228</v>
      </c>
      <c r="K6892" s="109">
        <f t="shared" si="872"/>
        <v>0</v>
      </c>
      <c r="L6892" s="43">
        <f t="shared" si="873"/>
        <v>4303.2786885245896</v>
      </c>
      <c r="M6892" s="25"/>
      <c r="N6892" s="25"/>
    </row>
    <row r="6893" spans="1:14" ht="18">
      <c r="A6893" s="114">
        <v>40701</v>
      </c>
      <c r="B6893" s="102" t="s">
        <v>1079</v>
      </c>
      <c r="C6893" s="29">
        <f t="shared" si="869"/>
        <v>560.74766355140184</v>
      </c>
      <c r="D6893" s="102" t="s">
        <v>188</v>
      </c>
      <c r="E6893" s="43">
        <v>535</v>
      </c>
      <c r="F6893" s="43">
        <v>539</v>
      </c>
      <c r="G6893" s="43">
        <v>544</v>
      </c>
      <c r="H6893" s="110">
        <v>550</v>
      </c>
      <c r="I6893" s="109">
        <f t="shared" si="870"/>
        <v>2242.9906542056074</v>
      </c>
      <c r="J6893" s="109">
        <f t="shared" si="871"/>
        <v>2803.7383177570091</v>
      </c>
      <c r="K6893" s="109">
        <f t="shared" si="872"/>
        <v>3364.4859813084113</v>
      </c>
      <c r="L6893" s="43">
        <f t="shared" si="873"/>
        <v>8411.2149532710282</v>
      </c>
      <c r="M6893" s="25"/>
      <c r="N6893" s="25"/>
    </row>
    <row r="6894" spans="1:14" ht="18">
      <c r="A6894" s="114">
        <v>40701</v>
      </c>
      <c r="B6894" s="102" t="s">
        <v>840</v>
      </c>
      <c r="C6894" s="29">
        <f t="shared" si="869"/>
        <v>895.52238805970148</v>
      </c>
      <c r="D6894" s="102" t="s">
        <v>203</v>
      </c>
      <c r="E6894" s="43">
        <v>335</v>
      </c>
      <c r="F6894" s="43">
        <v>333</v>
      </c>
      <c r="G6894" s="43"/>
      <c r="H6894" s="110"/>
      <c r="I6894" s="109">
        <f t="shared" si="870"/>
        <v>1791.044776119403</v>
      </c>
      <c r="J6894" s="109">
        <f t="shared" si="871"/>
        <v>0</v>
      </c>
      <c r="K6894" s="109">
        <f t="shared" si="872"/>
        <v>0</v>
      </c>
      <c r="L6894" s="43">
        <f t="shared" si="873"/>
        <v>1791.044776119403</v>
      </c>
      <c r="M6894" s="25"/>
      <c r="N6894" s="25"/>
    </row>
    <row r="6895" spans="1:14" ht="18">
      <c r="A6895" s="114">
        <v>40701</v>
      </c>
      <c r="B6895" s="102" t="s">
        <v>840</v>
      </c>
      <c r="C6895" s="29">
        <f t="shared" si="869"/>
        <v>869.56521739130437</v>
      </c>
      <c r="D6895" s="102" t="s">
        <v>203</v>
      </c>
      <c r="E6895" s="43">
        <v>345</v>
      </c>
      <c r="F6895" s="43">
        <v>343</v>
      </c>
      <c r="G6895" s="43">
        <v>340</v>
      </c>
      <c r="H6895" s="110">
        <v>335</v>
      </c>
      <c r="I6895" s="109">
        <f t="shared" si="870"/>
        <v>1739.1304347826087</v>
      </c>
      <c r="J6895" s="109">
        <f t="shared" si="871"/>
        <v>2608.695652173913</v>
      </c>
      <c r="K6895" s="109">
        <f t="shared" si="872"/>
        <v>4347.826086956522</v>
      </c>
      <c r="L6895" s="43">
        <f t="shared" si="873"/>
        <v>8695.652173913044</v>
      </c>
      <c r="M6895" s="25"/>
      <c r="N6895" s="25"/>
    </row>
    <row r="6896" spans="1:14" ht="18">
      <c r="A6896" s="114">
        <v>40701</v>
      </c>
      <c r="B6896" s="102" t="s">
        <v>535</v>
      </c>
      <c r="C6896" s="29">
        <f t="shared" si="869"/>
        <v>707.54716981132071</v>
      </c>
      <c r="D6896" s="102" t="s">
        <v>188</v>
      </c>
      <c r="E6896" s="43">
        <v>424</v>
      </c>
      <c r="F6896" s="43">
        <v>427</v>
      </c>
      <c r="G6896" s="43"/>
      <c r="H6896" s="110"/>
      <c r="I6896" s="109">
        <f t="shared" si="870"/>
        <v>2122.6415094339623</v>
      </c>
      <c r="J6896" s="109">
        <f t="shared" si="871"/>
        <v>0</v>
      </c>
      <c r="K6896" s="109">
        <f t="shared" si="872"/>
        <v>0</v>
      </c>
      <c r="L6896" s="43">
        <f t="shared" si="873"/>
        <v>2122.6415094339623</v>
      </c>
      <c r="M6896" s="25"/>
      <c r="N6896" s="25"/>
    </row>
    <row r="6897" spans="1:14" ht="18">
      <c r="A6897" s="114">
        <v>40701</v>
      </c>
      <c r="B6897" s="102" t="s">
        <v>1218</v>
      </c>
      <c r="C6897" s="29">
        <f t="shared" si="869"/>
        <v>1052.6315789473683</v>
      </c>
      <c r="D6897" s="102" t="s">
        <v>188</v>
      </c>
      <c r="E6897" s="43">
        <v>285</v>
      </c>
      <c r="F6897" s="43">
        <v>286.5</v>
      </c>
      <c r="G6897" s="43">
        <v>288.5</v>
      </c>
      <c r="H6897" s="110">
        <v>291</v>
      </c>
      <c r="I6897" s="109">
        <f t="shared" si="870"/>
        <v>1578.9473684210525</v>
      </c>
      <c r="J6897" s="109">
        <f t="shared" si="871"/>
        <v>2105.2631578947367</v>
      </c>
      <c r="K6897" s="109">
        <f t="shared" si="872"/>
        <v>2631.5789473684208</v>
      </c>
      <c r="L6897" s="43">
        <f t="shared" si="873"/>
        <v>6315.78947368421</v>
      </c>
      <c r="M6897" s="25"/>
      <c r="N6897" s="25"/>
    </row>
    <row r="6898" spans="1:14" ht="18">
      <c r="A6898" s="114">
        <v>40700</v>
      </c>
      <c r="B6898" s="102" t="s">
        <v>1098</v>
      </c>
      <c r="C6898" s="29">
        <f t="shared" si="869"/>
        <v>802.13903743315507</v>
      </c>
      <c r="D6898" s="54" t="s">
        <v>188</v>
      </c>
      <c r="E6898" s="102">
        <v>374</v>
      </c>
      <c r="F6898" s="43">
        <v>377</v>
      </c>
      <c r="G6898" s="43">
        <v>380</v>
      </c>
      <c r="H6898" s="110">
        <v>384</v>
      </c>
      <c r="I6898" s="109">
        <f t="shared" si="870"/>
        <v>2406.4171122994653</v>
      </c>
      <c r="J6898" s="109">
        <f t="shared" si="871"/>
        <v>2406.4171122994653</v>
      </c>
      <c r="K6898" s="109">
        <f t="shared" si="872"/>
        <v>3208.5561497326203</v>
      </c>
      <c r="L6898" s="43">
        <f t="shared" si="873"/>
        <v>8021.3903743315514</v>
      </c>
      <c r="M6898" s="25"/>
      <c r="N6898" s="25"/>
    </row>
    <row r="6899" spans="1:14" ht="18">
      <c r="A6899" s="114">
        <v>40700</v>
      </c>
      <c r="B6899" s="102" t="s">
        <v>111</v>
      </c>
      <c r="C6899" s="29">
        <f t="shared" si="869"/>
        <v>4316.5467625899282</v>
      </c>
      <c r="D6899" s="102" t="s">
        <v>188</v>
      </c>
      <c r="E6899" s="43">
        <v>69.5</v>
      </c>
      <c r="F6899" s="43">
        <v>70</v>
      </c>
      <c r="G6899" s="43">
        <v>70.75</v>
      </c>
      <c r="H6899" s="110"/>
      <c r="I6899" s="109">
        <f t="shared" si="870"/>
        <v>2158.2733812949641</v>
      </c>
      <c r="J6899" s="109">
        <f t="shared" si="871"/>
        <v>3237.4100719424459</v>
      </c>
      <c r="K6899" s="109">
        <f t="shared" si="872"/>
        <v>0</v>
      </c>
      <c r="L6899" s="43">
        <f t="shared" si="873"/>
        <v>5395.6834532374105</v>
      </c>
      <c r="M6899" s="25"/>
      <c r="N6899" s="25"/>
    </row>
    <row r="6900" spans="1:14" ht="18">
      <c r="A6900" s="114">
        <v>40700</v>
      </c>
      <c r="B6900" s="102" t="s">
        <v>1056</v>
      </c>
      <c r="C6900" s="29">
        <f t="shared" si="869"/>
        <v>1038.0622837370242</v>
      </c>
      <c r="D6900" s="102" t="s">
        <v>188</v>
      </c>
      <c r="E6900" s="43">
        <v>289</v>
      </c>
      <c r="F6900" s="43">
        <v>290.5</v>
      </c>
      <c r="G6900" s="43">
        <v>292.5</v>
      </c>
      <c r="H6900" s="110"/>
      <c r="I6900" s="109">
        <f t="shared" si="870"/>
        <v>1557.0934256055364</v>
      </c>
      <c r="J6900" s="109">
        <f t="shared" si="871"/>
        <v>2076.1245674740485</v>
      </c>
      <c r="K6900" s="109">
        <f t="shared" si="872"/>
        <v>0</v>
      </c>
      <c r="L6900" s="43">
        <f t="shared" si="873"/>
        <v>3633.2179930795846</v>
      </c>
      <c r="M6900" s="25"/>
      <c r="N6900" s="25"/>
    </row>
    <row r="6901" spans="1:14" ht="18">
      <c r="A6901" s="114">
        <v>40700</v>
      </c>
      <c r="B6901" s="102" t="s">
        <v>1051</v>
      </c>
      <c r="C6901" s="29">
        <f t="shared" si="869"/>
        <v>5000</v>
      </c>
      <c r="D6901" s="102" t="s">
        <v>188</v>
      </c>
      <c r="E6901" s="43">
        <v>60</v>
      </c>
      <c r="F6901" s="43">
        <v>60.7</v>
      </c>
      <c r="G6901" s="43"/>
      <c r="H6901" s="110"/>
      <c r="I6901" s="109">
        <f t="shared" si="870"/>
        <v>3500.0000000000141</v>
      </c>
      <c r="J6901" s="109">
        <f t="shared" si="871"/>
        <v>0</v>
      </c>
      <c r="K6901" s="109">
        <f t="shared" si="872"/>
        <v>0</v>
      </c>
      <c r="L6901" s="43">
        <f t="shared" si="873"/>
        <v>3500.0000000000141</v>
      </c>
      <c r="M6901" s="25"/>
      <c r="N6901" s="25"/>
    </row>
    <row r="6902" spans="1:14" ht="18">
      <c r="A6902" s="114">
        <v>40700</v>
      </c>
      <c r="B6902" s="102" t="s">
        <v>1206</v>
      </c>
      <c r="C6902" s="29">
        <f t="shared" si="869"/>
        <v>415.51246537396122</v>
      </c>
      <c r="D6902" s="102" t="s">
        <v>188</v>
      </c>
      <c r="E6902" s="43">
        <v>722</v>
      </c>
      <c r="F6902" s="43">
        <v>728</v>
      </c>
      <c r="G6902" s="43">
        <v>735</v>
      </c>
      <c r="H6902" s="110">
        <v>745</v>
      </c>
      <c r="I6902" s="109">
        <f t="shared" si="870"/>
        <v>2493.0747922437672</v>
      </c>
      <c r="J6902" s="109">
        <f t="shared" si="871"/>
        <v>2908.5872576177285</v>
      </c>
      <c r="K6902" s="109">
        <f t="shared" si="872"/>
        <v>4155.1246537396119</v>
      </c>
      <c r="L6902" s="43">
        <f t="shared" si="873"/>
        <v>9556.7867036011085</v>
      </c>
      <c r="M6902" s="25"/>
      <c r="N6902" s="25"/>
    </row>
    <row r="6903" spans="1:14" ht="18">
      <c r="A6903" s="114">
        <v>40700</v>
      </c>
      <c r="B6903" s="102" t="s">
        <v>659</v>
      </c>
      <c r="C6903" s="29">
        <f t="shared" si="869"/>
        <v>501.67224080267556</v>
      </c>
      <c r="D6903" s="102" t="s">
        <v>203</v>
      </c>
      <c r="E6903" s="43">
        <v>598</v>
      </c>
      <c r="F6903" s="43">
        <v>598</v>
      </c>
      <c r="G6903" s="43"/>
      <c r="H6903" s="110"/>
      <c r="I6903" s="109">
        <f t="shared" si="870"/>
        <v>0</v>
      </c>
      <c r="J6903" s="109">
        <f t="shared" si="871"/>
        <v>0</v>
      </c>
      <c r="K6903" s="109">
        <f t="shared" si="872"/>
        <v>0</v>
      </c>
      <c r="L6903" s="43">
        <f t="shared" si="873"/>
        <v>0</v>
      </c>
      <c r="M6903" s="25"/>
      <c r="N6903" s="25"/>
    </row>
    <row r="6904" spans="1:14" ht="18">
      <c r="A6904" s="114">
        <v>40700</v>
      </c>
      <c r="B6904" s="102" t="s">
        <v>1206</v>
      </c>
      <c r="C6904" s="29">
        <f t="shared" si="869"/>
        <v>430.41606886657104</v>
      </c>
      <c r="D6904" s="102" t="s">
        <v>188</v>
      </c>
      <c r="E6904" s="43">
        <v>697</v>
      </c>
      <c r="F6904" s="43">
        <v>701</v>
      </c>
      <c r="G6904" s="43">
        <v>707</v>
      </c>
      <c r="H6904" s="110">
        <v>720</v>
      </c>
      <c r="I6904" s="109">
        <f t="shared" si="870"/>
        <v>1721.6642754662842</v>
      </c>
      <c r="J6904" s="109">
        <f t="shared" si="871"/>
        <v>2582.4964131994261</v>
      </c>
      <c r="K6904" s="109">
        <f t="shared" si="872"/>
        <v>5595.4088952654238</v>
      </c>
      <c r="L6904" s="43">
        <f t="shared" si="873"/>
        <v>9899.5695839311338</v>
      </c>
      <c r="M6904" s="25"/>
      <c r="N6904" s="25"/>
    </row>
    <row r="6905" spans="1:14" ht="18">
      <c r="A6905" s="114">
        <v>40697</v>
      </c>
      <c r="B6905" s="102" t="s">
        <v>840</v>
      </c>
      <c r="C6905" s="29">
        <f t="shared" si="869"/>
        <v>857.14285714285711</v>
      </c>
      <c r="D6905" s="102" t="s">
        <v>188</v>
      </c>
      <c r="E6905" s="43">
        <v>350</v>
      </c>
      <c r="F6905" s="43">
        <v>352</v>
      </c>
      <c r="G6905" s="43">
        <v>355</v>
      </c>
      <c r="H6905" s="110">
        <v>358</v>
      </c>
      <c r="I6905" s="109">
        <f t="shared" si="870"/>
        <v>1714.2857142857142</v>
      </c>
      <c r="J6905" s="109">
        <f t="shared" si="871"/>
        <v>2571.4285714285716</v>
      </c>
      <c r="K6905" s="109">
        <f t="shared" si="872"/>
        <v>2571.4285714285716</v>
      </c>
      <c r="L6905" s="43">
        <f t="shared" si="873"/>
        <v>6857.1428571428578</v>
      </c>
      <c r="M6905" s="25"/>
      <c r="N6905" s="25"/>
    </row>
    <row r="6906" spans="1:14" ht="18">
      <c r="A6906" s="114">
        <v>40697</v>
      </c>
      <c r="B6906" s="102" t="s">
        <v>19</v>
      </c>
      <c r="C6906" s="29">
        <f t="shared" si="869"/>
        <v>1030.9278350515465</v>
      </c>
      <c r="D6906" s="102" t="s">
        <v>188</v>
      </c>
      <c r="E6906" s="43">
        <v>291</v>
      </c>
      <c r="F6906" s="43">
        <v>292.5</v>
      </c>
      <c r="G6906" s="43">
        <v>294</v>
      </c>
      <c r="H6906" s="110"/>
      <c r="I6906" s="109">
        <f t="shared" si="870"/>
        <v>1546.3917525773197</v>
      </c>
      <c r="J6906" s="109">
        <f t="shared" si="871"/>
        <v>1546.3917525773197</v>
      </c>
      <c r="K6906" s="109">
        <f t="shared" si="872"/>
        <v>0</v>
      </c>
      <c r="L6906" s="43">
        <f t="shared" si="873"/>
        <v>3092.7835051546394</v>
      </c>
      <c r="M6906" s="25"/>
      <c r="N6906" s="25"/>
    </row>
    <row r="6907" spans="1:14" ht="18">
      <c r="A6907" s="114">
        <v>40697</v>
      </c>
      <c r="B6907" s="102" t="s">
        <v>1219</v>
      </c>
      <c r="C6907" s="29">
        <f t="shared" si="869"/>
        <v>357.99522673031026</v>
      </c>
      <c r="D6907" s="102" t="s">
        <v>188</v>
      </c>
      <c r="E6907" s="43">
        <v>838</v>
      </c>
      <c r="F6907" s="43">
        <v>844</v>
      </c>
      <c r="G6907" s="43">
        <v>849</v>
      </c>
      <c r="H6907" s="110"/>
      <c r="I6907" s="109">
        <f t="shared" si="870"/>
        <v>2147.9713603818618</v>
      </c>
      <c r="J6907" s="109">
        <f t="shared" si="871"/>
        <v>1789.9761336515512</v>
      </c>
      <c r="K6907" s="109">
        <f t="shared" si="872"/>
        <v>0</v>
      </c>
      <c r="L6907" s="43">
        <f t="shared" si="873"/>
        <v>3937.947494033413</v>
      </c>
      <c r="M6907" s="25"/>
      <c r="N6907" s="25"/>
    </row>
    <row r="6908" spans="1:14" ht="18">
      <c r="A6908" s="114">
        <v>40697</v>
      </c>
      <c r="B6908" s="102" t="s">
        <v>766</v>
      </c>
      <c r="C6908" s="29">
        <f t="shared" si="869"/>
        <v>496.68874172185429</v>
      </c>
      <c r="D6908" s="102" t="s">
        <v>188</v>
      </c>
      <c r="E6908" s="43">
        <v>604</v>
      </c>
      <c r="F6908" s="43">
        <v>608</v>
      </c>
      <c r="G6908" s="43">
        <v>614</v>
      </c>
      <c r="H6908" s="110"/>
      <c r="I6908" s="109">
        <f t="shared" si="870"/>
        <v>1986.7549668874171</v>
      </c>
      <c r="J6908" s="109">
        <f t="shared" si="871"/>
        <v>2980.1324503311257</v>
      </c>
      <c r="K6908" s="109">
        <f t="shared" si="872"/>
        <v>0</v>
      </c>
      <c r="L6908" s="43">
        <f t="shared" si="873"/>
        <v>4966.8874172185424</v>
      </c>
      <c r="M6908" s="25"/>
      <c r="N6908" s="25"/>
    </row>
    <row r="6909" spans="1:14" ht="18">
      <c r="A6909" s="114">
        <v>40696</v>
      </c>
      <c r="B6909" s="102" t="s">
        <v>106</v>
      </c>
      <c r="C6909" s="29">
        <f t="shared" si="869"/>
        <v>346.82080924855489</v>
      </c>
      <c r="D6909" s="102" t="s">
        <v>188</v>
      </c>
      <c r="E6909" s="43">
        <v>865</v>
      </c>
      <c r="F6909" s="43">
        <v>870</v>
      </c>
      <c r="G6909" s="43">
        <v>874.5</v>
      </c>
      <c r="H6909" s="110"/>
      <c r="I6909" s="109">
        <f t="shared" si="870"/>
        <v>1734.1040462427745</v>
      </c>
      <c r="J6909" s="109">
        <f t="shared" si="871"/>
        <v>1560.6936416184969</v>
      </c>
      <c r="K6909" s="109">
        <f t="shared" si="872"/>
        <v>0</v>
      </c>
      <c r="L6909" s="43">
        <f t="shared" si="873"/>
        <v>3294.7976878612717</v>
      </c>
      <c r="M6909" s="25"/>
      <c r="N6909" s="25"/>
    </row>
    <row r="6910" spans="1:14" ht="18">
      <c r="A6910" s="114">
        <v>40696</v>
      </c>
      <c r="B6910" s="102" t="s">
        <v>1220</v>
      </c>
      <c r="C6910" s="29">
        <f t="shared" si="869"/>
        <v>1102.9411764705883</v>
      </c>
      <c r="D6910" s="102" t="s">
        <v>188</v>
      </c>
      <c r="E6910" s="43">
        <v>272</v>
      </c>
      <c r="F6910" s="43">
        <v>273.35000000000002</v>
      </c>
      <c r="G6910" s="43"/>
      <c r="H6910" s="110"/>
      <c r="I6910" s="109">
        <f t="shared" si="870"/>
        <v>1488.9705882353192</v>
      </c>
      <c r="J6910" s="109">
        <f t="shared" si="871"/>
        <v>0</v>
      </c>
      <c r="K6910" s="109">
        <f t="shared" si="872"/>
        <v>0</v>
      </c>
      <c r="L6910" s="43">
        <f t="shared" si="873"/>
        <v>1488.9705882353192</v>
      </c>
      <c r="M6910" s="25"/>
      <c r="N6910" s="25"/>
    </row>
    <row r="6911" spans="1:14" ht="18">
      <c r="A6911" s="114">
        <v>40696</v>
      </c>
      <c r="B6911" s="102" t="s">
        <v>100</v>
      </c>
      <c r="C6911" s="29">
        <f t="shared" ref="C6911:C6974" si="874">300000/E6911</f>
        <v>374.53183520599254</v>
      </c>
      <c r="D6911" s="102" t="s">
        <v>188</v>
      </c>
      <c r="E6911" s="43">
        <v>801</v>
      </c>
      <c r="F6911" s="43">
        <v>792</v>
      </c>
      <c r="G6911" s="43"/>
      <c r="H6911" s="110"/>
      <c r="I6911" s="109">
        <f t="shared" si="870"/>
        <v>-3370.7865168539329</v>
      </c>
      <c r="J6911" s="109">
        <f t="shared" si="871"/>
        <v>0</v>
      </c>
      <c r="K6911" s="109">
        <f t="shared" si="872"/>
        <v>0</v>
      </c>
      <c r="L6911" s="43">
        <f t="shared" si="873"/>
        <v>-3370.7865168539329</v>
      </c>
      <c r="M6911" s="25"/>
      <c r="N6911" s="25"/>
    </row>
    <row r="6912" spans="1:14" ht="18">
      <c r="A6912" s="114">
        <v>40695</v>
      </c>
      <c r="B6912" s="102" t="s">
        <v>766</v>
      </c>
      <c r="C6912" s="29">
        <f t="shared" si="874"/>
        <v>506.75675675675677</v>
      </c>
      <c r="D6912" s="102" t="s">
        <v>188</v>
      </c>
      <c r="E6912" s="43">
        <v>592</v>
      </c>
      <c r="F6912" s="43">
        <v>596</v>
      </c>
      <c r="G6912" s="43">
        <v>600</v>
      </c>
      <c r="H6912" s="110">
        <v>604</v>
      </c>
      <c r="I6912" s="109">
        <f t="shared" si="870"/>
        <v>2027.0270270270271</v>
      </c>
      <c r="J6912" s="109">
        <f t="shared" si="871"/>
        <v>2027.0270270270271</v>
      </c>
      <c r="K6912" s="109">
        <f t="shared" si="872"/>
        <v>2027.0270270270271</v>
      </c>
      <c r="L6912" s="43">
        <f t="shared" si="873"/>
        <v>6081.0810810810817</v>
      </c>
      <c r="M6912" s="25"/>
      <c r="N6912" s="25"/>
    </row>
    <row r="6913" spans="1:14" ht="18">
      <c r="A6913" s="114">
        <v>40695</v>
      </c>
      <c r="B6913" s="102" t="s">
        <v>766</v>
      </c>
      <c r="C6913" s="29">
        <f t="shared" si="874"/>
        <v>535.71428571428567</v>
      </c>
      <c r="D6913" s="102" t="s">
        <v>188</v>
      </c>
      <c r="E6913" s="43">
        <v>560</v>
      </c>
      <c r="F6913" s="43">
        <v>564</v>
      </c>
      <c r="G6913" s="43">
        <v>570</v>
      </c>
      <c r="H6913" s="110">
        <v>576</v>
      </c>
      <c r="I6913" s="109">
        <f t="shared" si="870"/>
        <v>2142.8571428571427</v>
      </c>
      <c r="J6913" s="109">
        <f t="shared" si="871"/>
        <v>3214.2857142857138</v>
      </c>
      <c r="K6913" s="109">
        <f t="shared" si="872"/>
        <v>3214.2857142857138</v>
      </c>
      <c r="L6913" s="43">
        <f t="shared" si="873"/>
        <v>8571.4285714285706</v>
      </c>
      <c r="M6913" s="25"/>
      <c r="N6913" s="25"/>
    </row>
    <row r="6914" spans="1:14" ht="18">
      <c r="A6914" s="114">
        <v>40695</v>
      </c>
      <c r="B6914" s="102" t="s">
        <v>761</v>
      </c>
      <c r="C6914" s="29">
        <f t="shared" si="874"/>
        <v>1538.4615384615386</v>
      </c>
      <c r="D6914" s="102" t="s">
        <v>188</v>
      </c>
      <c r="E6914" s="43">
        <v>195</v>
      </c>
      <c r="F6914" s="43">
        <v>196.5</v>
      </c>
      <c r="G6914" s="43">
        <v>198.5</v>
      </c>
      <c r="H6914" s="110"/>
      <c r="I6914" s="109">
        <f t="shared" si="870"/>
        <v>2307.6923076923076</v>
      </c>
      <c r="J6914" s="109">
        <f t="shared" si="871"/>
        <v>3076.9230769230771</v>
      </c>
      <c r="K6914" s="109">
        <f t="shared" si="872"/>
        <v>0</v>
      </c>
      <c r="L6914" s="43">
        <f t="shared" si="873"/>
        <v>5384.6153846153848</v>
      </c>
      <c r="M6914" s="25"/>
      <c r="N6914" s="25"/>
    </row>
    <row r="6915" spans="1:14" ht="18">
      <c r="A6915" s="114">
        <v>40695</v>
      </c>
      <c r="B6915" s="102" t="s">
        <v>600</v>
      </c>
      <c r="C6915" s="29">
        <f t="shared" si="874"/>
        <v>351.28805620608898</v>
      </c>
      <c r="D6915" s="102" t="s">
        <v>188</v>
      </c>
      <c r="E6915" s="43">
        <v>854</v>
      </c>
      <c r="F6915" s="43">
        <v>859</v>
      </c>
      <c r="G6915" s="43"/>
      <c r="H6915" s="110"/>
      <c r="I6915" s="109">
        <f t="shared" si="870"/>
        <v>1756.440281030445</v>
      </c>
      <c r="J6915" s="109">
        <f t="shared" si="871"/>
        <v>0</v>
      </c>
      <c r="K6915" s="109">
        <f t="shared" si="872"/>
        <v>0</v>
      </c>
      <c r="L6915" s="43">
        <f t="shared" si="873"/>
        <v>1756.440281030445</v>
      </c>
      <c r="M6915" s="25"/>
      <c r="N6915" s="25"/>
    </row>
    <row r="6916" spans="1:14" ht="18">
      <c r="A6916" s="114">
        <v>40695</v>
      </c>
      <c r="B6916" s="102" t="s">
        <v>872</v>
      </c>
      <c r="C6916" s="29">
        <f t="shared" si="874"/>
        <v>1239.6694214876034</v>
      </c>
      <c r="D6916" s="102" t="s">
        <v>188</v>
      </c>
      <c r="E6916" s="43">
        <v>242</v>
      </c>
      <c r="F6916" s="43">
        <v>238.5</v>
      </c>
      <c r="G6916" s="43"/>
      <c r="H6916" s="110"/>
      <c r="I6916" s="109">
        <f t="shared" si="870"/>
        <v>-4338.8429752066113</v>
      </c>
      <c r="J6916" s="109">
        <f t="shared" si="871"/>
        <v>0</v>
      </c>
      <c r="K6916" s="109">
        <f t="shared" si="872"/>
        <v>0</v>
      </c>
      <c r="L6916" s="43">
        <f t="shared" si="873"/>
        <v>-4338.8429752066113</v>
      </c>
      <c r="M6916" s="25"/>
      <c r="N6916" s="25"/>
    </row>
    <row r="6917" spans="1:14" ht="18">
      <c r="A6917" s="114">
        <v>40694</v>
      </c>
      <c r="B6917" s="102" t="s">
        <v>1221</v>
      </c>
      <c r="C6917" s="29">
        <f t="shared" si="874"/>
        <v>1898.7341772151899</v>
      </c>
      <c r="D6917" s="102" t="s">
        <v>188</v>
      </c>
      <c r="E6917" s="43">
        <v>158</v>
      </c>
      <c r="F6917" s="43">
        <v>159</v>
      </c>
      <c r="G6917" s="43">
        <v>160.5</v>
      </c>
      <c r="H6917" s="110">
        <v>162.5</v>
      </c>
      <c r="I6917" s="109">
        <f t="shared" si="870"/>
        <v>1898.7341772151899</v>
      </c>
      <c r="J6917" s="109">
        <f t="shared" si="871"/>
        <v>2848.1012658227846</v>
      </c>
      <c r="K6917" s="109">
        <f t="shared" si="872"/>
        <v>3797.4683544303798</v>
      </c>
      <c r="L6917" s="43">
        <f t="shared" si="873"/>
        <v>8544.3037974683539</v>
      </c>
      <c r="M6917" s="25"/>
      <c r="N6917" s="25"/>
    </row>
    <row r="6918" spans="1:14" ht="18">
      <c r="A6918" s="114">
        <v>40694</v>
      </c>
      <c r="B6918" s="102" t="s">
        <v>79</v>
      </c>
      <c r="C6918" s="29">
        <f t="shared" si="874"/>
        <v>2006.6889632107022</v>
      </c>
      <c r="D6918" s="102" t="s">
        <v>188</v>
      </c>
      <c r="E6918" s="43">
        <v>149.5</v>
      </c>
      <c r="F6918" s="43">
        <v>150.5</v>
      </c>
      <c r="G6918" s="43">
        <v>152</v>
      </c>
      <c r="H6918" s="110"/>
      <c r="I6918" s="109">
        <f t="shared" si="870"/>
        <v>2006.6889632107022</v>
      </c>
      <c r="J6918" s="109">
        <f t="shared" si="871"/>
        <v>3010.0334448160534</v>
      </c>
      <c r="K6918" s="109">
        <f t="shared" si="872"/>
        <v>0</v>
      </c>
      <c r="L6918" s="43">
        <f t="shared" si="873"/>
        <v>5016.7224080267551</v>
      </c>
      <c r="M6918" s="25"/>
      <c r="N6918" s="25"/>
    </row>
    <row r="6919" spans="1:14" ht="18">
      <c r="A6919" s="114">
        <v>40694</v>
      </c>
      <c r="B6919" s="102" t="s">
        <v>1049</v>
      </c>
      <c r="C6919" s="29">
        <f t="shared" si="874"/>
        <v>1380.8975834292289</v>
      </c>
      <c r="D6919" s="102" t="s">
        <v>188</v>
      </c>
      <c r="E6919" s="43">
        <v>217.25</v>
      </c>
      <c r="F6919" s="43">
        <v>218.75</v>
      </c>
      <c r="G6919" s="43">
        <v>220.75</v>
      </c>
      <c r="H6919" s="110"/>
      <c r="I6919" s="109">
        <f t="shared" si="870"/>
        <v>2071.3463751438435</v>
      </c>
      <c r="J6919" s="109">
        <f t="shared" si="871"/>
        <v>2761.7951668584578</v>
      </c>
      <c r="K6919" s="109">
        <f t="shared" si="872"/>
        <v>0</v>
      </c>
      <c r="L6919" s="43">
        <f t="shared" si="873"/>
        <v>4833.1415420023013</v>
      </c>
      <c r="M6919" s="25"/>
      <c r="N6919" s="25"/>
    </row>
    <row r="6920" spans="1:14" ht="18">
      <c r="A6920" s="114">
        <v>40694</v>
      </c>
      <c r="B6920" s="102" t="s">
        <v>546</v>
      </c>
      <c r="C6920" s="29">
        <f t="shared" si="874"/>
        <v>585.9375</v>
      </c>
      <c r="D6920" s="102" t="s">
        <v>188</v>
      </c>
      <c r="E6920" s="43">
        <v>512</v>
      </c>
      <c r="F6920" s="43">
        <v>516</v>
      </c>
      <c r="G6920" s="43"/>
      <c r="H6920" s="110"/>
      <c r="I6920" s="109">
        <f t="shared" si="870"/>
        <v>2343.75</v>
      </c>
      <c r="J6920" s="109">
        <f t="shared" si="871"/>
        <v>0</v>
      </c>
      <c r="K6920" s="109">
        <f t="shared" si="872"/>
        <v>0</v>
      </c>
      <c r="L6920" s="43">
        <f t="shared" si="873"/>
        <v>2343.75</v>
      </c>
      <c r="M6920" s="25"/>
      <c r="N6920" s="25"/>
    </row>
    <row r="6921" spans="1:14" ht="18">
      <c r="A6921" s="114">
        <v>40694</v>
      </c>
      <c r="B6921" s="102" t="s">
        <v>1049</v>
      </c>
      <c r="C6921" s="29">
        <f t="shared" si="874"/>
        <v>1398.6013986013986</v>
      </c>
      <c r="D6921" s="102" t="s">
        <v>188</v>
      </c>
      <c r="E6921" s="43">
        <v>214.5</v>
      </c>
      <c r="F6921" s="43">
        <v>216</v>
      </c>
      <c r="G6921" s="43"/>
      <c r="H6921" s="110"/>
      <c r="I6921" s="109">
        <f t="shared" si="870"/>
        <v>2097.9020979020979</v>
      </c>
      <c r="J6921" s="109">
        <f t="shared" si="871"/>
        <v>0</v>
      </c>
      <c r="K6921" s="109">
        <f t="shared" si="872"/>
        <v>0</v>
      </c>
      <c r="L6921" s="43">
        <f t="shared" si="873"/>
        <v>2097.9020979020979</v>
      </c>
      <c r="M6921" s="25"/>
      <c r="N6921" s="25"/>
    </row>
    <row r="6922" spans="1:14" ht="18">
      <c r="A6922" s="114">
        <v>40694</v>
      </c>
      <c r="B6922" s="102" t="s">
        <v>761</v>
      </c>
      <c r="C6922" s="29">
        <f t="shared" si="874"/>
        <v>1578.9473684210527</v>
      </c>
      <c r="D6922" s="102" t="s">
        <v>188</v>
      </c>
      <c r="E6922" s="43">
        <v>190</v>
      </c>
      <c r="F6922" s="43">
        <v>190</v>
      </c>
      <c r="G6922" s="43"/>
      <c r="H6922" s="110"/>
      <c r="I6922" s="109">
        <f t="shared" si="870"/>
        <v>0</v>
      </c>
      <c r="J6922" s="109">
        <f t="shared" si="871"/>
        <v>0</v>
      </c>
      <c r="K6922" s="109">
        <f t="shared" si="872"/>
        <v>0</v>
      </c>
      <c r="L6922" s="43">
        <f t="shared" si="873"/>
        <v>0</v>
      </c>
      <c r="M6922" s="25"/>
      <c r="N6922" s="25"/>
    </row>
    <row r="6923" spans="1:14" ht="18">
      <c r="A6923" s="114">
        <v>40693</v>
      </c>
      <c r="B6923" s="102" t="s">
        <v>840</v>
      </c>
      <c r="C6923" s="29">
        <f t="shared" si="874"/>
        <v>946.37223974763413</v>
      </c>
      <c r="D6923" s="102" t="s">
        <v>188</v>
      </c>
      <c r="E6923" s="43">
        <v>317</v>
      </c>
      <c r="F6923" s="43">
        <v>319</v>
      </c>
      <c r="G6923" s="43">
        <v>322</v>
      </c>
      <c r="H6923" s="110">
        <v>327</v>
      </c>
      <c r="I6923" s="109">
        <f t="shared" si="870"/>
        <v>1892.7444794952683</v>
      </c>
      <c r="J6923" s="109">
        <f t="shared" si="871"/>
        <v>2839.1167192429025</v>
      </c>
      <c r="K6923" s="109">
        <f t="shared" si="872"/>
        <v>4731.861198738171</v>
      </c>
      <c r="L6923" s="43">
        <f t="shared" si="873"/>
        <v>9463.7223974763419</v>
      </c>
      <c r="M6923" s="25"/>
      <c r="N6923" s="25"/>
    </row>
    <row r="6924" spans="1:14" ht="18">
      <c r="A6924" s="114">
        <v>40693</v>
      </c>
      <c r="B6924" s="102" t="s">
        <v>1222</v>
      </c>
      <c r="C6924" s="29">
        <f t="shared" si="874"/>
        <v>2884.6153846153848</v>
      </c>
      <c r="D6924" s="102" t="s">
        <v>203</v>
      </c>
      <c r="E6924" s="43">
        <v>104</v>
      </c>
      <c r="F6924" s="43">
        <v>103</v>
      </c>
      <c r="G6924" s="43">
        <v>101.5</v>
      </c>
      <c r="H6924" s="110">
        <v>99.5</v>
      </c>
      <c r="I6924" s="109">
        <f t="shared" ref="I6924:I6987" si="875">(IF(D6924="SHORT",E6924-F6924,IF(D6924="LONG",F6924-E6924)))*C6924</f>
        <v>2884.6153846153848</v>
      </c>
      <c r="J6924" s="109">
        <f t="shared" ref="J6924:J6987" si="876">(IF(D6924="SHORT",IF(G6924="",0,F6924-G6924),IF(D6924="LONG",IF(G6924="",0,G6924-F6924))))*C6924</f>
        <v>4326.9230769230771</v>
      </c>
      <c r="K6924" s="109">
        <f t="shared" ref="K6924:K6987" si="877">(IF(D6924="SHORT",IF(H6924="",0,G6924-H6924),IF(D6924="LONG",IF(H6924="",0,(H6924-G6924)))))*C6924</f>
        <v>5769.2307692307695</v>
      </c>
      <c r="L6924" s="43">
        <f t="shared" ref="L6924:L6987" si="878">SUM(I6924,J6924,K6924)</f>
        <v>12980.76923076923</v>
      </c>
      <c r="M6924" s="25"/>
      <c r="N6924" s="25"/>
    </row>
    <row r="6925" spans="1:14" ht="18">
      <c r="A6925" s="114">
        <v>40693</v>
      </c>
      <c r="B6925" s="102" t="s">
        <v>840</v>
      </c>
      <c r="C6925" s="29">
        <f t="shared" si="874"/>
        <v>993.37748344370857</v>
      </c>
      <c r="D6925" s="102" t="s">
        <v>203</v>
      </c>
      <c r="E6925" s="43">
        <v>302</v>
      </c>
      <c r="F6925" s="43">
        <v>300</v>
      </c>
      <c r="G6925" s="43">
        <v>297</v>
      </c>
      <c r="H6925" s="110">
        <v>293</v>
      </c>
      <c r="I6925" s="109">
        <f t="shared" si="875"/>
        <v>1986.7549668874171</v>
      </c>
      <c r="J6925" s="109">
        <f t="shared" si="876"/>
        <v>2980.1324503311257</v>
      </c>
      <c r="K6925" s="109">
        <f t="shared" si="877"/>
        <v>3973.5099337748343</v>
      </c>
      <c r="L6925" s="43">
        <f t="shared" si="878"/>
        <v>8940.3973509933767</v>
      </c>
      <c r="M6925" s="25"/>
      <c r="N6925" s="25"/>
    </row>
    <row r="6926" spans="1:14" ht="18">
      <c r="A6926" s="114">
        <v>40693</v>
      </c>
      <c r="B6926" s="102" t="s">
        <v>106</v>
      </c>
      <c r="C6926" s="29">
        <f t="shared" si="874"/>
        <v>352.94117647058823</v>
      </c>
      <c r="D6926" s="102" t="s">
        <v>188</v>
      </c>
      <c r="E6926" s="43">
        <v>850</v>
      </c>
      <c r="F6926" s="43">
        <v>855</v>
      </c>
      <c r="G6926" s="43">
        <v>862</v>
      </c>
      <c r="H6926" s="110"/>
      <c r="I6926" s="109">
        <f t="shared" si="875"/>
        <v>1764.7058823529412</v>
      </c>
      <c r="J6926" s="109">
        <f t="shared" si="876"/>
        <v>2470.5882352941176</v>
      </c>
      <c r="K6926" s="109">
        <f t="shared" si="877"/>
        <v>0</v>
      </c>
      <c r="L6926" s="43">
        <f t="shared" si="878"/>
        <v>4235.2941176470586</v>
      </c>
      <c r="M6926" s="25"/>
      <c r="N6926" s="25"/>
    </row>
    <row r="6927" spans="1:14" ht="18">
      <c r="A6927" s="114">
        <v>40693</v>
      </c>
      <c r="B6927" s="102" t="s">
        <v>840</v>
      </c>
      <c r="C6927" s="29">
        <f t="shared" si="874"/>
        <v>1023.8907849829352</v>
      </c>
      <c r="D6927" s="102" t="s">
        <v>203</v>
      </c>
      <c r="E6927" s="43">
        <v>293</v>
      </c>
      <c r="F6927" s="43">
        <v>291.5</v>
      </c>
      <c r="G6927" s="43">
        <v>289.5</v>
      </c>
      <c r="H6927" s="110"/>
      <c r="I6927" s="109">
        <f t="shared" si="875"/>
        <v>1535.8361774744028</v>
      </c>
      <c r="J6927" s="109">
        <f t="shared" si="876"/>
        <v>2047.7815699658704</v>
      </c>
      <c r="K6927" s="109">
        <f t="shared" si="877"/>
        <v>0</v>
      </c>
      <c r="L6927" s="43">
        <f t="shared" si="878"/>
        <v>3583.617747440273</v>
      </c>
      <c r="M6927" s="25"/>
      <c r="N6927" s="25"/>
    </row>
    <row r="6928" spans="1:14" ht="18">
      <c r="A6928" s="114">
        <v>40693</v>
      </c>
      <c r="B6928" s="102" t="s">
        <v>1223</v>
      </c>
      <c r="C6928" s="29">
        <f t="shared" si="874"/>
        <v>391.38943248532291</v>
      </c>
      <c r="D6928" s="102" t="s">
        <v>188</v>
      </c>
      <c r="E6928" s="43">
        <v>766.5</v>
      </c>
      <c r="F6928" s="43">
        <v>772</v>
      </c>
      <c r="G6928" s="43"/>
      <c r="H6928" s="110"/>
      <c r="I6928" s="109">
        <f t="shared" si="875"/>
        <v>2152.6418786692761</v>
      </c>
      <c r="J6928" s="109">
        <f t="shared" si="876"/>
        <v>0</v>
      </c>
      <c r="K6928" s="109">
        <f t="shared" si="877"/>
        <v>0</v>
      </c>
      <c r="L6928" s="43">
        <f t="shared" si="878"/>
        <v>2152.6418786692761</v>
      </c>
      <c r="M6928" s="25"/>
      <c r="N6928" s="25"/>
    </row>
    <row r="6929" spans="1:14" ht="18">
      <c r="A6929" s="114">
        <v>40690</v>
      </c>
      <c r="B6929" s="102" t="s">
        <v>840</v>
      </c>
      <c r="C6929" s="29">
        <f t="shared" si="874"/>
        <v>1039.1409767925181</v>
      </c>
      <c r="D6929" s="102" t="s">
        <v>188</v>
      </c>
      <c r="E6929" s="43">
        <v>288.7</v>
      </c>
      <c r="F6929" s="43">
        <v>290</v>
      </c>
      <c r="G6929" s="43">
        <v>292</v>
      </c>
      <c r="H6929" s="110">
        <v>295</v>
      </c>
      <c r="I6929" s="109">
        <f t="shared" si="875"/>
        <v>1350.8832698302854</v>
      </c>
      <c r="J6929" s="109">
        <f t="shared" si="876"/>
        <v>2078.2819535850363</v>
      </c>
      <c r="K6929" s="109">
        <f t="shared" si="877"/>
        <v>3117.4229303775546</v>
      </c>
      <c r="L6929" s="43">
        <f t="shared" si="878"/>
        <v>6546.5881537928763</v>
      </c>
      <c r="M6929" s="25"/>
      <c r="N6929" s="25"/>
    </row>
    <row r="6930" spans="1:14" ht="18">
      <c r="A6930" s="114">
        <v>40690</v>
      </c>
      <c r="B6930" s="102" t="s">
        <v>78</v>
      </c>
      <c r="C6930" s="29">
        <f t="shared" si="874"/>
        <v>1764.7058823529412</v>
      </c>
      <c r="D6930" s="102" t="s">
        <v>188</v>
      </c>
      <c r="E6930" s="43">
        <v>170</v>
      </c>
      <c r="F6930" s="43">
        <v>171</v>
      </c>
      <c r="G6930" s="43">
        <v>172.5</v>
      </c>
      <c r="H6930" s="110">
        <v>175</v>
      </c>
      <c r="I6930" s="109">
        <f t="shared" si="875"/>
        <v>1764.7058823529412</v>
      </c>
      <c r="J6930" s="109">
        <f t="shared" si="876"/>
        <v>2647.0588235294117</v>
      </c>
      <c r="K6930" s="109">
        <f t="shared" si="877"/>
        <v>4411.7647058823532</v>
      </c>
      <c r="L6930" s="43">
        <f t="shared" si="878"/>
        <v>8823.5294117647063</v>
      </c>
      <c r="M6930" s="25"/>
      <c r="N6930" s="25"/>
    </row>
    <row r="6931" spans="1:14" ht="18">
      <c r="A6931" s="114">
        <v>40690</v>
      </c>
      <c r="B6931" s="102" t="s">
        <v>840</v>
      </c>
      <c r="C6931" s="29">
        <f t="shared" si="874"/>
        <v>1092.8961748633881</v>
      </c>
      <c r="D6931" s="102" t="s">
        <v>188</v>
      </c>
      <c r="E6931" s="43">
        <v>274.5</v>
      </c>
      <c r="F6931" s="43">
        <v>276</v>
      </c>
      <c r="G6931" s="43">
        <v>278</v>
      </c>
      <c r="H6931" s="110">
        <v>281</v>
      </c>
      <c r="I6931" s="109">
        <f t="shared" si="875"/>
        <v>1639.344262295082</v>
      </c>
      <c r="J6931" s="109">
        <f t="shared" si="876"/>
        <v>2185.7923497267761</v>
      </c>
      <c r="K6931" s="109">
        <f t="shared" si="877"/>
        <v>3278.688524590164</v>
      </c>
      <c r="L6931" s="43">
        <f t="shared" si="878"/>
        <v>7103.8251366120221</v>
      </c>
      <c r="M6931" s="25"/>
      <c r="N6931" s="25"/>
    </row>
    <row r="6932" spans="1:14" ht="18">
      <c r="A6932" s="114">
        <v>40690</v>
      </c>
      <c r="B6932" s="102" t="s">
        <v>600</v>
      </c>
      <c r="C6932" s="29">
        <f t="shared" si="874"/>
        <v>360.14405762304921</v>
      </c>
      <c r="D6932" s="102" t="s">
        <v>188</v>
      </c>
      <c r="E6932" s="43">
        <v>833</v>
      </c>
      <c r="F6932" s="43">
        <v>838</v>
      </c>
      <c r="G6932" s="43">
        <v>844</v>
      </c>
      <c r="H6932" s="110">
        <v>849.5</v>
      </c>
      <c r="I6932" s="109">
        <f t="shared" si="875"/>
        <v>1800.7202881152461</v>
      </c>
      <c r="J6932" s="109">
        <f t="shared" si="876"/>
        <v>2160.864345738295</v>
      </c>
      <c r="K6932" s="109">
        <f t="shared" si="877"/>
        <v>1980.7923169267706</v>
      </c>
      <c r="L6932" s="43">
        <f t="shared" si="878"/>
        <v>5942.3769507803117</v>
      </c>
      <c r="M6932" s="25"/>
      <c r="N6932" s="25"/>
    </row>
    <row r="6933" spans="1:14" ht="18">
      <c r="A6933" s="114">
        <v>40690</v>
      </c>
      <c r="B6933" s="102" t="s">
        <v>840</v>
      </c>
      <c r="C6933" s="29">
        <f t="shared" si="874"/>
        <v>967.74193548387098</v>
      </c>
      <c r="D6933" s="102" t="s">
        <v>188</v>
      </c>
      <c r="E6933" s="43">
        <v>310</v>
      </c>
      <c r="F6933" s="43">
        <v>311.75</v>
      </c>
      <c r="G6933" s="43">
        <v>314.75</v>
      </c>
      <c r="H6933" s="110">
        <v>318.75</v>
      </c>
      <c r="I6933" s="109">
        <f t="shared" si="875"/>
        <v>1693.5483870967741</v>
      </c>
      <c r="J6933" s="109">
        <f t="shared" si="876"/>
        <v>2903.2258064516127</v>
      </c>
      <c r="K6933" s="109">
        <f t="shared" si="877"/>
        <v>3870.9677419354839</v>
      </c>
      <c r="L6933" s="43">
        <f t="shared" si="878"/>
        <v>8467.7419354838712</v>
      </c>
      <c r="M6933" s="25"/>
      <c r="N6933" s="25"/>
    </row>
    <row r="6934" spans="1:14" ht="18">
      <c r="A6934" s="114">
        <v>40690</v>
      </c>
      <c r="B6934" s="102" t="s">
        <v>840</v>
      </c>
      <c r="C6934" s="29">
        <f t="shared" si="874"/>
        <v>1158.3011583011582</v>
      </c>
      <c r="D6934" s="102" t="s">
        <v>188</v>
      </c>
      <c r="E6934" s="43">
        <v>259</v>
      </c>
      <c r="F6934" s="43">
        <v>260.5</v>
      </c>
      <c r="G6934" s="43">
        <v>262.5</v>
      </c>
      <c r="H6934" s="110">
        <v>266</v>
      </c>
      <c r="I6934" s="109">
        <f t="shared" si="875"/>
        <v>1737.4517374517372</v>
      </c>
      <c r="J6934" s="109">
        <f t="shared" si="876"/>
        <v>2316.6023166023165</v>
      </c>
      <c r="K6934" s="109">
        <f t="shared" si="877"/>
        <v>4054.0540540540537</v>
      </c>
      <c r="L6934" s="43">
        <f t="shared" si="878"/>
        <v>8108.1081081081074</v>
      </c>
      <c r="M6934" s="25"/>
      <c r="N6934" s="25"/>
    </row>
    <row r="6935" spans="1:14" ht="18">
      <c r="A6935" s="114">
        <v>40689</v>
      </c>
      <c r="B6935" s="102" t="s">
        <v>100</v>
      </c>
      <c r="C6935" s="29">
        <f t="shared" si="874"/>
        <v>433.52601156069363</v>
      </c>
      <c r="D6935" s="102" t="s">
        <v>188</v>
      </c>
      <c r="E6935" s="43">
        <v>692</v>
      </c>
      <c r="F6935" s="43">
        <v>696</v>
      </c>
      <c r="G6935" s="43">
        <v>701</v>
      </c>
      <c r="H6935" s="110">
        <v>708</v>
      </c>
      <c r="I6935" s="109">
        <f t="shared" si="875"/>
        <v>1734.1040462427745</v>
      </c>
      <c r="J6935" s="109">
        <f t="shared" si="876"/>
        <v>2167.6300578034679</v>
      </c>
      <c r="K6935" s="109">
        <f t="shared" si="877"/>
        <v>3034.6820809248557</v>
      </c>
      <c r="L6935" s="43">
        <f t="shared" si="878"/>
        <v>6936.4161849710981</v>
      </c>
      <c r="M6935" s="25"/>
      <c r="N6935" s="25"/>
    </row>
    <row r="6936" spans="1:14" ht="18">
      <c r="A6936" s="114">
        <v>40689</v>
      </c>
      <c r="B6936" s="102" t="s">
        <v>600</v>
      </c>
      <c r="C6936" s="29">
        <f t="shared" si="874"/>
        <v>373.59900373599004</v>
      </c>
      <c r="D6936" s="102" t="s">
        <v>188</v>
      </c>
      <c r="E6936" s="43">
        <v>803</v>
      </c>
      <c r="F6936" s="43">
        <v>808</v>
      </c>
      <c r="G6936" s="43">
        <v>815</v>
      </c>
      <c r="H6936" s="110">
        <v>825</v>
      </c>
      <c r="I6936" s="109">
        <f t="shared" si="875"/>
        <v>1867.9950186799501</v>
      </c>
      <c r="J6936" s="109">
        <f t="shared" si="876"/>
        <v>2615.1930261519301</v>
      </c>
      <c r="K6936" s="109">
        <f t="shared" si="877"/>
        <v>3735.9900373599003</v>
      </c>
      <c r="L6936" s="43">
        <f t="shared" si="878"/>
        <v>8219.1780821917819</v>
      </c>
      <c r="M6936" s="25"/>
      <c r="N6936" s="25"/>
    </row>
    <row r="6937" spans="1:14" ht="18">
      <c r="A6937" s="114">
        <v>40689</v>
      </c>
      <c r="B6937" s="102" t="s">
        <v>100</v>
      </c>
      <c r="C6937" s="29">
        <f t="shared" si="874"/>
        <v>420.75736325385697</v>
      </c>
      <c r="D6937" s="102" t="s">
        <v>188</v>
      </c>
      <c r="E6937" s="43">
        <v>713</v>
      </c>
      <c r="F6937" s="43">
        <v>717</v>
      </c>
      <c r="G6937" s="43">
        <v>722</v>
      </c>
      <c r="H6937" s="110"/>
      <c r="I6937" s="109">
        <f t="shared" si="875"/>
        <v>1683.0294530154279</v>
      </c>
      <c r="J6937" s="109">
        <f t="shared" si="876"/>
        <v>2103.7868162692848</v>
      </c>
      <c r="K6937" s="109">
        <f t="shared" si="877"/>
        <v>0</v>
      </c>
      <c r="L6937" s="43">
        <f t="shared" si="878"/>
        <v>3786.8162692847127</v>
      </c>
      <c r="M6937" s="25"/>
      <c r="N6937" s="25"/>
    </row>
    <row r="6938" spans="1:14" ht="18">
      <c r="A6938" s="114">
        <v>40689</v>
      </c>
      <c r="B6938" s="102" t="s">
        <v>1052</v>
      </c>
      <c r="C6938" s="29">
        <f t="shared" si="874"/>
        <v>105.48523206751055</v>
      </c>
      <c r="D6938" s="102" t="s">
        <v>188</v>
      </c>
      <c r="E6938" s="43">
        <v>2844</v>
      </c>
      <c r="F6938" s="43">
        <v>2854</v>
      </c>
      <c r="G6938" s="43"/>
      <c r="H6938" s="110"/>
      <c r="I6938" s="109">
        <f t="shared" si="875"/>
        <v>1054.8523206751056</v>
      </c>
      <c r="J6938" s="109">
        <f t="shared" si="876"/>
        <v>0</v>
      </c>
      <c r="K6938" s="109">
        <f t="shared" si="877"/>
        <v>0</v>
      </c>
      <c r="L6938" s="43">
        <f t="shared" si="878"/>
        <v>1054.8523206751056</v>
      </c>
      <c r="M6938" s="25"/>
      <c r="N6938" s="25"/>
    </row>
    <row r="6939" spans="1:14" ht="18">
      <c r="A6939" s="114">
        <v>40689</v>
      </c>
      <c r="B6939" s="102" t="s">
        <v>1049</v>
      </c>
      <c r="C6939" s="29">
        <f t="shared" si="874"/>
        <v>1408.4507042253522</v>
      </c>
      <c r="D6939" s="102" t="s">
        <v>188</v>
      </c>
      <c r="E6939" s="43">
        <v>213</v>
      </c>
      <c r="F6939" s="43">
        <v>214.5</v>
      </c>
      <c r="G6939" s="43"/>
      <c r="H6939" s="110"/>
      <c r="I6939" s="109">
        <f t="shared" si="875"/>
        <v>2112.6760563380285</v>
      </c>
      <c r="J6939" s="109">
        <f t="shared" si="876"/>
        <v>0</v>
      </c>
      <c r="K6939" s="109">
        <f t="shared" si="877"/>
        <v>0</v>
      </c>
      <c r="L6939" s="43">
        <f t="shared" si="878"/>
        <v>2112.6760563380285</v>
      </c>
      <c r="M6939" s="25"/>
      <c r="N6939" s="25"/>
    </row>
    <row r="6940" spans="1:14" ht="18">
      <c r="A6940" s="114">
        <v>40688</v>
      </c>
      <c r="B6940" s="102" t="s">
        <v>1052</v>
      </c>
      <c r="C6940" s="29">
        <f t="shared" si="874"/>
        <v>109.09090909090909</v>
      </c>
      <c r="D6940" s="102" t="s">
        <v>188</v>
      </c>
      <c r="E6940" s="43">
        <v>2750</v>
      </c>
      <c r="F6940" s="43">
        <v>2760</v>
      </c>
      <c r="G6940" s="43">
        <v>2775</v>
      </c>
      <c r="H6940" s="110">
        <v>2795</v>
      </c>
      <c r="I6940" s="109">
        <f t="shared" si="875"/>
        <v>1090.909090909091</v>
      </c>
      <c r="J6940" s="109">
        <f t="shared" si="876"/>
        <v>1636.3636363636365</v>
      </c>
      <c r="K6940" s="109">
        <f t="shared" si="877"/>
        <v>2181.818181818182</v>
      </c>
      <c r="L6940" s="43">
        <f t="shared" si="878"/>
        <v>4909.0909090909099</v>
      </c>
      <c r="M6940" s="25"/>
      <c r="N6940" s="25"/>
    </row>
    <row r="6941" spans="1:14" ht="18">
      <c r="A6941" s="114">
        <v>40688</v>
      </c>
      <c r="B6941" s="102" t="s">
        <v>1049</v>
      </c>
      <c r="C6941" s="29">
        <f t="shared" si="874"/>
        <v>1456.3106796116506</v>
      </c>
      <c r="D6941" s="102" t="s">
        <v>188</v>
      </c>
      <c r="E6941" s="43">
        <v>206</v>
      </c>
      <c r="F6941" s="43">
        <v>207.5</v>
      </c>
      <c r="G6941" s="43">
        <v>209.5</v>
      </c>
      <c r="H6941" s="110"/>
      <c r="I6941" s="109">
        <f t="shared" si="875"/>
        <v>2184.4660194174758</v>
      </c>
      <c r="J6941" s="109">
        <f t="shared" si="876"/>
        <v>2912.6213592233012</v>
      </c>
      <c r="K6941" s="109">
        <f t="shared" si="877"/>
        <v>0</v>
      </c>
      <c r="L6941" s="43">
        <f t="shared" si="878"/>
        <v>5097.0873786407774</v>
      </c>
      <c r="M6941" s="25"/>
      <c r="N6941" s="25"/>
    </row>
    <row r="6942" spans="1:14" ht="18">
      <c r="A6942" s="114">
        <v>40688</v>
      </c>
      <c r="B6942" s="102" t="s">
        <v>1052</v>
      </c>
      <c r="C6942" s="29">
        <f t="shared" si="874"/>
        <v>106.76156583629893</v>
      </c>
      <c r="D6942" s="102" t="s">
        <v>188</v>
      </c>
      <c r="E6942" s="43">
        <v>2810</v>
      </c>
      <c r="F6942" s="43">
        <v>2820</v>
      </c>
      <c r="G6942" s="43">
        <v>2835</v>
      </c>
      <c r="H6942" s="110">
        <v>2855</v>
      </c>
      <c r="I6942" s="109">
        <f t="shared" si="875"/>
        <v>1067.6156583629893</v>
      </c>
      <c r="J6942" s="109">
        <f t="shared" si="876"/>
        <v>1601.423487544484</v>
      </c>
      <c r="K6942" s="109">
        <f t="shared" si="877"/>
        <v>2135.2313167259786</v>
      </c>
      <c r="L6942" s="43">
        <f t="shared" si="878"/>
        <v>4804.2704626334526</v>
      </c>
      <c r="M6942" s="25"/>
      <c r="N6942" s="25"/>
    </row>
    <row r="6943" spans="1:14" ht="18">
      <c r="A6943" s="114">
        <v>40688</v>
      </c>
      <c r="B6943" s="102" t="s">
        <v>259</v>
      </c>
      <c r="C6943" s="29">
        <f t="shared" si="874"/>
        <v>3658.5365853658536</v>
      </c>
      <c r="D6943" s="102" t="s">
        <v>188</v>
      </c>
      <c r="E6943" s="43">
        <v>82</v>
      </c>
      <c r="F6943" s="43">
        <v>82.75</v>
      </c>
      <c r="G6943" s="43">
        <v>83.75</v>
      </c>
      <c r="H6943" s="110"/>
      <c r="I6943" s="109">
        <f t="shared" si="875"/>
        <v>2743.9024390243903</v>
      </c>
      <c r="J6943" s="109">
        <f t="shared" si="876"/>
        <v>3658.5365853658536</v>
      </c>
      <c r="K6943" s="109">
        <f t="shared" si="877"/>
        <v>0</v>
      </c>
      <c r="L6943" s="43">
        <f t="shared" si="878"/>
        <v>6402.4390243902435</v>
      </c>
      <c r="M6943" s="25"/>
      <c r="N6943" s="25"/>
    </row>
    <row r="6944" spans="1:14" ht="18">
      <c r="A6944" s="114">
        <v>40688</v>
      </c>
      <c r="B6944" s="102" t="s">
        <v>1049</v>
      </c>
      <c r="C6944" s="29">
        <f t="shared" si="874"/>
        <v>1428.5714285714287</v>
      </c>
      <c r="D6944" s="102" t="s">
        <v>188</v>
      </c>
      <c r="E6944" s="43">
        <v>210</v>
      </c>
      <c r="F6944" s="43">
        <v>211.3</v>
      </c>
      <c r="G6944" s="43"/>
      <c r="H6944" s="110"/>
      <c r="I6944" s="109">
        <f t="shared" si="875"/>
        <v>1857.1428571428735</v>
      </c>
      <c r="J6944" s="109">
        <f t="shared" si="876"/>
        <v>0</v>
      </c>
      <c r="K6944" s="109">
        <f t="shared" si="877"/>
        <v>0</v>
      </c>
      <c r="L6944" s="43">
        <f t="shared" si="878"/>
        <v>1857.1428571428735</v>
      </c>
      <c r="M6944" s="25"/>
      <c r="N6944" s="25"/>
    </row>
    <row r="6945" spans="1:14" ht="18">
      <c r="A6945" s="114">
        <v>40688</v>
      </c>
      <c r="B6945" s="102" t="s">
        <v>136</v>
      </c>
      <c r="C6945" s="29">
        <f t="shared" si="874"/>
        <v>1151.6314779270633</v>
      </c>
      <c r="D6945" s="102" t="s">
        <v>188</v>
      </c>
      <c r="E6945" s="43">
        <v>260.5</v>
      </c>
      <c r="F6945" s="43">
        <v>261.89999999999998</v>
      </c>
      <c r="G6945" s="43"/>
      <c r="H6945" s="110"/>
      <c r="I6945" s="109">
        <f t="shared" si="875"/>
        <v>1612.2840690978624</v>
      </c>
      <c r="J6945" s="109">
        <f t="shared" si="876"/>
        <v>0</v>
      </c>
      <c r="K6945" s="109">
        <f t="shared" si="877"/>
        <v>0</v>
      </c>
      <c r="L6945" s="43">
        <f t="shared" si="878"/>
        <v>1612.2840690978624</v>
      </c>
      <c r="M6945" s="25"/>
      <c r="N6945" s="25"/>
    </row>
    <row r="6946" spans="1:14" ht="18">
      <c r="A6946" s="114">
        <v>40688</v>
      </c>
      <c r="B6946" s="102" t="s">
        <v>1224</v>
      </c>
      <c r="C6946" s="29">
        <f t="shared" si="874"/>
        <v>1022.1465076660988</v>
      </c>
      <c r="D6946" s="102" t="s">
        <v>188</v>
      </c>
      <c r="E6946" s="43">
        <v>293.5</v>
      </c>
      <c r="F6946" s="43">
        <v>293.5</v>
      </c>
      <c r="G6946" s="43"/>
      <c r="H6946" s="110"/>
      <c r="I6946" s="109">
        <f t="shared" si="875"/>
        <v>0</v>
      </c>
      <c r="J6946" s="109">
        <f t="shared" si="876"/>
        <v>0</v>
      </c>
      <c r="K6946" s="109">
        <f t="shared" si="877"/>
        <v>0</v>
      </c>
      <c r="L6946" s="43">
        <f t="shared" si="878"/>
        <v>0</v>
      </c>
      <c r="M6946" s="25"/>
      <c r="N6946" s="25"/>
    </row>
    <row r="6947" spans="1:14" ht="18">
      <c r="A6947" s="114">
        <v>40687</v>
      </c>
      <c r="B6947" s="102" t="s">
        <v>1052</v>
      </c>
      <c r="C6947" s="29">
        <f t="shared" si="874"/>
        <v>114.72275334608031</v>
      </c>
      <c r="D6947" s="102" t="s">
        <v>188</v>
      </c>
      <c r="E6947" s="43">
        <v>2615</v>
      </c>
      <c r="F6947" s="43">
        <v>2625</v>
      </c>
      <c r="G6947" s="43">
        <v>2640</v>
      </c>
      <c r="H6947" s="110">
        <v>2665</v>
      </c>
      <c r="I6947" s="109">
        <f t="shared" si="875"/>
        <v>1147.227533460803</v>
      </c>
      <c r="J6947" s="109">
        <f t="shared" si="876"/>
        <v>1720.8413001912047</v>
      </c>
      <c r="K6947" s="109">
        <f t="shared" si="877"/>
        <v>2868.0688336520079</v>
      </c>
      <c r="L6947" s="43">
        <f t="shared" si="878"/>
        <v>5736.1376673040158</v>
      </c>
      <c r="M6947" s="25"/>
      <c r="N6947" s="25"/>
    </row>
    <row r="6948" spans="1:14" ht="18">
      <c r="A6948" s="114">
        <v>40687</v>
      </c>
      <c r="B6948" s="102" t="s">
        <v>1225</v>
      </c>
      <c r="C6948" s="29">
        <f t="shared" si="874"/>
        <v>3428.5714285714284</v>
      </c>
      <c r="D6948" s="102" t="s">
        <v>188</v>
      </c>
      <c r="E6948" s="43">
        <v>87.5</v>
      </c>
      <c r="F6948" s="43">
        <v>88.25</v>
      </c>
      <c r="G6948" s="43">
        <v>89.25</v>
      </c>
      <c r="H6948" s="110">
        <v>91</v>
      </c>
      <c r="I6948" s="109">
        <f t="shared" si="875"/>
        <v>2571.4285714285716</v>
      </c>
      <c r="J6948" s="109">
        <f t="shared" si="876"/>
        <v>3428.5714285714284</v>
      </c>
      <c r="K6948" s="109">
        <f t="shared" si="877"/>
        <v>6000</v>
      </c>
      <c r="L6948" s="43">
        <f t="shared" si="878"/>
        <v>12000</v>
      </c>
      <c r="M6948" s="25"/>
      <c r="N6948" s="25"/>
    </row>
    <row r="6949" spans="1:14" ht="18">
      <c r="A6949" s="114">
        <v>40687</v>
      </c>
      <c r="B6949" s="102" t="s">
        <v>1052</v>
      </c>
      <c r="C6949" s="29">
        <f t="shared" si="874"/>
        <v>120.62726176115802</v>
      </c>
      <c r="D6949" s="102" t="s">
        <v>188</v>
      </c>
      <c r="E6949" s="43">
        <v>2487</v>
      </c>
      <c r="F6949" s="43">
        <v>2497</v>
      </c>
      <c r="G6949" s="43">
        <v>2510</v>
      </c>
      <c r="H6949" s="110">
        <v>2530</v>
      </c>
      <c r="I6949" s="109">
        <f t="shared" si="875"/>
        <v>1206.2726176115802</v>
      </c>
      <c r="J6949" s="109">
        <f t="shared" si="876"/>
        <v>1568.1544028950543</v>
      </c>
      <c r="K6949" s="109">
        <f t="shared" si="877"/>
        <v>2412.5452352231605</v>
      </c>
      <c r="L6949" s="43">
        <f t="shared" si="878"/>
        <v>5186.9722557297955</v>
      </c>
      <c r="M6949" s="25"/>
      <c r="N6949" s="25"/>
    </row>
    <row r="6950" spans="1:14" ht="18">
      <c r="A6950" s="114">
        <v>40687</v>
      </c>
      <c r="B6950" s="102" t="s">
        <v>1217</v>
      </c>
      <c r="C6950" s="29">
        <f t="shared" si="874"/>
        <v>375.46933667083857</v>
      </c>
      <c r="D6950" s="102" t="s">
        <v>188</v>
      </c>
      <c r="E6950" s="43">
        <v>799</v>
      </c>
      <c r="F6950" s="43">
        <v>807</v>
      </c>
      <c r="G6950" s="43">
        <v>815</v>
      </c>
      <c r="H6950" s="110">
        <v>825</v>
      </c>
      <c r="I6950" s="109">
        <f t="shared" si="875"/>
        <v>3003.7546933667086</v>
      </c>
      <c r="J6950" s="109">
        <f t="shared" si="876"/>
        <v>3003.7546933667086</v>
      </c>
      <c r="K6950" s="109">
        <f t="shared" si="877"/>
        <v>3754.6933667083858</v>
      </c>
      <c r="L6950" s="43">
        <f t="shared" si="878"/>
        <v>9762.202753441803</v>
      </c>
      <c r="M6950" s="25"/>
      <c r="N6950" s="25"/>
    </row>
    <row r="6951" spans="1:14" ht="18">
      <c r="A6951" s="114">
        <v>40687</v>
      </c>
      <c r="B6951" s="102" t="s">
        <v>1052</v>
      </c>
      <c r="C6951" s="29">
        <f t="shared" si="874"/>
        <v>117.41682974559687</v>
      </c>
      <c r="D6951" s="102" t="s">
        <v>188</v>
      </c>
      <c r="E6951" s="43">
        <v>2555</v>
      </c>
      <c r="F6951" s="43">
        <v>2565</v>
      </c>
      <c r="G6951" s="43">
        <v>2580</v>
      </c>
      <c r="H6951" s="110">
        <v>2600</v>
      </c>
      <c r="I6951" s="109">
        <f t="shared" si="875"/>
        <v>1174.1682974559687</v>
      </c>
      <c r="J6951" s="109">
        <f t="shared" si="876"/>
        <v>1761.252446183953</v>
      </c>
      <c r="K6951" s="109">
        <f t="shared" si="877"/>
        <v>2348.3365949119375</v>
      </c>
      <c r="L6951" s="43">
        <f t="shared" si="878"/>
        <v>5283.757338551859</v>
      </c>
      <c r="M6951" s="25"/>
      <c r="N6951" s="25"/>
    </row>
    <row r="6952" spans="1:14" ht="18">
      <c r="A6952" s="114">
        <v>40686</v>
      </c>
      <c r="B6952" s="102" t="s">
        <v>349</v>
      </c>
      <c r="C6952" s="29">
        <f t="shared" si="874"/>
        <v>151.28593040847201</v>
      </c>
      <c r="D6952" s="102" t="s">
        <v>203</v>
      </c>
      <c r="E6952" s="43">
        <v>1983</v>
      </c>
      <c r="F6952" s="43">
        <v>1973</v>
      </c>
      <c r="G6952" s="43">
        <v>1960</v>
      </c>
      <c r="H6952" s="110">
        <v>1945</v>
      </c>
      <c r="I6952" s="109">
        <f t="shared" si="875"/>
        <v>1512.8593040847202</v>
      </c>
      <c r="J6952" s="109">
        <f t="shared" si="876"/>
        <v>1966.7170953101361</v>
      </c>
      <c r="K6952" s="109">
        <f t="shared" si="877"/>
        <v>2269.2889561270804</v>
      </c>
      <c r="L6952" s="43">
        <f t="shared" si="878"/>
        <v>5748.8653555219371</v>
      </c>
      <c r="M6952" s="25"/>
      <c r="N6952" s="25"/>
    </row>
    <row r="6953" spans="1:14" ht="18">
      <c r="A6953" s="114">
        <v>40686</v>
      </c>
      <c r="B6953" s="102" t="s">
        <v>598</v>
      </c>
      <c r="C6953" s="29">
        <f t="shared" si="874"/>
        <v>1648.3516483516485</v>
      </c>
      <c r="D6953" s="102" t="s">
        <v>203</v>
      </c>
      <c r="E6953" s="43">
        <v>182</v>
      </c>
      <c r="F6953" s="43">
        <v>180.75</v>
      </c>
      <c r="G6953" s="43">
        <v>179</v>
      </c>
      <c r="H6953" s="110">
        <v>176.5</v>
      </c>
      <c r="I6953" s="109">
        <f t="shared" si="875"/>
        <v>2060.4395604395604</v>
      </c>
      <c r="J6953" s="109">
        <f t="shared" si="876"/>
        <v>2884.6153846153848</v>
      </c>
      <c r="K6953" s="109">
        <f t="shared" si="877"/>
        <v>4120.8791208791208</v>
      </c>
      <c r="L6953" s="43">
        <f t="shared" si="878"/>
        <v>9065.9340659340669</v>
      </c>
      <c r="M6953" s="25"/>
      <c r="N6953" s="25"/>
    </row>
    <row r="6954" spans="1:14" ht="18">
      <c r="A6954" s="114">
        <v>40686</v>
      </c>
      <c r="B6954" s="102" t="s">
        <v>822</v>
      </c>
      <c r="C6954" s="29">
        <f t="shared" si="874"/>
        <v>3750</v>
      </c>
      <c r="D6954" s="102" t="s">
        <v>203</v>
      </c>
      <c r="E6954" s="43">
        <v>80</v>
      </c>
      <c r="F6954" s="43">
        <v>79.25</v>
      </c>
      <c r="G6954" s="43">
        <v>78.25</v>
      </c>
      <c r="H6954" s="110">
        <v>76</v>
      </c>
      <c r="I6954" s="109">
        <f t="shared" si="875"/>
        <v>2812.5</v>
      </c>
      <c r="J6954" s="109">
        <f t="shared" si="876"/>
        <v>3750</v>
      </c>
      <c r="K6954" s="109">
        <f t="shared" si="877"/>
        <v>8437.5</v>
      </c>
      <c r="L6954" s="43">
        <f t="shared" si="878"/>
        <v>15000</v>
      </c>
      <c r="M6954" s="25"/>
      <c r="N6954" s="25"/>
    </row>
    <row r="6955" spans="1:14" ht="18">
      <c r="A6955" s="114">
        <v>40686</v>
      </c>
      <c r="B6955" s="102" t="s">
        <v>1226</v>
      </c>
      <c r="C6955" s="29">
        <f t="shared" si="874"/>
        <v>2040.8163265306123</v>
      </c>
      <c r="D6955" s="102" t="s">
        <v>203</v>
      </c>
      <c r="E6955" s="43">
        <v>147</v>
      </c>
      <c r="F6955" s="43">
        <v>145.80000000000001</v>
      </c>
      <c r="G6955" s="43">
        <v>144</v>
      </c>
      <c r="H6955" s="110">
        <v>142</v>
      </c>
      <c r="I6955" s="109">
        <f t="shared" si="875"/>
        <v>2448.9795918367117</v>
      </c>
      <c r="J6955" s="109">
        <f t="shared" si="876"/>
        <v>3673.4693877551254</v>
      </c>
      <c r="K6955" s="109">
        <f t="shared" si="877"/>
        <v>4081.6326530612246</v>
      </c>
      <c r="L6955" s="43">
        <f t="shared" si="878"/>
        <v>10204.081632653062</v>
      </c>
      <c r="M6955" s="25"/>
      <c r="N6955" s="25"/>
    </row>
    <row r="6956" spans="1:14" ht="18">
      <c r="A6956" s="114">
        <v>40686</v>
      </c>
      <c r="B6956" s="102" t="s">
        <v>1222</v>
      </c>
      <c r="C6956" s="29">
        <f t="shared" si="874"/>
        <v>3092.783505154639</v>
      </c>
      <c r="D6956" s="102" t="s">
        <v>188</v>
      </c>
      <c r="E6956" s="43">
        <v>97</v>
      </c>
      <c r="F6956" s="43">
        <v>98</v>
      </c>
      <c r="G6956" s="43">
        <v>100</v>
      </c>
      <c r="H6956" s="110">
        <v>104</v>
      </c>
      <c r="I6956" s="109">
        <f t="shared" si="875"/>
        <v>3092.783505154639</v>
      </c>
      <c r="J6956" s="109">
        <f t="shared" si="876"/>
        <v>6185.567010309278</v>
      </c>
      <c r="K6956" s="109">
        <f t="shared" si="877"/>
        <v>12371.134020618556</v>
      </c>
      <c r="L6956" s="43">
        <f t="shared" si="878"/>
        <v>21649.484536082473</v>
      </c>
      <c r="M6956" s="25"/>
      <c r="N6956" s="25"/>
    </row>
    <row r="6957" spans="1:14" ht="18">
      <c r="A6957" s="114">
        <v>40686</v>
      </c>
      <c r="B6957" s="102" t="s">
        <v>143</v>
      </c>
      <c r="C6957" s="29">
        <f t="shared" si="874"/>
        <v>1796.4071856287426</v>
      </c>
      <c r="D6957" s="102" t="s">
        <v>188</v>
      </c>
      <c r="E6957" s="43">
        <v>167</v>
      </c>
      <c r="F6957" s="43">
        <v>168.25</v>
      </c>
      <c r="G6957" s="43">
        <v>169.75</v>
      </c>
      <c r="H6957" s="110"/>
      <c r="I6957" s="109">
        <f t="shared" si="875"/>
        <v>2245.5089820359281</v>
      </c>
      <c r="J6957" s="109">
        <f t="shared" si="876"/>
        <v>2694.6107784431138</v>
      </c>
      <c r="K6957" s="109">
        <f t="shared" si="877"/>
        <v>0</v>
      </c>
      <c r="L6957" s="43">
        <f t="shared" si="878"/>
        <v>4940.1197604790414</v>
      </c>
      <c r="M6957" s="25"/>
      <c r="N6957" s="25"/>
    </row>
    <row r="6958" spans="1:14" ht="18">
      <c r="A6958" s="114">
        <v>40686</v>
      </c>
      <c r="B6958" s="102" t="s">
        <v>259</v>
      </c>
      <c r="C6958" s="29">
        <f t="shared" si="874"/>
        <v>3947.3684210526317</v>
      </c>
      <c r="D6958" s="102" t="s">
        <v>188</v>
      </c>
      <c r="E6958" s="43">
        <v>76</v>
      </c>
      <c r="F6958" s="43">
        <v>76.75</v>
      </c>
      <c r="G6958" s="43">
        <v>78.5</v>
      </c>
      <c r="H6958" s="110"/>
      <c r="I6958" s="109">
        <f t="shared" si="875"/>
        <v>2960.5263157894738</v>
      </c>
      <c r="J6958" s="109">
        <f t="shared" si="876"/>
        <v>6907.894736842105</v>
      </c>
      <c r="K6958" s="109">
        <f t="shared" si="877"/>
        <v>0</v>
      </c>
      <c r="L6958" s="43">
        <f t="shared" si="878"/>
        <v>9868.4210526315783</v>
      </c>
      <c r="M6958" s="25"/>
      <c r="N6958" s="25"/>
    </row>
    <row r="6959" spans="1:14" ht="18">
      <c r="A6959" s="114">
        <v>40686</v>
      </c>
      <c r="B6959" s="102" t="s">
        <v>1222</v>
      </c>
      <c r="C6959" s="29">
        <f t="shared" si="874"/>
        <v>2631.5789473684213</v>
      </c>
      <c r="D6959" s="102" t="s">
        <v>188</v>
      </c>
      <c r="E6959" s="43">
        <v>114</v>
      </c>
      <c r="F6959" s="43">
        <v>115</v>
      </c>
      <c r="G6959" s="43">
        <v>116.5</v>
      </c>
      <c r="H6959" s="110"/>
      <c r="I6959" s="109">
        <f t="shared" si="875"/>
        <v>2631.5789473684213</v>
      </c>
      <c r="J6959" s="109">
        <f t="shared" si="876"/>
        <v>3947.3684210526317</v>
      </c>
      <c r="K6959" s="109">
        <f t="shared" si="877"/>
        <v>0</v>
      </c>
      <c r="L6959" s="43">
        <f t="shared" si="878"/>
        <v>6578.9473684210534</v>
      </c>
      <c r="M6959" s="25"/>
      <c r="N6959" s="25"/>
    </row>
    <row r="6960" spans="1:14" ht="18">
      <c r="A6960" s="114">
        <v>40683</v>
      </c>
      <c r="B6960" s="102" t="s">
        <v>106</v>
      </c>
      <c r="C6960" s="29">
        <f t="shared" si="874"/>
        <v>364.96350364963502</v>
      </c>
      <c r="D6960" s="102" t="s">
        <v>188</v>
      </c>
      <c r="E6960" s="43">
        <v>822</v>
      </c>
      <c r="F6960" s="43">
        <v>827</v>
      </c>
      <c r="G6960" s="43">
        <v>834</v>
      </c>
      <c r="H6960" s="110">
        <v>842</v>
      </c>
      <c r="I6960" s="109">
        <f t="shared" si="875"/>
        <v>1824.817518248175</v>
      </c>
      <c r="J6960" s="109">
        <f t="shared" si="876"/>
        <v>2554.7445255474449</v>
      </c>
      <c r="K6960" s="109">
        <f t="shared" si="877"/>
        <v>2919.7080291970801</v>
      </c>
      <c r="L6960" s="43">
        <f t="shared" si="878"/>
        <v>7299.2700729927001</v>
      </c>
      <c r="M6960" s="25"/>
      <c r="N6960" s="25"/>
    </row>
    <row r="6961" spans="1:14" ht="18">
      <c r="A6961" s="114">
        <v>40683</v>
      </c>
      <c r="B6961" s="102" t="s">
        <v>761</v>
      </c>
      <c r="C6961" s="29">
        <f t="shared" si="874"/>
        <v>1612.9032258064517</v>
      </c>
      <c r="D6961" s="102" t="s">
        <v>188</v>
      </c>
      <c r="E6961" s="43">
        <v>186</v>
      </c>
      <c r="F6961" s="43">
        <v>187</v>
      </c>
      <c r="G6961" s="43">
        <v>188.5</v>
      </c>
      <c r="H6961" s="110"/>
      <c r="I6961" s="109">
        <f t="shared" si="875"/>
        <v>1612.9032258064517</v>
      </c>
      <c r="J6961" s="109">
        <f t="shared" si="876"/>
        <v>2419.3548387096776</v>
      </c>
      <c r="K6961" s="109">
        <f t="shared" si="877"/>
        <v>0</v>
      </c>
      <c r="L6961" s="43">
        <f t="shared" si="878"/>
        <v>4032.2580645161293</v>
      </c>
      <c r="M6961" s="25"/>
      <c r="N6961" s="25"/>
    </row>
    <row r="6962" spans="1:14" ht="18">
      <c r="A6962" s="114">
        <v>40682</v>
      </c>
      <c r="B6962" s="102" t="s">
        <v>601</v>
      </c>
      <c r="C6962" s="29">
        <f t="shared" si="874"/>
        <v>1749.2711370262391</v>
      </c>
      <c r="D6962" s="102" t="s">
        <v>203</v>
      </c>
      <c r="E6962" s="43">
        <v>171.5</v>
      </c>
      <c r="F6962" s="43">
        <v>170</v>
      </c>
      <c r="G6962" s="43">
        <v>167</v>
      </c>
      <c r="H6962" s="110">
        <v>163</v>
      </c>
      <c r="I6962" s="109">
        <f t="shared" si="875"/>
        <v>2623.9067055393589</v>
      </c>
      <c r="J6962" s="109">
        <f t="shared" si="876"/>
        <v>5247.8134110787178</v>
      </c>
      <c r="K6962" s="109">
        <f t="shared" si="877"/>
        <v>6997.0845481049564</v>
      </c>
      <c r="L6962" s="43">
        <f t="shared" si="878"/>
        <v>14868.804664723033</v>
      </c>
      <c r="M6962" s="25"/>
      <c r="N6962" s="25"/>
    </row>
    <row r="6963" spans="1:14" ht="18">
      <c r="A6963" s="114">
        <v>40682</v>
      </c>
      <c r="B6963" s="102" t="s">
        <v>1160</v>
      </c>
      <c r="C6963" s="29">
        <f t="shared" si="874"/>
        <v>3658.5365853658536</v>
      </c>
      <c r="D6963" s="102" t="s">
        <v>203</v>
      </c>
      <c r="E6963" s="43">
        <v>82</v>
      </c>
      <c r="F6963" s="43">
        <v>81.25</v>
      </c>
      <c r="G6963" s="43">
        <v>80</v>
      </c>
      <c r="H6963" s="110">
        <v>79</v>
      </c>
      <c r="I6963" s="109">
        <f t="shared" si="875"/>
        <v>2743.9024390243903</v>
      </c>
      <c r="J6963" s="109">
        <f t="shared" si="876"/>
        <v>4573.1707317073169</v>
      </c>
      <c r="K6963" s="109">
        <f t="shared" si="877"/>
        <v>3658.5365853658536</v>
      </c>
      <c r="L6963" s="43">
        <f t="shared" si="878"/>
        <v>10975.609756097561</v>
      </c>
      <c r="M6963" s="25"/>
      <c r="N6963" s="25"/>
    </row>
    <row r="6964" spans="1:14" ht="18">
      <c r="A6964" s="114">
        <v>40682</v>
      </c>
      <c r="B6964" s="102" t="s">
        <v>722</v>
      </c>
      <c r="C6964" s="29">
        <f t="shared" si="874"/>
        <v>1287.5536480686694</v>
      </c>
      <c r="D6964" s="102" t="s">
        <v>188</v>
      </c>
      <c r="E6964" s="43">
        <v>233</v>
      </c>
      <c r="F6964" s="43">
        <v>234.5</v>
      </c>
      <c r="G6964" s="43">
        <v>236.5</v>
      </c>
      <c r="H6964" s="110">
        <v>239</v>
      </c>
      <c r="I6964" s="109">
        <f t="shared" si="875"/>
        <v>1931.330472103004</v>
      </c>
      <c r="J6964" s="109">
        <f t="shared" si="876"/>
        <v>2575.1072961373388</v>
      </c>
      <c r="K6964" s="109">
        <f t="shared" si="877"/>
        <v>3218.8841201716737</v>
      </c>
      <c r="L6964" s="43">
        <f t="shared" si="878"/>
        <v>7725.3218884120161</v>
      </c>
      <c r="M6964" s="25"/>
      <c r="N6964" s="25"/>
    </row>
    <row r="6965" spans="1:14" ht="18">
      <c r="A6965" s="114">
        <v>40682</v>
      </c>
      <c r="B6965" s="102" t="s">
        <v>1160</v>
      </c>
      <c r="C6965" s="29">
        <f t="shared" si="874"/>
        <v>3906.25</v>
      </c>
      <c r="D6965" s="102" t="s">
        <v>203</v>
      </c>
      <c r="E6965" s="43">
        <v>76.8</v>
      </c>
      <c r="F6965" s="43">
        <v>76</v>
      </c>
      <c r="G6965" s="43">
        <v>75</v>
      </c>
      <c r="H6965" s="110">
        <v>73.5</v>
      </c>
      <c r="I6965" s="109">
        <f t="shared" si="875"/>
        <v>3124.9999999999891</v>
      </c>
      <c r="J6965" s="109">
        <f t="shared" si="876"/>
        <v>3906.25</v>
      </c>
      <c r="K6965" s="109">
        <f t="shared" si="877"/>
        <v>5859.375</v>
      </c>
      <c r="L6965" s="43">
        <f t="shared" si="878"/>
        <v>12890.624999999989</v>
      </c>
      <c r="M6965" s="25"/>
      <c r="N6965" s="25"/>
    </row>
    <row r="6966" spans="1:14" ht="18">
      <c r="A6966" s="114">
        <v>40681</v>
      </c>
      <c r="B6966" s="102" t="s">
        <v>1145</v>
      </c>
      <c r="C6966" s="29">
        <f t="shared" si="874"/>
        <v>793.65079365079362</v>
      </c>
      <c r="D6966" s="102" t="s">
        <v>203</v>
      </c>
      <c r="E6966" s="43">
        <v>378</v>
      </c>
      <c r="F6966" s="43">
        <v>375.5</v>
      </c>
      <c r="G6966" s="43">
        <v>372</v>
      </c>
      <c r="H6966" s="110">
        <v>367</v>
      </c>
      <c r="I6966" s="109">
        <f t="shared" si="875"/>
        <v>1984.1269841269841</v>
      </c>
      <c r="J6966" s="109">
        <f t="shared" si="876"/>
        <v>2777.7777777777778</v>
      </c>
      <c r="K6966" s="109">
        <f t="shared" si="877"/>
        <v>3968.2539682539682</v>
      </c>
      <c r="L6966" s="43">
        <f t="shared" si="878"/>
        <v>8730.1587301587297</v>
      </c>
      <c r="M6966" s="25"/>
      <c r="N6966" s="25"/>
    </row>
    <row r="6967" spans="1:14" ht="18">
      <c r="A6967" s="114">
        <v>40681</v>
      </c>
      <c r="B6967" s="102" t="s">
        <v>1069</v>
      </c>
      <c r="C6967" s="29">
        <f t="shared" si="874"/>
        <v>447.09388971684052</v>
      </c>
      <c r="D6967" s="102" t="s">
        <v>188</v>
      </c>
      <c r="E6967" s="43">
        <v>671</v>
      </c>
      <c r="F6967" s="43">
        <v>675</v>
      </c>
      <c r="G6967" s="43">
        <v>680</v>
      </c>
      <c r="H6967" s="110"/>
      <c r="I6967" s="109">
        <f t="shared" si="875"/>
        <v>1788.3755588673621</v>
      </c>
      <c r="J6967" s="109">
        <f t="shared" si="876"/>
        <v>2235.4694485842028</v>
      </c>
      <c r="K6967" s="109">
        <f t="shared" si="877"/>
        <v>0</v>
      </c>
      <c r="L6967" s="43">
        <f t="shared" si="878"/>
        <v>4023.8450074515649</v>
      </c>
      <c r="M6967" s="25"/>
      <c r="N6967" s="25"/>
    </row>
    <row r="6968" spans="1:14" ht="18">
      <c r="A6968" s="114">
        <v>40681</v>
      </c>
      <c r="B6968" s="102" t="s">
        <v>387</v>
      </c>
      <c r="C6968" s="29">
        <f t="shared" si="874"/>
        <v>797.87234042553189</v>
      </c>
      <c r="D6968" s="102" t="s">
        <v>203</v>
      </c>
      <c r="E6968" s="43">
        <v>376</v>
      </c>
      <c r="F6968" s="43">
        <v>373.5</v>
      </c>
      <c r="G6968" s="43">
        <v>371.5</v>
      </c>
      <c r="H6968" s="110"/>
      <c r="I6968" s="109">
        <f t="shared" si="875"/>
        <v>1994.6808510638298</v>
      </c>
      <c r="J6968" s="109">
        <f t="shared" si="876"/>
        <v>1595.7446808510638</v>
      </c>
      <c r="K6968" s="109">
        <f t="shared" si="877"/>
        <v>0</v>
      </c>
      <c r="L6968" s="43">
        <f t="shared" si="878"/>
        <v>3590.4255319148933</v>
      </c>
      <c r="M6968" s="25"/>
      <c r="N6968" s="25"/>
    </row>
    <row r="6969" spans="1:14" ht="18">
      <c r="A6969" s="114">
        <v>40681</v>
      </c>
      <c r="B6969" s="102" t="s">
        <v>1052</v>
      </c>
      <c r="C6969" s="29">
        <f t="shared" si="874"/>
        <v>125.26096033402922</v>
      </c>
      <c r="D6969" s="102" t="s">
        <v>188</v>
      </c>
      <c r="E6969" s="43">
        <v>2395</v>
      </c>
      <c r="F6969" s="43">
        <v>2405</v>
      </c>
      <c r="G6969" s="43">
        <v>2418</v>
      </c>
      <c r="H6969" s="110">
        <v>2431</v>
      </c>
      <c r="I6969" s="109">
        <f t="shared" si="875"/>
        <v>1252.6096033402923</v>
      </c>
      <c r="J6969" s="109">
        <f t="shared" si="876"/>
        <v>1628.3924843423799</v>
      </c>
      <c r="K6969" s="109">
        <f t="shared" si="877"/>
        <v>1628.3924843423799</v>
      </c>
      <c r="L6969" s="43">
        <f t="shared" si="878"/>
        <v>4509.3945720250522</v>
      </c>
      <c r="M6969" s="25"/>
      <c r="N6969" s="25"/>
    </row>
    <row r="6970" spans="1:14" ht="18">
      <c r="A6970" s="114">
        <v>40681</v>
      </c>
      <c r="B6970" s="102" t="s">
        <v>1227</v>
      </c>
      <c r="C6970" s="29">
        <f t="shared" si="874"/>
        <v>2006.6889632107022</v>
      </c>
      <c r="D6970" s="102" t="s">
        <v>188</v>
      </c>
      <c r="E6970" s="43">
        <v>149.5</v>
      </c>
      <c r="F6970" s="43">
        <v>150.75</v>
      </c>
      <c r="G6970" s="43"/>
      <c r="H6970" s="110"/>
      <c r="I6970" s="109">
        <f t="shared" si="875"/>
        <v>2508.3612040133776</v>
      </c>
      <c r="J6970" s="109">
        <f t="shared" si="876"/>
        <v>0</v>
      </c>
      <c r="K6970" s="109">
        <f t="shared" si="877"/>
        <v>0</v>
      </c>
      <c r="L6970" s="43">
        <f t="shared" si="878"/>
        <v>2508.3612040133776</v>
      </c>
      <c r="M6970" s="25"/>
      <c r="N6970" s="25"/>
    </row>
    <row r="6971" spans="1:14" ht="18">
      <c r="A6971" s="114">
        <v>40681</v>
      </c>
      <c r="B6971" s="102" t="s">
        <v>1228</v>
      </c>
      <c r="C6971" s="29">
        <f t="shared" si="874"/>
        <v>128.47965738758029</v>
      </c>
      <c r="D6971" s="102" t="s">
        <v>203</v>
      </c>
      <c r="E6971" s="43">
        <v>2335</v>
      </c>
      <c r="F6971" s="43">
        <v>2350</v>
      </c>
      <c r="G6971" s="43"/>
      <c r="H6971" s="110"/>
      <c r="I6971" s="109">
        <f t="shared" si="875"/>
        <v>-1927.1948608137043</v>
      </c>
      <c r="J6971" s="109">
        <f t="shared" si="876"/>
        <v>0</v>
      </c>
      <c r="K6971" s="109">
        <f t="shared" si="877"/>
        <v>0</v>
      </c>
      <c r="L6971" s="43">
        <f t="shared" si="878"/>
        <v>-1927.1948608137043</v>
      </c>
      <c r="M6971" s="25"/>
      <c r="N6971" s="25"/>
    </row>
    <row r="6972" spans="1:14" ht="18">
      <c r="A6972" s="114">
        <v>40680</v>
      </c>
      <c r="B6972" s="102" t="s">
        <v>1228</v>
      </c>
      <c r="C6972" s="29">
        <f t="shared" si="874"/>
        <v>119.47431302270012</v>
      </c>
      <c r="D6972" s="102" t="s">
        <v>203</v>
      </c>
      <c r="E6972" s="43">
        <v>2511</v>
      </c>
      <c r="F6972" s="43">
        <v>2501</v>
      </c>
      <c r="G6972" s="43">
        <v>2488</v>
      </c>
      <c r="H6972" s="110">
        <v>2468</v>
      </c>
      <c r="I6972" s="109">
        <f t="shared" si="875"/>
        <v>1194.7431302270011</v>
      </c>
      <c r="J6972" s="109">
        <f t="shared" si="876"/>
        <v>1553.1660692951016</v>
      </c>
      <c r="K6972" s="109">
        <f t="shared" si="877"/>
        <v>2389.4862604540021</v>
      </c>
      <c r="L6972" s="43">
        <f t="shared" si="878"/>
        <v>5137.3954599761046</v>
      </c>
      <c r="M6972" s="25"/>
      <c r="N6972" s="25"/>
    </row>
    <row r="6973" spans="1:14" ht="18">
      <c r="A6973" s="114">
        <v>40680</v>
      </c>
      <c r="B6973" s="102" t="s">
        <v>1229</v>
      </c>
      <c r="C6973" s="29">
        <f t="shared" si="874"/>
        <v>2654.8672566371683</v>
      </c>
      <c r="D6973" s="102" t="s">
        <v>188</v>
      </c>
      <c r="E6973" s="43">
        <v>113</v>
      </c>
      <c r="F6973" s="43">
        <v>114.25</v>
      </c>
      <c r="G6973" s="43"/>
      <c r="H6973" s="110"/>
      <c r="I6973" s="109">
        <f t="shared" si="875"/>
        <v>3318.5840707964603</v>
      </c>
      <c r="J6973" s="109">
        <f t="shared" si="876"/>
        <v>0</v>
      </c>
      <c r="K6973" s="109">
        <f t="shared" si="877"/>
        <v>0</v>
      </c>
      <c r="L6973" s="43">
        <f t="shared" si="878"/>
        <v>3318.5840707964603</v>
      </c>
      <c r="M6973" s="25"/>
      <c r="N6973" s="25"/>
    </row>
    <row r="6974" spans="1:14" ht="18">
      <c r="A6974" s="114">
        <v>40679</v>
      </c>
      <c r="B6974" s="102" t="s">
        <v>1056</v>
      </c>
      <c r="C6974" s="29">
        <f t="shared" si="874"/>
        <v>1119.4029850746269</v>
      </c>
      <c r="D6974" s="102" t="s">
        <v>188</v>
      </c>
      <c r="E6974" s="43">
        <v>268</v>
      </c>
      <c r="F6974" s="43">
        <v>270</v>
      </c>
      <c r="G6974" s="43">
        <v>274</v>
      </c>
      <c r="H6974" s="110">
        <v>279</v>
      </c>
      <c r="I6974" s="109">
        <f t="shared" si="875"/>
        <v>2238.8059701492539</v>
      </c>
      <c r="J6974" s="109">
        <f t="shared" si="876"/>
        <v>4477.6119402985078</v>
      </c>
      <c r="K6974" s="109">
        <f t="shared" si="877"/>
        <v>5597.0149253731342</v>
      </c>
      <c r="L6974" s="43">
        <f t="shared" si="878"/>
        <v>12313.432835820895</v>
      </c>
      <c r="M6974" s="25"/>
      <c r="N6974" s="25"/>
    </row>
    <row r="6975" spans="1:14" ht="18">
      <c r="A6975" s="114">
        <v>40679</v>
      </c>
      <c r="B6975" s="102" t="s">
        <v>1230</v>
      </c>
      <c r="C6975" s="29">
        <f t="shared" ref="C6975:C7038" si="879">300000/E6975</f>
        <v>2564.102564102564</v>
      </c>
      <c r="D6975" s="102" t="s">
        <v>188</v>
      </c>
      <c r="E6975" s="43">
        <v>117</v>
      </c>
      <c r="F6975" s="43">
        <v>118.25</v>
      </c>
      <c r="G6975" s="43">
        <v>120.25</v>
      </c>
      <c r="H6975" s="110">
        <v>123</v>
      </c>
      <c r="I6975" s="109">
        <f t="shared" si="875"/>
        <v>3205.1282051282051</v>
      </c>
      <c r="J6975" s="109">
        <f t="shared" si="876"/>
        <v>5128.2051282051279</v>
      </c>
      <c r="K6975" s="109">
        <f t="shared" si="877"/>
        <v>7051.2820512820508</v>
      </c>
      <c r="L6975" s="43">
        <f t="shared" si="878"/>
        <v>15384.615384615383</v>
      </c>
      <c r="M6975" s="25"/>
      <c r="N6975" s="25"/>
    </row>
    <row r="6976" spans="1:14" ht="18">
      <c r="A6976" s="114">
        <v>40679</v>
      </c>
      <c r="B6976" s="102" t="s">
        <v>1056</v>
      </c>
      <c r="C6976" s="29">
        <f t="shared" si="879"/>
        <v>1073.3452593917709</v>
      </c>
      <c r="D6976" s="102" t="s">
        <v>188</v>
      </c>
      <c r="E6976" s="43">
        <v>279.5</v>
      </c>
      <c r="F6976" s="43">
        <v>281</v>
      </c>
      <c r="G6976" s="43">
        <v>283.5</v>
      </c>
      <c r="H6976" s="110"/>
      <c r="I6976" s="109">
        <f t="shared" si="875"/>
        <v>1610.0178890876564</v>
      </c>
      <c r="J6976" s="109">
        <f t="shared" si="876"/>
        <v>2683.3631484794273</v>
      </c>
      <c r="K6976" s="109">
        <f t="shared" si="877"/>
        <v>0</v>
      </c>
      <c r="L6976" s="43">
        <f t="shared" si="878"/>
        <v>4293.3810375670837</v>
      </c>
      <c r="M6976" s="25"/>
      <c r="N6976" s="25"/>
    </row>
    <row r="6977" spans="1:14" ht="18">
      <c r="A6977" s="114">
        <v>40679</v>
      </c>
      <c r="B6977" s="102" t="s">
        <v>1069</v>
      </c>
      <c r="C6977" s="29">
        <f t="shared" si="879"/>
        <v>488.59934853420197</v>
      </c>
      <c r="D6977" s="102" t="s">
        <v>203</v>
      </c>
      <c r="E6977" s="43">
        <v>614</v>
      </c>
      <c r="F6977" s="43">
        <v>610</v>
      </c>
      <c r="G6977" s="43"/>
      <c r="H6977" s="110"/>
      <c r="I6977" s="109">
        <f t="shared" si="875"/>
        <v>1954.3973941368079</v>
      </c>
      <c r="J6977" s="109">
        <f t="shared" si="876"/>
        <v>0</v>
      </c>
      <c r="K6977" s="109">
        <f t="shared" si="877"/>
        <v>0</v>
      </c>
      <c r="L6977" s="43">
        <f t="shared" si="878"/>
        <v>1954.3973941368079</v>
      </c>
      <c r="M6977" s="25"/>
      <c r="N6977" s="25"/>
    </row>
    <row r="6978" spans="1:14" ht="18">
      <c r="A6978" s="114">
        <v>40676</v>
      </c>
      <c r="B6978" s="102" t="s">
        <v>175</v>
      </c>
      <c r="C6978" s="29">
        <f t="shared" si="879"/>
        <v>684.93150684931504</v>
      </c>
      <c r="D6978" s="102" t="s">
        <v>203</v>
      </c>
      <c r="E6978" s="43">
        <v>438</v>
      </c>
      <c r="F6978" s="43">
        <v>435</v>
      </c>
      <c r="G6978" s="43">
        <v>431</v>
      </c>
      <c r="H6978" s="110">
        <v>425</v>
      </c>
      <c r="I6978" s="109">
        <f t="shared" si="875"/>
        <v>2054.794520547945</v>
      </c>
      <c r="J6978" s="109">
        <f t="shared" si="876"/>
        <v>2739.7260273972602</v>
      </c>
      <c r="K6978" s="109">
        <f t="shared" si="877"/>
        <v>4109.58904109589</v>
      </c>
      <c r="L6978" s="43">
        <f t="shared" si="878"/>
        <v>8904.1095890410943</v>
      </c>
      <c r="M6978" s="25"/>
      <c r="N6978" s="25"/>
    </row>
    <row r="6979" spans="1:14" ht="18">
      <c r="A6979" s="114">
        <v>40676</v>
      </c>
      <c r="B6979" s="102" t="s">
        <v>341</v>
      </c>
      <c r="C6979" s="29">
        <f t="shared" si="879"/>
        <v>677.20090293453723</v>
      </c>
      <c r="D6979" s="102" t="s">
        <v>188</v>
      </c>
      <c r="E6979" s="43">
        <v>443</v>
      </c>
      <c r="F6979" s="43">
        <v>446</v>
      </c>
      <c r="G6979" s="43"/>
      <c r="H6979" s="110"/>
      <c r="I6979" s="109">
        <f t="shared" si="875"/>
        <v>2031.6027088036117</v>
      </c>
      <c r="J6979" s="109">
        <f t="shared" si="876"/>
        <v>0</v>
      </c>
      <c r="K6979" s="109">
        <f t="shared" si="877"/>
        <v>0</v>
      </c>
      <c r="L6979" s="43">
        <f t="shared" si="878"/>
        <v>2031.6027088036117</v>
      </c>
      <c r="M6979" s="25"/>
      <c r="N6979" s="25"/>
    </row>
    <row r="6980" spans="1:14" ht="18">
      <c r="A6980" s="114">
        <v>40675</v>
      </c>
      <c r="B6980" s="102" t="s">
        <v>175</v>
      </c>
      <c r="C6980" s="29">
        <f t="shared" si="879"/>
        <v>580.27079303675043</v>
      </c>
      <c r="D6980" s="102" t="s">
        <v>203</v>
      </c>
      <c r="E6980" s="43">
        <v>517</v>
      </c>
      <c r="F6980" s="43">
        <v>513</v>
      </c>
      <c r="G6980" s="43">
        <v>508</v>
      </c>
      <c r="H6980" s="110">
        <v>500</v>
      </c>
      <c r="I6980" s="109">
        <f t="shared" si="875"/>
        <v>2321.0831721470017</v>
      </c>
      <c r="J6980" s="109">
        <f t="shared" si="876"/>
        <v>2901.3539651837523</v>
      </c>
      <c r="K6980" s="109">
        <f t="shared" si="877"/>
        <v>4642.1663442940035</v>
      </c>
      <c r="L6980" s="43">
        <f t="shared" si="878"/>
        <v>9864.6034816247575</v>
      </c>
      <c r="M6980" s="25"/>
      <c r="N6980" s="25"/>
    </row>
    <row r="6981" spans="1:14" ht="18">
      <c r="A6981" s="114">
        <v>40675</v>
      </c>
      <c r="B6981" s="102" t="s">
        <v>175</v>
      </c>
      <c r="C6981" s="29">
        <f t="shared" si="879"/>
        <v>594.05940594059405</v>
      </c>
      <c r="D6981" s="102" t="s">
        <v>203</v>
      </c>
      <c r="E6981" s="43">
        <v>505</v>
      </c>
      <c r="F6981" s="43">
        <v>502</v>
      </c>
      <c r="G6981" s="43">
        <v>497</v>
      </c>
      <c r="H6981" s="110">
        <v>490</v>
      </c>
      <c r="I6981" s="109">
        <f t="shared" si="875"/>
        <v>1782.1782178217823</v>
      </c>
      <c r="J6981" s="109">
        <f t="shared" si="876"/>
        <v>2970.2970297029701</v>
      </c>
      <c r="K6981" s="109">
        <f t="shared" si="877"/>
        <v>4158.4158415841584</v>
      </c>
      <c r="L6981" s="43">
        <f t="shared" si="878"/>
        <v>8910.8910891089108</v>
      </c>
      <c r="M6981" s="25"/>
      <c r="N6981" s="25"/>
    </row>
    <row r="6982" spans="1:14" ht="18">
      <c r="A6982" s="114">
        <v>40675</v>
      </c>
      <c r="B6982" s="102" t="s">
        <v>1226</v>
      </c>
      <c r="C6982" s="29">
        <f t="shared" si="879"/>
        <v>1863.3540372670807</v>
      </c>
      <c r="D6982" s="102" t="s">
        <v>188</v>
      </c>
      <c r="E6982" s="43">
        <v>161</v>
      </c>
      <c r="F6982" s="43">
        <v>162.25</v>
      </c>
      <c r="G6982" s="43"/>
      <c r="H6982" s="110"/>
      <c r="I6982" s="109">
        <f t="shared" si="875"/>
        <v>2329.1925465838508</v>
      </c>
      <c r="J6982" s="109">
        <f t="shared" si="876"/>
        <v>0</v>
      </c>
      <c r="K6982" s="109">
        <f t="shared" si="877"/>
        <v>0</v>
      </c>
      <c r="L6982" s="43">
        <f t="shared" si="878"/>
        <v>2329.1925465838508</v>
      </c>
      <c r="M6982" s="25"/>
      <c r="N6982" s="25"/>
    </row>
    <row r="6983" spans="1:14" ht="18">
      <c r="A6983" s="114">
        <v>40674</v>
      </c>
      <c r="B6983" s="102" t="s">
        <v>1015</v>
      </c>
      <c r="C6983" s="29">
        <f t="shared" si="879"/>
        <v>137.61467889908258</v>
      </c>
      <c r="D6983" s="102" t="s">
        <v>188</v>
      </c>
      <c r="E6983" s="43">
        <v>2180</v>
      </c>
      <c r="F6983" s="43">
        <v>2195</v>
      </c>
      <c r="G6983" s="43">
        <v>2220</v>
      </c>
      <c r="H6983" s="110">
        <v>2250</v>
      </c>
      <c r="I6983" s="109">
        <f t="shared" si="875"/>
        <v>2064.2201834862385</v>
      </c>
      <c r="J6983" s="109">
        <f t="shared" si="876"/>
        <v>3440.3669724770643</v>
      </c>
      <c r="K6983" s="109">
        <f t="shared" si="877"/>
        <v>4128.440366972477</v>
      </c>
      <c r="L6983" s="43">
        <f t="shared" si="878"/>
        <v>9633.0275229357794</v>
      </c>
      <c r="M6983" s="25"/>
      <c r="N6983" s="25"/>
    </row>
    <row r="6984" spans="1:14" ht="18">
      <c r="A6984" s="114">
        <v>40674</v>
      </c>
      <c r="B6984" s="102" t="s">
        <v>721</v>
      </c>
      <c r="C6984" s="29">
        <f t="shared" si="879"/>
        <v>522.64808362369342</v>
      </c>
      <c r="D6984" s="102" t="s">
        <v>188</v>
      </c>
      <c r="E6984" s="43">
        <v>574</v>
      </c>
      <c r="F6984" s="43">
        <v>578</v>
      </c>
      <c r="G6984" s="43">
        <v>584</v>
      </c>
      <c r="H6984" s="110">
        <v>591</v>
      </c>
      <c r="I6984" s="109">
        <f t="shared" si="875"/>
        <v>2090.5923344947737</v>
      </c>
      <c r="J6984" s="109">
        <f t="shared" si="876"/>
        <v>3135.8885017421608</v>
      </c>
      <c r="K6984" s="109">
        <f t="shared" si="877"/>
        <v>3658.5365853658541</v>
      </c>
      <c r="L6984" s="43">
        <f t="shared" si="878"/>
        <v>8885.0174216027881</v>
      </c>
      <c r="M6984" s="25"/>
      <c r="N6984" s="25"/>
    </row>
    <row r="6985" spans="1:14" ht="18">
      <c r="A6985" s="114">
        <v>40674</v>
      </c>
      <c r="B6985" s="102" t="s">
        <v>1229</v>
      </c>
      <c r="C6985" s="29">
        <f t="shared" si="879"/>
        <v>2683.3631484794278</v>
      </c>
      <c r="D6985" s="102" t="s">
        <v>188</v>
      </c>
      <c r="E6985" s="43">
        <v>111.8</v>
      </c>
      <c r="F6985" s="43">
        <v>112.8</v>
      </c>
      <c r="G6985" s="43">
        <v>114</v>
      </c>
      <c r="H6985" s="110"/>
      <c r="I6985" s="109">
        <f t="shared" si="875"/>
        <v>2683.3631484794278</v>
      </c>
      <c r="J6985" s="109">
        <f t="shared" si="876"/>
        <v>3220.035778175321</v>
      </c>
      <c r="K6985" s="109">
        <f t="shared" si="877"/>
        <v>0</v>
      </c>
      <c r="L6985" s="43">
        <f t="shared" si="878"/>
        <v>5903.3989266547487</v>
      </c>
      <c r="M6985" s="25"/>
      <c r="N6985" s="25"/>
    </row>
    <row r="6986" spans="1:14" ht="18">
      <c r="A6986" s="114">
        <v>40674</v>
      </c>
      <c r="B6986" s="102" t="s">
        <v>979</v>
      </c>
      <c r="C6986" s="29">
        <f t="shared" si="879"/>
        <v>134.2281879194631</v>
      </c>
      <c r="D6986" s="102" t="s">
        <v>188</v>
      </c>
      <c r="E6986" s="43">
        <v>2235</v>
      </c>
      <c r="F6986" s="43">
        <v>2248</v>
      </c>
      <c r="G6986" s="43"/>
      <c r="H6986" s="110"/>
      <c r="I6986" s="109">
        <f t="shared" si="875"/>
        <v>1744.9664429530203</v>
      </c>
      <c r="J6986" s="109">
        <f t="shared" si="876"/>
        <v>0</v>
      </c>
      <c r="K6986" s="109">
        <f t="shared" si="877"/>
        <v>0</v>
      </c>
      <c r="L6986" s="43">
        <f t="shared" si="878"/>
        <v>1744.9664429530203</v>
      </c>
      <c r="M6986" s="25"/>
      <c r="N6986" s="25"/>
    </row>
    <row r="6987" spans="1:14" ht="18">
      <c r="A6987" s="114">
        <v>40673</v>
      </c>
      <c r="B6987" s="102" t="s">
        <v>721</v>
      </c>
      <c r="C6987" s="29">
        <f t="shared" si="879"/>
        <v>558.65921787709499</v>
      </c>
      <c r="D6987" s="102" t="s">
        <v>188</v>
      </c>
      <c r="E6987" s="43">
        <v>537</v>
      </c>
      <c r="F6987" s="43">
        <v>541</v>
      </c>
      <c r="G6987" s="43">
        <v>545</v>
      </c>
      <c r="H6987" s="110">
        <v>552</v>
      </c>
      <c r="I6987" s="109">
        <f t="shared" si="875"/>
        <v>2234.63687150838</v>
      </c>
      <c r="J6987" s="109">
        <f t="shared" si="876"/>
        <v>2234.63687150838</v>
      </c>
      <c r="K6987" s="109">
        <f t="shared" si="877"/>
        <v>3910.6145251396647</v>
      </c>
      <c r="L6987" s="43">
        <f t="shared" si="878"/>
        <v>8379.8882681564246</v>
      </c>
      <c r="M6987" s="25"/>
      <c r="N6987" s="25"/>
    </row>
    <row r="6988" spans="1:14" ht="18">
      <c r="A6988" s="114">
        <v>40673</v>
      </c>
      <c r="B6988" s="102" t="s">
        <v>958</v>
      </c>
      <c r="C6988" s="29">
        <f t="shared" si="879"/>
        <v>1675.977653631285</v>
      </c>
      <c r="D6988" s="102" t="s">
        <v>188</v>
      </c>
      <c r="E6988" s="43">
        <v>179</v>
      </c>
      <c r="F6988" s="43">
        <v>180</v>
      </c>
      <c r="G6988" s="43">
        <v>181.5</v>
      </c>
      <c r="H6988" s="110">
        <v>183.5</v>
      </c>
      <c r="I6988" s="109">
        <f t="shared" ref="I6988:I7051" si="880">(IF(D6988="SHORT",E6988-F6988,IF(D6988="LONG",F6988-E6988)))*C6988</f>
        <v>1675.977653631285</v>
      </c>
      <c r="J6988" s="109">
        <f t="shared" ref="J6988:J7051" si="881">(IF(D6988="SHORT",IF(G6988="",0,F6988-G6988),IF(D6988="LONG",IF(G6988="",0,G6988-F6988))))*C6988</f>
        <v>2513.9664804469276</v>
      </c>
      <c r="K6988" s="109">
        <f t="shared" ref="K6988:K7051" si="882">(IF(D6988="SHORT",IF(H6988="",0,G6988-H6988),IF(D6988="LONG",IF(H6988="",0,(H6988-G6988)))))*C6988</f>
        <v>3351.9553072625699</v>
      </c>
      <c r="L6988" s="43">
        <f t="shared" ref="L6988:L7051" si="883">SUM(I6988,J6988,K6988)</f>
        <v>7541.8994413407818</v>
      </c>
      <c r="M6988" s="25"/>
      <c r="N6988" s="25"/>
    </row>
    <row r="6989" spans="1:14" ht="18">
      <c r="A6989" s="114">
        <v>40673</v>
      </c>
      <c r="B6989" s="102" t="s">
        <v>568</v>
      </c>
      <c r="C6989" s="29">
        <f t="shared" si="879"/>
        <v>817.43869209809259</v>
      </c>
      <c r="D6989" s="102" t="s">
        <v>188</v>
      </c>
      <c r="E6989" s="43">
        <v>367</v>
      </c>
      <c r="F6989" s="43">
        <v>369.5</v>
      </c>
      <c r="G6989" s="43">
        <v>372</v>
      </c>
      <c r="H6989" s="110">
        <v>376</v>
      </c>
      <c r="I6989" s="109">
        <f t="shared" si="880"/>
        <v>2043.5967302452314</v>
      </c>
      <c r="J6989" s="109">
        <f t="shared" si="881"/>
        <v>2043.5967302452314</v>
      </c>
      <c r="K6989" s="109">
        <f t="shared" si="882"/>
        <v>3269.7547683923704</v>
      </c>
      <c r="L6989" s="43">
        <f t="shared" si="883"/>
        <v>7356.9482288828331</v>
      </c>
      <c r="M6989" s="25"/>
      <c r="N6989" s="25"/>
    </row>
    <row r="6990" spans="1:14" ht="18">
      <c r="A6990" s="114">
        <v>40673</v>
      </c>
      <c r="B6990" s="102" t="s">
        <v>1231</v>
      </c>
      <c r="C6990" s="29">
        <f t="shared" si="879"/>
        <v>4633.204633204633</v>
      </c>
      <c r="D6990" s="102" t="s">
        <v>188</v>
      </c>
      <c r="E6990" s="43">
        <v>64.75</v>
      </c>
      <c r="F6990" s="43">
        <v>65.25</v>
      </c>
      <c r="G6990" s="43"/>
      <c r="H6990" s="110"/>
      <c r="I6990" s="109">
        <f t="shared" si="880"/>
        <v>2316.6023166023165</v>
      </c>
      <c r="J6990" s="109">
        <f t="shared" si="881"/>
        <v>0</v>
      </c>
      <c r="K6990" s="109">
        <f t="shared" si="882"/>
        <v>0</v>
      </c>
      <c r="L6990" s="43">
        <f t="shared" si="883"/>
        <v>2316.6023166023165</v>
      </c>
      <c r="M6990" s="25"/>
      <c r="N6990" s="25"/>
    </row>
    <row r="6991" spans="1:14" ht="18">
      <c r="A6991" s="114">
        <v>40673</v>
      </c>
      <c r="B6991" s="102" t="s">
        <v>1098</v>
      </c>
      <c r="C6991" s="29">
        <f t="shared" si="879"/>
        <v>835.65459610027858</v>
      </c>
      <c r="D6991" s="102" t="s">
        <v>188</v>
      </c>
      <c r="E6991" s="43">
        <v>359</v>
      </c>
      <c r="F6991" s="43">
        <v>361.5</v>
      </c>
      <c r="G6991" s="43"/>
      <c r="H6991" s="110"/>
      <c r="I6991" s="109">
        <f t="shared" si="880"/>
        <v>2089.1364902506966</v>
      </c>
      <c r="J6991" s="109">
        <f t="shared" si="881"/>
        <v>0</v>
      </c>
      <c r="K6991" s="109">
        <f t="shared" si="882"/>
        <v>0</v>
      </c>
      <c r="L6991" s="43">
        <f t="shared" si="883"/>
        <v>2089.1364902506966</v>
      </c>
      <c r="M6991" s="25"/>
      <c r="N6991" s="25"/>
    </row>
    <row r="6992" spans="1:14" ht="18">
      <c r="A6992" s="114">
        <v>40672</v>
      </c>
      <c r="B6992" s="102" t="s">
        <v>1164</v>
      </c>
      <c r="C6992" s="29">
        <f t="shared" si="879"/>
        <v>231.66023166023166</v>
      </c>
      <c r="D6992" s="102" t="s">
        <v>188</v>
      </c>
      <c r="E6992" s="43">
        <v>1295</v>
      </c>
      <c r="F6992" s="43">
        <v>1306</v>
      </c>
      <c r="G6992" s="43">
        <v>1320</v>
      </c>
      <c r="H6992" s="110">
        <v>1340</v>
      </c>
      <c r="I6992" s="109">
        <f t="shared" si="880"/>
        <v>2548.2625482625481</v>
      </c>
      <c r="J6992" s="109">
        <f t="shared" si="881"/>
        <v>3243.2432432432433</v>
      </c>
      <c r="K6992" s="109">
        <f t="shared" si="882"/>
        <v>4633.204633204633</v>
      </c>
      <c r="L6992" s="43">
        <f t="shared" si="883"/>
        <v>10424.710424710425</v>
      </c>
      <c r="M6992" s="25"/>
      <c r="N6992" s="25"/>
    </row>
    <row r="6993" spans="1:14" ht="18">
      <c r="A6993" s="114">
        <v>40672</v>
      </c>
      <c r="B6993" s="102" t="s">
        <v>998</v>
      </c>
      <c r="C6993" s="29">
        <f t="shared" si="879"/>
        <v>980.39215686274508</v>
      </c>
      <c r="D6993" s="102" t="s">
        <v>203</v>
      </c>
      <c r="E6993" s="43">
        <v>306</v>
      </c>
      <c r="F6993" s="43">
        <v>303</v>
      </c>
      <c r="G6993" s="43">
        <v>298</v>
      </c>
      <c r="H6993" s="110">
        <v>290</v>
      </c>
      <c r="I6993" s="109">
        <f t="shared" si="880"/>
        <v>2941.1764705882351</v>
      </c>
      <c r="J6993" s="109">
        <f t="shared" si="881"/>
        <v>4901.9607843137255</v>
      </c>
      <c r="K6993" s="109">
        <f t="shared" si="882"/>
        <v>7843.1372549019607</v>
      </c>
      <c r="L6993" s="43">
        <f t="shared" si="883"/>
        <v>15686.274509803921</v>
      </c>
      <c r="M6993" s="25"/>
      <c r="N6993" s="25"/>
    </row>
    <row r="6994" spans="1:14" ht="18">
      <c r="A6994" s="114">
        <v>40672</v>
      </c>
      <c r="B6994" s="102" t="s">
        <v>600</v>
      </c>
      <c r="C6994" s="29">
        <f t="shared" si="879"/>
        <v>401.06951871657753</v>
      </c>
      <c r="D6994" s="102" t="s">
        <v>188</v>
      </c>
      <c r="E6994" s="43">
        <v>748</v>
      </c>
      <c r="F6994" s="43">
        <v>753</v>
      </c>
      <c r="G6994" s="43">
        <v>761</v>
      </c>
      <c r="H6994" s="110">
        <v>773</v>
      </c>
      <c r="I6994" s="109">
        <f t="shared" si="880"/>
        <v>2005.3475935828876</v>
      </c>
      <c r="J6994" s="109">
        <f t="shared" si="881"/>
        <v>3208.5561497326203</v>
      </c>
      <c r="K6994" s="109">
        <f t="shared" si="882"/>
        <v>4812.8342245989306</v>
      </c>
      <c r="L6994" s="43">
        <f t="shared" si="883"/>
        <v>10026.73796791444</v>
      </c>
      <c r="M6994" s="25"/>
      <c r="N6994" s="25"/>
    </row>
    <row r="6995" spans="1:14" ht="18">
      <c r="A6995" s="114">
        <v>40672</v>
      </c>
      <c r="B6995" s="102" t="s">
        <v>998</v>
      </c>
      <c r="C6995" s="29">
        <f t="shared" si="879"/>
        <v>1027.3972602739725</v>
      </c>
      <c r="D6995" s="102" t="s">
        <v>203</v>
      </c>
      <c r="E6995" s="43">
        <v>292</v>
      </c>
      <c r="F6995" s="43">
        <v>290</v>
      </c>
      <c r="G6995" s="43">
        <v>286</v>
      </c>
      <c r="H6995" s="110">
        <v>280</v>
      </c>
      <c r="I6995" s="109">
        <f t="shared" si="880"/>
        <v>2054.794520547945</v>
      </c>
      <c r="J6995" s="109">
        <f t="shared" si="881"/>
        <v>4109.58904109589</v>
      </c>
      <c r="K6995" s="109">
        <f t="shared" si="882"/>
        <v>6164.3835616438355</v>
      </c>
      <c r="L6995" s="43">
        <f t="shared" si="883"/>
        <v>12328.767123287671</v>
      </c>
      <c r="M6995" s="25"/>
      <c r="N6995" s="25"/>
    </row>
    <row r="6996" spans="1:14" ht="18">
      <c r="A6996" s="114">
        <v>40672</v>
      </c>
      <c r="B6996" s="102" t="s">
        <v>1095</v>
      </c>
      <c r="C6996" s="29">
        <f t="shared" si="879"/>
        <v>1136.3636363636363</v>
      </c>
      <c r="D6996" s="102" t="s">
        <v>203</v>
      </c>
      <c r="E6996" s="43">
        <v>264</v>
      </c>
      <c r="F6996" s="43">
        <v>262.5</v>
      </c>
      <c r="G6996" s="43">
        <v>258</v>
      </c>
      <c r="H6996" s="110">
        <v>250</v>
      </c>
      <c r="I6996" s="109">
        <f t="shared" si="880"/>
        <v>1704.5454545454545</v>
      </c>
      <c r="J6996" s="109">
        <f t="shared" si="881"/>
        <v>5113.6363636363631</v>
      </c>
      <c r="K6996" s="109">
        <f t="shared" si="882"/>
        <v>9090.9090909090901</v>
      </c>
      <c r="L6996" s="43">
        <f t="shared" si="883"/>
        <v>15909.090909090908</v>
      </c>
      <c r="M6996" s="25"/>
      <c r="N6996" s="25"/>
    </row>
    <row r="6997" spans="1:14" ht="18">
      <c r="A6997" s="114">
        <v>40669</v>
      </c>
      <c r="B6997" s="102" t="s">
        <v>998</v>
      </c>
      <c r="C6997" s="29">
        <f t="shared" si="879"/>
        <v>821.91780821917803</v>
      </c>
      <c r="D6997" s="102" t="s">
        <v>203</v>
      </c>
      <c r="E6997" s="43">
        <v>365</v>
      </c>
      <c r="F6997" s="43">
        <v>361</v>
      </c>
      <c r="G6997" s="43">
        <v>355</v>
      </c>
      <c r="H6997" s="110">
        <v>345</v>
      </c>
      <c r="I6997" s="109">
        <f t="shared" si="880"/>
        <v>3287.6712328767121</v>
      </c>
      <c r="J6997" s="109">
        <f t="shared" si="881"/>
        <v>4931.5068493150684</v>
      </c>
      <c r="K6997" s="109">
        <f t="shared" si="882"/>
        <v>8219.17808219178</v>
      </c>
      <c r="L6997" s="43">
        <f t="shared" si="883"/>
        <v>16438.35616438356</v>
      </c>
      <c r="M6997" s="25"/>
      <c r="N6997" s="25"/>
    </row>
    <row r="6998" spans="1:14" ht="18">
      <c r="A6998" s="114">
        <v>40669</v>
      </c>
      <c r="B6998" s="102" t="s">
        <v>53</v>
      </c>
      <c r="C6998" s="29">
        <f t="shared" si="879"/>
        <v>1583.1134564643799</v>
      </c>
      <c r="D6998" s="102" t="s">
        <v>203</v>
      </c>
      <c r="E6998" s="43">
        <v>189.5</v>
      </c>
      <c r="F6998" s="43">
        <v>188.3</v>
      </c>
      <c r="G6998" s="43"/>
      <c r="H6998" s="110"/>
      <c r="I6998" s="109">
        <f t="shared" si="880"/>
        <v>1899.7361477572379</v>
      </c>
      <c r="J6998" s="109">
        <f t="shared" si="881"/>
        <v>0</v>
      </c>
      <c r="K6998" s="109">
        <f t="shared" si="882"/>
        <v>0</v>
      </c>
      <c r="L6998" s="43">
        <f t="shared" si="883"/>
        <v>1899.7361477572379</v>
      </c>
      <c r="M6998" s="25"/>
      <c r="N6998" s="25"/>
    </row>
    <row r="6999" spans="1:14" ht="18">
      <c r="A6999" s="114">
        <v>40669</v>
      </c>
      <c r="B6999" s="102" t="s">
        <v>78</v>
      </c>
      <c r="C6999" s="29">
        <f t="shared" si="879"/>
        <v>1675.977653631285</v>
      </c>
      <c r="D6999" s="102" t="s">
        <v>188</v>
      </c>
      <c r="E6999" s="43">
        <v>179</v>
      </c>
      <c r="F6999" s="43">
        <v>176.4</v>
      </c>
      <c r="G6999" s="43"/>
      <c r="H6999" s="110"/>
      <c r="I6999" s="109">
        <f t="shared" si="880"/>
        <v>-4357.5418994413312</v>
      </c>
      <c r="J6999" s="109">
        <f t="shared" si="881"/>
        <v>0</v>
      </c>
      <c r="K6999" s="109">
        <f t="shared" si="882"/>
        <v>0</v>
      </c>
      <c r="L6999" s="43">
        <f t="shared" si="883"/>
        <v>-4357.5418994413312</v>
      </c>
      <c r="M6999" s="25"/>
      <c r="N6999" s="25"/>
    </row>
    <row r="7000" spans="1:14" ht="18">
      <c r="A7000" s="114">
        <v>40668</v>
      </c>
      <c r="B7000" s="102" t="s">
        <v>1069</v>
      </c>
      <c r="C7000" s="29">
        <f t="shared" si="879"/>
        <v>475.43581616481777</v>
      </c>
      <c r="D7000" s="102" t="s">
        <v>203</v>
      </c>
      <c r="E7000" s="43">
        <v>631</v>
      </c>
      <c r="F7000" s="43">
        <v>627</v>
      </c>
      <c r="G7000" s="43">
        <v>621</v>
      </c>
      <c r="H7000" s="110">
        <v>608</v>
      </c>
      <c r="I7000" s="109">
        <f t="shared" si="880"/>
        <v>1901.7432646592711</v>
      </c>
      <c r="J7000" s="109">
        <f t="shared" si="881"/>
        <v>2852.6148969889064</v>
      </c>
      <c r="K7000" s="109">
        <f t="shared" si="882"/>
        <v>6180.6656101426306</v>
      </c>
      <c r="L7000" s="43">
        <f t="shared" si="883"/>
        <v>10935.023771790808</v>
      </c>
      <c r="M7000" s="25"/>
      <c r="N7000" s="25"/>
    </row>
    <row r="7001" spans="1:14" ht="18">
      <c r="A7001" s="114">
        <v>40668</v>
      </c>
      <c r="B7001" s="102" t="s">
        <v>546</v>
      </c>
      <c r="C7001" s="29">
        <f t="shared" si="879"/>
        <v>616.01642710472277</v>
      </c>
      <c r="D7001" s="102" t="s">
        <v>188</v>
      </c>
      <c r="E7001" s="43">
        <v>487</v>
      </c>
      <c r="F7001" s="43">
        <v>490</v>
      </c>
      <c r="G7001" s="43">
        <v>493</v>
      </c>
      <c r="H7001" s="110"/>
      <c r="I7001" s="109">
        <f t="shared" si="880"/>
        <v>1848.0492813141682</v>
      </c>
      <c r="J7001" s="109">
        <f t="shared" si="881"/>
        <v>1848.0492813141682</v>
      </c>
      <c r="K7001" s="109">
        <f t="shared" si="882"/>
        <v>0</v>
      </c>
      <c r="L7001" s="43">
        <f t="shared" si="883"/>
        <v>3696.0985626283364</v>
      </c>
      <c r="M7001" s="25"/>
      <c r="N7001" s="25"/>
    </row>
    <row r="7002" spans="1:14" ht="18">
      <c r="A7002" s="114">
        <v>40668</v>
      </c>
      <c r="B7002" s="102" t="s">
        <v>1232</v>
      </c>
      <c r="C7002" s="29">
        <f t="shared" si="879"/>
        <v>1875</v>
      </c>
      <c r="D7002" s="102" t="s">
        <v>188</v>
      </c>
      <c r="E7002" s="43">
        <v>160</v>
      </c>
      <c r="F7002" s="43">
        <v>161</v>
      </c>
      <c r="G7002" s="43"/>
      <c r="H7002" s="110"/>
      <c r="I7002" s="109">
        <f t="shared" si="880"/>
        <v>1875</v>
      </c>
      <c r="J7002" s="109">
        <f t="shared" si="881"/>
        <v>0</v>
      </c>
      <c r="K7002" s="109">
        <f t="shared" si="882"/>
        <v>0</v>
      </c>
      <c r="L7002" s="43">
        <f t="shared" si="883"/>
        <v>1875</v>
      </c>
      <c r="M7002" s="25"/>
      <c r="N7002" s="25"/>
    </row>
    <row r="7003" spans="1:14" ht="18">
      <c r="A7003" s="114">
        <v>40667</v>
      </c>
      <c r="B7003" s="102" t="s">
        <v>1052</v>
      </c>
      <c r="C7003" s="29">
        <f t="shared" si="879"/>
        <v>137.61467889908258</v>
      </c>
      <c r="D7003" s="102" t="s">
        <v>203</v>
      </c>
      <c r="E7003" s="43">
        <v>2180</v>
      </c>
      <c r="F7003" s="43">
        <v>2170</v>
      </c>
      <c r="G7003" s="43">
        <v>2155</v>
      </c>
      <c r="H7003" s="110">
        <v>2140</v>
      </c>
      <c r="I7003" s="109">
        <f t="shared" si="880"/>
        <v>1376.1467889908258</v>
      </c>
      <c r="J7003" s="109">
        <f t="shared" si="881"/>
        <v>2064.2201834862385</v>
      </c>
      <c r="K7003" s="109">
        <f t="shared" si="882"/>
        <v>2064.2201834862385</v>
      </c>
      <c r="L7003" s="43">
        <f t="shared" si="883"/>
        <v>5504.5871559633033</v>
      </c>
      <c r="M7003" s="25"/>
      <c r="N7003" s="25"/>
    </row>
    <row r="7004" spans="1:14" ht="18">
      <c r="A7004" s="114">
        <v>40667</v>
      </c>
      <c r="B7004" s="102" t="s">
        <v>464</v>
      </c>
      <c r="C7004" s="29">
        <f t="shared" si="879"/>
        <v>392.15686274509807</v>
      </c>
      <c r="D7004" s="102" t="s">
        <v>203</v>
      </c>
      <c r="E7004" s="43">
        <v>765</v>
      </c>
      <c r="F7004" s="43">
        <v>760</v>
      </c>
      <c r="G7004" s="43">
        <v>754</v>
      </c>
      <c r="H7004" s="110">
        <v>744</v>
      </c>
      <c r="I7004" s="109">
        <f t="shared" si="880"/>
        <v>1960.7843137254904</v>
      </c>
      <c r="J7004" s="109">
        <f t="shared" si="881"/>
        <v>2352.9411764705883</v>
      </c>
      <c r="K7004" s="109">
        <f t="shared" si="882"/>
        <v>3921.5686274509808</v>
      </c>
      <c r="L7004" s="43">
        <f t="shared" si="883"/>
        <v>8235.2941176470595</v>
      </c>
      <c r="M7004" s="25"/>
      <c r="N7004" s="25"/>
    </row>
    <row r="7005" spans="1:14" ht="18">
      <c r="A7005" s="114">
        <v>40667</v>
      </c>
      <c r="B7005" s="102" t="s">
        <v>182</v>
      </c>
      <c r="C7005" s="29">
        <f t="shared" si="879"/>
        <v>1209.6774193548388</v>
      </c>
      <c r="D7005" s="102" t="s">
        <v>188</v>
      </c>
      <c r="E7005" s="43">
        <v>248</v>
      </c>
      <c r="F7005" s="43">
        <v>249.75</v>
      </c>
      <c r="G7005" s="43">
        <v>252</v>
      </c>
      <c r="H7005" s="110"/>
      <c r="I7005" s="109">
        <f t="shared" si="880"/>
        <v>2116.9354838709678</v>
      </c>
      <c r="J7005" s="109">
        <f t="shared" si="881"/>
        <v>2721.7741935483873</v>
      </c>
      <c r="K7005" s="109">
        <f t="shared" si="882"/>
        <v>0</v>
      </c>
      <c r="L7005" s="43">
        <f t="shared" si="883"/>
        <v>4838.7096774193551</v>
      </c>
      <c r="M7005" s="25"/>
      <c r="N7005" s="25"/>
    </row>
    <row r="7006" spans="1:14" ht="18">
      <c r="A7006" s="114">
        <v>40667</v>
      </c>
      <c r="B7006" s="102" t="s">
        <v>31</v>
      </c>
      <c r="C7006" s="29">
        <f t="shared" si="879"/>
        <v>1086.9565217391305</v>
      </c>
      <c r="D7006" s="102" t="s">
        <v>188</v>
      </c>
      <c r="E7006" s="43">
        <v>276</v>
      </c>
      <c r="F7006" s="43">
        <v>277.5</v>
      </c>
      <c r="G7006" s="43"/>
      <c r="H7006" s="110"/>
      <c r="I7006" s="109">
        <f t="shared" si="880"/>
        <v>1630.4347826086957</v>
      </c>
      <c r="J7006" s="109">
        <f t="shared" si="881"/>
        <v>0</v>
      </c>
      <c r="K7006" s="109">
        <f t="shared" si="882"/>
        <v>0</v>
      </c>
      <c r="L7006" s="43">
        <f t="shared" si="883"/>
        <v>1630.4347826086957</v>
      </c>
      <c r="M7006" s="25"/>
      <c r="N7006" s="25"/>
    </row>
    <row r="7007" spans="1:14" ht="18">
      <c r="A7007" s="114">
        <v>40666</v>
      </c>
      <c r="B7007" s="102" t="s">
        <v>1228</v>
      </c>
      <c r="C7007" s="29">
        <f t="shared" si="879"/>
        <v>115.34025374855824</v>
      </c>
      <c r="D7007" s="102" t="s">
        <v>203</v>
      </c>
      <c r="E7007" s="43">
        <v>2601</v>
      </c>
      <c r="F7007" s="43">
        <v>2589</v>
      </c>
      <c r="G7007" s="43">
        <v>2575</v>
      </c>
      <c r="H7007" s="110"/>
      <c r="I7007" s="109">
        <f t="shared" si="880"/>
        <v>1384.083044982699</v>
      </c>
      <c r="J7007" s="109">
        <f t="shared" si="881"/>
        <v>1614.7635524798154</v>
      </c>
      <c r="K7007" s="109">
        <f t="shared" si="882"/>
        <v>0</v>
      </c>
      <c r="L7007" s="43">
        <f t="shared" si="883"/>
        <v>2998.8465974625142</v>
      </c>
      <c r="M7007" s="25"/>
      <c r="N7007" s="25"/>
    </row>
    <row r="7008" spans="1:14" ht="18">
      <c r="A7008" s="114">
        <v>40666</v>
      </c>
      <c r="B7008" s="102" t="s">
        <v>516</v>
      </c>
      <c r="C7008" s="29">
        <f t="shared" si="879"/>
        <v>78.431372549019613</v>
      </c>
      <c r="D7008" s="102" t="s">
        <v>203</v>
      </c>
      <c r="E7008" s="43">
        <v>3825</v>
      </c>
      <c r="F7008" s="43">
        <v>3815</v>
      </c>
      <c r="G7008" s="43">
        <v>3800</v>
      </c>
      <c r="H7008" s="110">
        <v>3775</v>
      </c>
      <c r="I7008" s="109">
        <f t="shared" si="880"/>
        <v>784.31372549019613</v>
      </c>
      <c r="J7008" s="109">
        <f t="shared" si="881"/>
        <v>1176.4705882352941</v>
      </c>
      <c r="K7008" s="109">
        <f t="shared" si="882"/>
        <v>1960.7843137254904</v>
      </c>
      <c r="L7008" s="43">
        <f t="shared" si="883"/>
        <v>3921.5686274509808</v>
      </c>
      <c r="M7008" s="25"/>
      <c r="N7008" s="25"/>
    </row>
    <row r="7009" spans="1:14" ht="18">
      <c r="A7009" s="114">
        <v>40666</v>
      </c>
      <c r="B7009" s="102" t="s">
        <v>1209</v>
      </c>
      <c r="C7009" s="29">
        <f t="shared" si="879"/>
        <v>1411.7647058823529</v>
      </c>
      <c r="D7009" s="102" t="s">
        <v>188</v>
      </c>
      <c r="E7009" s="43">
        <v>212.5</v>
      </c>
      <c r="F7009" s="43">
        <v>214</v>
      </c>
      <c r="G7009" s="43">
        <v>216</v>
      </c>
      <c r="H7009" s="110"/>
      <c r="I7009" s="109">
        <f t="shared" si="880"/>
        <v>2117.6470588235293</v>
      </c>
      <c r="J7009" s="109">
        <f t="shared" si="881"/>
        <v>2823.5294117647059</v>
      </c>
      <c r="K7009" s="109">
        <f t="shared" si="882"/>
        <v>0</v>
      </c>
      <c r="L7009" s="43">
        <f t="shared" si="883"/>
        <v>4941.1764705882351</v>
      </c>
      <c r="M7009" s="25"/>
      <c r="N7009" s="25"/>
    </row>
    <row r="7010" spans="1:14" ht="18">
      <c r="A7010" s="114">
        <v>40666</v>
      </c>
      <c r="B7010" s="102" t="s">
        <v>182</v>
      </c>
      <c r="C7010" s="29">
        <f t="shared" si="879"/>
        <v>1250</v>
      </c>
      <c r="D7010" s="102" t="s">
        <v>188</v>
      </c>
      <c r="E7010" s="43">
        <v>240</v>
      </c>
      <c r="F7010" s="43">
        <v>242</v>
      </c>
      <c r="G7010" s="43"/>
      <c r="H7010" s="110"/>
      <c r="I7010" s="109">
        <f t="shared" si="880"/>
        <v>2500</v>
      </c>
      <c r="J7010" s="109">
        <f t="shared" si="881"/>
        <v>0</v>
      </c>
      <c r="K7010" s="109">
        <f t="shared" si="882"/>
        <v>0</v>
      </c>
      <c r="L7010" s="43">
        <f t="shared" si="883"/>
        <v>2500</v>
      </c>
      <c r="M7010" s="25"/>
      <c r="N7010" s="25"/>
    </row>
    <row r="7011" spans="1:14" ht="18">
      <c r="A7011" s="114">
        <v>40665</v>
      </c>
      <c r="B7011" s="102" t="s">
        <v>591</v>
      </c>
      <c r="C7011" s="29">
        <f t="shared" si="879"/>
        <v>1875</v>
      </c>
      <c r="D7011" s="102" t="s">
        <v>188</v>
      </c>
      <c r="E7011" s="43">
        <v>160</v>
      </c>
      <c r="F7011" s="43">
        <v>161</v>
      </c>
      <c r="G7011" s="43">
        <v>162.5</v>
      </c>
      <c r="H7011" s="110">
        <v>164</v>
      </c>
      <c r="I7011" s="109">
        <f t="shared" si="880"/>
        <v>1875</v>
      </c>
      <c r="J7011" s="109">
        <f t="shared" si="881"/>
        <v>2812.5</v>
      </c>
      <c r="K7011" s="109">
        <f t="shared" si="882"/>
        <v>2812.5</v>
      </c>
      <c r="L7011" s="43">
        <f t="shared" si="883"/>
        <v>7500</v>
      </c>
      <c r="M7011" s="25"/>
      <c r="N7011" s="25"/>
    </row>
    <row r="7012" spans="1:14" ht="18">
      <c r="A7012" s="114">
        <v>40665</v>
      </c>
      <c r="B7012" s="102" t="s">
        <v>1233</v>
      </c>
      <c r="C7012" s="29">
        <f t="shared" si="879"/>
        <v>767.26342710997437</v>
      </c>
      <c r="D7012" s="102" t="s">
        <v>188</v>
      </c>
      <c r="E7012" s="43">
        <v>391</v>
      </c>
      <c r="F7012" s="43">
        <v>394</v>
      </c>
      <c r="G7012" s="43">
        <v>398</v>
      </c>
      <c r="H7012" s="110"/>
      <c r="I7012" s="109">
        <f t="shared" si="880"/>
        <v>2301.7902813299233</v>
      </c>
      <c r="J7012" s="109">
        <f t="shared" si="881"/>
        <v>3069.0537084398975</v>
      </c>
      <c r="K7012" s="109">
        <f t="shared" si="882"/>
        <v>0</v>
      </c>
      <c r="L7012" s="43">
        <f t="shared" si="883"/>
        <v>5370.8439897698208</v>
      </c>
      <c r="M7012" s="25"/>
      <c r="N7012" s="25"/>
    </row>
    <row r="7013" spans="1:14" ht="18">
      <c r="A7013" s="114">
        <v>40665</v>
      </c>
      <c r="B7013" s="102" t="s">
        <v>825</v>
      </c>
      <c r="C7013" s="29">
        <f t="shared" si="879"/>
        <v>3030.3030303030305</v>
      </c>
      <c r="D7013" s="102" t="s">
        <v>203</v>
      </c>
      <c r="E7013" s="43">
        <v>99</v>
      </c>
      <c r="F7013" s="43">
        <v>99</v>
      </c>
      <c r="G7013" s="43"/>
      <c r="H7013" s="110"/>
      <c r="I7013" s="109">
        <f t="shared" si="880"/>
        <v>0</v>
      </c>
      <c r="J7013" s="109">
        <f t="shared" si="881"/>
        <v>0</v>
      </c>
      <c r="K7013" s="109">
        <f t="shared" si="882"/>
        <v>0</v>
      </c>
      <c r="L7013" s="43">
        <f t="shared" si="883"/>
        <v>0</v>
      </c>
      <c r="M7013" s="25"/>
      <c r="N7013" s="25"/>
    </row>
    <row r="7014" spans="1:14" ht="18">
      <c r="A7014" s="114">
        <v>40662</v>
      </c>
      <c r="B7014" s="102" t="s">
        <v>600</v>
      </c>
      <c r="C7014" s="29">
        <f t="shared" si="879"/>
        <v>411.80507892930677</v>
      </c>
      <c r="D7014" s="102" t="s">
        <v>188</v>
      </c>
      <c r="E7014" s="43">
        <v>728.5</v>
      </c>
      <c r="F7014" s="43">
        <v>732.5</v>
      </c>
      <c r="G7014" s="43">
        <v>737</v>
      </c>
      <c r="H7014" s="110">
        <v>745</v>
      </c>
      <c r="I7014" s="109">
        <f t="shared" si="880"/>
        <v>1647.2203157172271</v>
      </c>
      <c r="J7014" s="109">
        <f t="shared" si="881"/>
        <v>1853.1228551818804</v>
      </c>
      <c r="K7014" s="109">
        <f t="shared" si="882"/>
        <v>3294.4406314344542</v>
      </c>
      <c r="L7014" s="43">
        <f t="shared" si="883"/>
        <v>6794.7838023335617</v>
      </c>
      <c r="M7014" s="25"/>
      <c r="N7014" s="25"/>
    </row>
    <row r="7015" spans="1:14" ht="18">
      <c r="A7015" s="114">
        <v>40662</v>
      </c>
      <c r="B7015" s="102" t="s">
        <v>542</v>
      </c>
      <c r="C7015" s="29">
        <f t="shared" si="879"/>
        <v>1360.5442176870749</v>
      </c>
      <c r="D7015" s="102" t="s">
        <v>188</v>
      </c>
      <c r="E7015" s="43">
        <v>220.5</v>
      </c>
      <c r="F7015" s="43">
        <v>222.5</v>
      </c>
      <c r="G7015" s="43">
        <v>226</v>
      </c>
      <c r="H7015" s="110">
        <v>230</v>
      </c>
      <c r="I7015" s="109">
        <f t="shared" si="880"/>
        <v>2721.0884353741499</v>
      </c>
      <c r="J7015" s="109">
        <f t="shared" si="881"/>
        <v>4761.9047619047624</v>
      </c>
      <c r="K7015" s="109">
        <f t="shared" si="882"/>
        <v>5442.1768707482997</v>
      </c>
      <c r="L7015" s="43">
        <f t="shared" si="883"/>
        <v>12925.170068027212</v>
      </c>
      <c r="M7015" s="25"/>
      <c r="N7015" s="25"/>
    </row>
    <row r="7016" spans="1:14" ht="18">
      <c r="A7016" s="114">
        <v>40662</v>
      </c>
      <c r="B7016" s="102" t="s">
        <v>600</v>
      </c>
      <c r="C7016" s="29">
        <f t="shared" si="879"/>
        <v>416.08876560332874</v>
      </c>
      <c r="D7016" s="102" t="s">
        <v>188</v>
      </c>
      <c r="E7016" s="43">
        <v>721</v>
      </c>
      <c r="F7016" s="43">
        <v>714.65</v>
      </c>
      <c r="G7016" s="43"/>
      <c r="H7016" s="110"/>
      <c r="I7016" s="109">
        <f t="shared" si="880"/>
        <v>-2642.1636615811472</v>
      </c>
      <c r="J7016" s="109">
        <f t="shared" si="881"/>
        <v>0</v>
      </c>
      <c r="K7016" s="109">
        <f t="shared" si="882"/>
        <v>0</v>
      </c>
      <c r="L7016" s="43">
        <f t="shared" si="883"/>
        <v>-2642.1636615811472</v>
      </c>
      <c r="M7016" s="25"/>
      <c r="N7016" s="25"/>
    </row>
    <row r="7017" spans="1:14" ht="18">
      <c r="A7017" s="114">
        <v>40661</v>
      </c>
      <c r="B7017" s="102" t="s">
        <v>974</v>
      </c>
      <c r="C7017" s="29">
        <f t="shared" si="879"/>
        <v>2238.8059701492539</v>
      </c>
      <c r="D7017" s="102" t="s">
        <v>188</v>
      </c>
      <c r="E7017" s="43">
        <v>134</v>
      </c>
      <c r="F7017" s="43">
        <v>135</v>
      </c>
      <c r="G7017" s="43">
        <v>136.35</v>
      </c>
      <c r="H7017" s="110"/>
      <c r="I7017" s="109">
        <f t="shared" si="880"/>
        <v>2238.8059701492539</v>
      </c>
      <c r="J7017" s="109">
        <f t="shared" si="881"/>
        <v>3022.38805970148</v>
      </c>
      <c r="K7017" s="109">
        <f t="shared" si="882"/>
        <v>0</v>
      </c>
      <c r="L7017" s="43">
        <f t="shared" si="883"/>
        <v>5261.1940298507343</v>
      </c>
      <c r="M7017" s="25"/>
      <c r="N7017" s="25"/>
    </row>
    <row r="7018" spans="1:14" ht="18">
      <c r="A7018" s="114">
        <v>40661</v>
      </c>
      <c r="B7018" s="102" t="s">
        <v>761</v>
      </c>
      <c r="C7018" s="29">
        <f t="shared" si="879"/>
        <v>1415.0943396226414</v>
      </c>
      <c r="D7018" s="102" t="s">
        <v>188</v>
      </c>
      <c r="E7018" s="43">
        <v>212</v>
      </c>
      <c r="F7018" s="43">
        <v>214</v>
      </c>
      <c r="G7018" s="43">
        <v>216.5</v>
      </c>
      <c r="H7018" s="110">
        <v>219.5</v>
      </c>
      <c r="I7018" s="109">
        <f t="shared" si="880"/>
        <v>2830.1886792452829</v>
      </c>
      <c r="J7018" s="109">
        <f t="shared" si="881"/>
        <v>3537.7358490566035</v>
      </c>
      <c r="K7018" s="109">
        <f t="shared" si="882"/>
        <v>4245.2830188679245</v>
      </c>
      <c r="L7018" s="43">
        <f t="shared" si="883"/>
        <v>10613.207547169812</v>
      </c>
      <c r="M7018" s="25"/>
      <c r="N7018" s="25"/>
    </row>
    <row r="7019" spans="1:14" ht="18">
      <c r="A7019" s="114">
        <v>40661</v>
      </c>
      <c r="B7019" s="102" t="s">
        <v>1234</v>
      </c>
      <c r="C7019" s="29">
        <f t="shared" si="879"/>
        <v>1459.8540145985401</v>
      </c>
      <c r="D7019" s="102" t="s">
        <v>188</v>
      </c>
      <c r="E7019" s="43">
        <v>205.5</v>
      </c>
      <c r="F7019" s="43">
        <v>202</v>
      </c>
      <c r="G7019" s="43"/>
      <c r="H7019" s="110"/>
      <c r="I7019" s="109">
        <f t="shared" si="880"/>
        <v>-5109.4890510948899</v>
      </c>
      <c r="J7019" s="109">
        <f t="shared" si="881"/>
        <v>0</v>
      </c>
      <c r="K7019" s="109">
        <f t="shared" si="882"/>
        <v>0</v>
      </c>
      <c r="L7019" s="43">
        <f t="shared" si="883"/>
        <v>-5109.4890510948899</v>
      </c>
      <c r="M7019" s="25"/>
      <c r="N7019" s="25"/>
    </row>
    <row r="7020" spans="1:14" ht="18">
      <c r="A7020" s="114">
        <v>40661</v>
      </c>
      <c r="B7020" s="102" t="s">
        <v>1034</v>
      </c>
      <c r="C7020" s="29">
        <f t="shared" si="879"/>
        <v>840.33613445378148</v>
      </c>
      <c r="D7020" s="102" t="s">
        <v>188</v>
      </c>
      <c r="E7020" s="43">
        <v>357</v>
      </c>
      <c r="F7020" s="43">
        <v>360</v>
      </c>
      <c r="G7020" s="43">
        <v>363</v>
      </c>
      <c r="H7020" s="110">
        <v>366</v>
      </c>
      <c r="I7020" s="109">
        <f t="shared" si="880"/>
        <v>2521.0084033613443</v>
      </c>
      <c r="J7020" s="109">
        <f t="shared" si="881"/>
        <v>2521.0084033613443</v>
      </c>
      <c r="K7020" s="109">
        <f t="shared" si="882"/>
        <v>2521.0084033613443</v>
      </c>
      <c r="L7020" s="43">
        <f t="shared" si="883"/>
        <v>7563.0252100840335</v>
      </c>
      <c r="M7020" s="25"/>
      <c r="N7020" s="25"/>
    </row>
    <row r="7021" spans="1:14" ht="18">
      <c r="A7021" s="114">
        <v>40660</v>
      </c>
      <c r="B7021" s="102" t="s">
        <v>1098</v>
      </c>
      <c r="C7021" s="29">
        <f t="shared" si="879"/>
        <v>862.06896551724139</v>
      </c>
      <c r="D7021" s="102" t="s">
        <v>188</v>
      </c>
      <c r="E7021" s="43">
        <v>348</v>
      </c>
      <c r="F7021" s="43">
        <v>351</v>
      </c>
      <c r="G7021" s="43">
        <v>354</v>
      </c>
      <c r="H7021" s="110">
        <v>358</v>
      </c>
      <c r="I7021" s="109">
        <f t="shared" si="880"/>
        <v>2586.2068965517242</v>
      </c>
      <c r="J7021" s="109">
        <f t="shared" si="881"/>
        <v>2586.2068965517242</v>
      </c>
      <c r="K7021" s="109">
        <f t="shared" si="882"/>
        <v>3448.2758620689656</v>
      </c>
      <c r="L7021" s="43">
        <f t="shared" si="883"/>
        <v>8620.689655172413</v>
      </c>
      <c r="M7021" s="25"/>
      <c r="N7021" s="25"/>
    </row>
    <row r="7022" spans="1:14" ht="18">
      <c r="A7022" s="114">
        <v>40660</v>
      </c>
      <c r="B7022" s="102" t="s">
        <v>464</v>
      </c>
      <c r="C7022" s="29">
        <f t="shared" si="879"/>
        <v>426.13636363636363</v>
      </c>
      <c r="D7022" s="102" t="s">
        <v>188</v>
      </c>
      <c r="E7022" s="43">
        <v>704</v>
      </c>
      <c r="F7022" s="43">
        <v>709</v>
      </c>
      <c r="G7022" s="43">
        <v>716</v>
      </c>
      <c r="H7022" s="110"/>
      <c r="I7022" s="109">
        <f t="shared" si="880"/>
        <v>2130.681818181818</v>
      </c>
      <c r="J7022" s="109">
        <f t="shared" si="881"/>
        <v>2982.9545454545455</v>
      </c>
      <c r="K7022" s="109">
        <f t="shared" si="882"/>
        <v>0</v>
      </c>
      <c r="L7022" s="43">
        <f t="shared" si="883"/>
        <v>5113.636363636364</v>
      </c>
      <c r="M7022" s="25"/>
      <c r="N7022" s="25"/>
    </row>
    <row r="7023" spans="1:14" ht="18">
      <c r="A7023" s="114">
        <v>40660</v>
      </c>
      <c r="B7023" s="102" t="s">
        <v>464</v>
      </c>
      <c r="C7023" s="29">
        <f t="shared" si="879"/>
        <v>408.16326530612247</v>
      </c>
      <c r="D7023" s="102" t="s">
        <v>188</v>
      </c>
      <c r="E7023" s="43">
        <v>735</v>
      </c>
      <c r="F7023" s="43">
        <v>739</v>
      </c>
      <c r="G7023" s="43"/>
      <c r="H7023" s="110"/>
      <c r="I7023" s="109">
        <f t="shared" si="880"/>
        <v>1632.6530612244899</v>
      </c>
      <c r="J7023" s="109">
        <f t="shared" si="881"/>
        <v>0</v>
      </c>
      <c r="K7023" s="109">
        <f t="shared" si="882"/>
        <v>0</v>
      </c>
      <c r="L7023" s="43">
        <f t="shared" si="883"/>
        <v>1632.6530612244899</v>
      </c>
      <c r="M7023" s="25"/>
      <c r="N7023" s="25"/>
    </row>
    <row r="7024" spans="1:14" ht="18">
      <c r="A7024" s="114">
        <v>40659</v>
      </c>
      <c r="B7024" s="102" t="s">
        <v>773</v>
      </c>
      <c r="C7024" s="29">
        <f t="shared" si="879"/>
        <v>422.53521126760563</v>
      </c>
      <c r="D7024" s="102" t="s">
        <v>188</v>
      </c>
      <c r="E7024" s="43">
        <v>710</v>
      </c>
      <c r="F7024" s="43">
        <v>715</v>
      </c>
      <c r="G7024" s="43">
        <v>722</v>
      </c>
      <c r="H7024" s="110">
        <v>738</v>
      </c>
      <c r="I7024" s="109">
        <f t="shared" si="880"/>
        <v>2112.676056338028</v>
      </c>
      <c r="J7024" s="109">
        <f t="shared" si="881"/>
        <v>2957.7464788732395</v>
      </c>
      <c r="K7024" s="109">
        <f t="shared" si="882"/>
        <v>6760.5633802816901</v>
      </c>
      <c r="L7024" s="43">
        <f t="shared" si="883"/>
        <v>11830.985915492958</v>
      </c>
      <c r="M7024" s="25"/>
      <c r="N7024" s="25"/>
    </row>
    <row r="7025" spans="1:14" ht="18">
      <c r="A7025" s="114">
        <v>40659</v>
      </c>
      <c r="B7025" s="102" t="s">
        <v>1235</v>
      </c>
      <c r="C7025" s="29">
        <f t="shared" si="879"/>
        <v>1549.1866769945777</v>
      </c>
      <c r="D7025" s="102" t="s">
        <v>188</v>
      </c>
      <c r="E7025" s="43">
        <v>193.65</v>
      </c>
      <c r="F7025" s="43">
        <v>195</v>
      </c>
      <c r="G7025" s="43">
        <v>198</v>
      </c>
      <c r="H7025" s="110">
        <v>205</v>
      </c>
      <c r="I7025" s="109">
        <f t="shared" si="880"/>
        <v>2091.4020139426711</v>
      </c>
      <c r="J7025" s="109">
        <f t="shared" si="881"/>
        <v>4647.5600309837337</v>
      </c>
      <c r="K7025" s="109">
        <f t="shared" si="882"/>
        <v>10844.306738962045</v>
      </c>
      <c r="L7025" s="43">
        <f t="shared" si="883"/>
        <v>17583.268783888449</v>
      </c>
      <c r="M7025" s="25"/>
      <c r="N7025" s="25"/>
    </row>
    <row r="7026" spans="1:14" ht="18">
      <c r="A7026" s="114">
        <v>40659</v>
      </c>
      <c r="B7026" s="102" t="s">
        <v>773</v>
      </c>
      <c r="C7026" s="29">
        <f t="shared" si="879"/>
        <v>423.72881355932202</v>
      </c>
      <c r="D7026" s="102" t="s">
        <v>188</v>
      </c>
      <c r="E7026" s="43">
        <v>708</v>
      </c>
      <c r="F7026" s="43">
        <v>713</v>
      </c>
      <c r="G7026" s="43">
        <v>718</v>
      </c>
      <c r="H7026" s="110">
        <v>725</v>
      </c>
      <c r="I7026" s="109">
        <f t="shared" si="880"/>
        <v>2118.6440677966102</v>
      </c>
      <c r="J7026" s="109">
        <f t="shared" si="881"/>
        <v>2118.6440677966102</v>
      </c>
      <c r="K7026" s="109">
        <f t="shared" si="882"/>
        <v>2966.101694915254</v>
      </c>
      <c r="L7026" s="43">
        <f t="shared" si="883"/>
        <v>7203.3898305084749</v>
      </c>
      <c r="M7026" s="25"/>
      <c r="N7026" s="25"/>
    </row>
    <row r="7027" spans="1:14" ht="18">
      <c r="A7027" s="114">
        <v>40659</v>
      </c>
      <c r="B7027" s="102" t="s">
        <v>53</v>
      </c>
      <c r="C7027" s="29">
        <f t="shared" si="879"/>
        <v>1511.3350125944585</v>
      </c>
      <c r="D7027" s="102" t="s">
        <v>188</v>
      </c>
      <c r="E7027" s="43">
        <v>198.5</v>
      </c>
      <c r="F7027" s="43">
        <v>200</v>
      </c>
      <c r="G7027" s="43">
        <v>202.5</v>
      </c>
      <c r="H7027" s="110"/>
      <c r="I7027" s="109">
        <f t="shared" si="880"/>
        <v>2267.0025188916879</v>
      </c>
      <c r="J7027" s="109">
        <f t="shared" si="881"/>
        <v>3778.337531486146</v>
      </c>
      <c r="K7027" s="109">
        <f t="shared" si="882"/>
        <v>0</v>
      </c>
      <c r="L7027" s="43">
        <f t="shared" si="883"/>
        <v>6045.3400503778339</v>
      </c>
      <c r="M7027" s="25"/>
      <c r="N7027" s="25"/>
    </row>
    <row r="7028" spans="1:14" ht="18">
      <c r="A7028" s="114">
        <v>40654</v>
      </c>
      <c r="B7028" s="102" t="s">
        <v>1236</v>
      </c>
      <c r="C7028" s="29">
        <f t="shared" si="879"/>
        <v>41.465100207325499</v>
      </c>
      <c r="D7028" s="102" t="s">
        <v>188</v>
      </c>
      <c r="E7028" s="43">
        <v>7235</v>
      </c>
      <c r="F7028" s="43">
        <v>7275</v>
      </c>
      <c r="G7028" s="43">
        <v>7350</v>
      </c>
      <c r="H7028" s="110">
        <v>7500</v>
      </c>
      <c r="I7028" s="109">
        <f t="shared" si="880"/>
        <v>1658.6040082930199</v>
      </c>
      <c r="J7028" s="109">
        <f t="shared" si="881"/>
        <v>3109.8825155494123</v>
      </c>
      <c r="K7028" s="109">
        <f t="shared" si="882"/>
        <v>6219.7650310988247</v>
      </c>
      <c r="L7028" s="43">
        <f t="shared" si="883"/>
        <v>10988.251554941256</v>
      </c>
      <c r="M7028" s="25"/>
      <c r="N7028" s="25"/>
    </row>
    <row r="7029" spans="1:14" ht="18">
      <c r="A7029" s="114">
        <v>40654</v>
      </c>
      <c r="B7029" s="102" t="s">
        <v>100</v>
      </c>
      <c r="C7029" s="29">
        <f t="shared" si="879"/>
        <v>410.95890410958901</v>
      </c>
      <c r="D7029" s="102" t="s">
        <v>188</v>
      </c>
      <c r="E7029" s="43">
        <v>730</v>
      </c>
      <c r="F7029" s="43">
        <v>734.5</v>
      </c>
      <c r="G7029" s="43">
        <v>741</v>
      </c>
      <c r="H7029" s="110">
        <v>748</v>
      </c>
      <c r="I7029" s="109">
        <f t="shared" si="880"/>
        <v>1849.3150684931506</v>
      </c>
      <c r="J7029" s="109">
        <f t="shared" si="881"/>
        <v>2671.2328767123286</v>
      </c>
      <c r="K7029" s="109">
        <f t="shared" si="882"/>
        <v>2876.7123287671229</v>
      </c>
      <c r="L7029" s="43">
        <f t="shared" si="883"/>
        <v>7397.2602739726017</v>
      </c>
      <c r="M7029" s="25"/>
      <c r="N7029" s="25"/>
    </row>
    <row r="7030" spans="1:14" ht="18">
      <c r="A7030" s="114">
        <v>40654</v>
      </c>
      <c r="B7030" s="102" t="s">
        <v>1237</v>
      </c>
      <c r="C7030" s="29">
        <f t="shared" si="879"/>
        <v>827.58620689655174</v>
      </c>
      <c r="D7030" s="102" t="s">
        <v>188</v>
      </c>
      <c r="E7030" s="43">
        <v>362.5</v>
      </c>
      <c r="F7030" s="43">
        <v>365.5</v>
      </c>
      <c r="G7030" s="43">
        <v>369</v>
      </c>
      <c r="H7030" s="110"/>
      <c r="I7030" s="109">
        <f t="shared" si="880"/>
        <v>2482.7586206896553</v>
      </c>
      <c r="J7030" s="109">
        <f t="shared" si="881"/>
        <v>2896.5517241379312</v>
      </c>
      <c r="K7030" s="109">
        <f t="shared" si="882"/>
        <v>0</v>
      </c>
      <c r="L7030" s="43">
        <f t="shared" si="883"/>
        <v>5379.310344827587</v>
      </c>
      <c r="M7030" s="25"/>
      <c r="N7030" s="25"/>
    </row>
    <row r="7031" spans="1:14" ht="18">
      <c r="A7031" s="114">
        <v>40653</v>
      </c>
      <c r="B7031" s="102" t="s">
        <v>600</v>
      </c>
      <c r="C7031" s="29">
        <f t="shared" si="879"/>
        <v>465.83850931677017</v>
      </c>
      <c r="D7031" s="102" t="s">
        <v>188</v>
      </c>
      <c r="E7031" s="43">
        <v>644</v>
      </c>
      <c r="F7031" s="43">
        <v>649</v>
      </c>
      <c r="G7031" s="43">
        <v>655</v>
      </c>
      <c r="H7031" s="110">
        <v>662</v>
      </c>
      <c r="I7031" s="109">
        <f t="shared" si="880"/>
        <v>2329.1925465838508</v>
      </c>
      <c r="J7031" s="109">
        <f t="shared" si="881"/>
        <v>2795.0310559006211</v>
      </c>
      <c r="K7031" s="109">
        <f t="shared" si="882"/>
        <v>3260.869565217391</v>
      </c>
      <c r="L7031" s="43">
        <f t="shared" si="883"/>
        <v>8385.0931677018634</v>
      </c>
      <c r="M7031" s="25"/>
      <c r="N7031" s="25"/>
    </row>
    <row r="7032" spans="1:14" ht="18">
      <c r="A7032" s="114">
        <v>40653</v>
      </c>
      <c r="B7032" s="102" t="s">
        <v>1226</v>
      </c>
      <c r="C7032" s="29">
        <f t="shared" si="879"/>
        <v>1829.2682926829268</v>
      </c>
      <c r="D7032" s="102" t="s">
        <v>188</v>
      </c>
      <c r="E7032" s="43">
        <v>164</v>
      </c>
      <c r="F7032" s="43">
        <v>165.5</v>
      </c>
      <c r="G7032" s="43">
        <v>167.5</v>
      </c>
      <c r="H7032" s="110">
        <v>170</v>
      </c>
      <c r="I7032" s="109">
        <f t="shared" si="880"/>
        <v>2743.9024390243903</v>
      </c>
      <c r="J7032" s="109">
        <f t="shared" si="881"/>
        <v>3658.5365853658536</v>
      </c>
      <c r="K7032" s="109">
        <f t="shared" si="882"/>
        <v>4573.1707317073169</v>
      </c>
      <c r="L7032" s="43">
        <f t="shared" si="883"/>
        <v>10975.609756097561</v>
      </c>
      <c r="M7032" s="25"/>
      <c r="N7032" s="25"/>
    </row>
    <row r="7033" spans="1:14" ht="18">
      <c r="A7033" s="114">
        <v>40653</v>
      </c>
      <c r="B7033" s="102" t="s">
        <v>135</v>
      </c>
      <c r="C7033" s="29">
        <f t="shared" si="879"/>
        <v>340.90909090909093</v>
      </c>
      <c r="D7033" s="102" t="s">
        <v>188</v>
      </c>
      <c r="E7033" s="43">
        <v>880</v>
      </c>
      <c r="F7033" s="43">
        <v>886</v>
      </c>
      <c r="G7033" s="43">
        <v>893</v>
      </c>
      <c r="H7033" s="110">
        <v>902</v>
      </c>
      <c r="I7033" s="109">
        <f t="shared" si="880"/>
        <v>2045.4545454545455</v>
      </c>
      <c r="J7033" s="109">
        <f t="shared" si="881"/>
        <v>2386.3636363636365</v>
      </c>
      <c r="K7033" s="109">
        <f t="shared" si="882"/>
        <v>3068.1818181818185</v>
      </c>
      <c r="L7033" s="43">
        <f t="shared" si="883"/>
        <v>7500</v>
      </c>
      <c r="M7033" s="25"/>
      <c r="N7033" s="25"/>
    </row>
    <row r="7034" spans="1:14" ht="18">
      <c r="A7034" s="114">
        <v>40653</v>
      </c>
      <c r="B7034" s="102" t="s">
        <v>600</v>
      </c>
      <c r="C7034" s="29">
        <f t="shared" si="879"/>
        <v>447.76119402985074</v>
      </c>
      <c r="D7034" s="102" t="s">
        <v>188</v>
      </c>
      <c r="E7034" s="43">
        <v>670</v>
      </c>
      <c r="F7034" s="43">
        <v>675</v>
      </c>
      <c r="G7034" s="43">
        <v>680</v>
      </c>
      <c r="H7034" s="110">
        <v>688</v>
      </c>
      <c r="I7034" s="109">
        <f t="shared" si="880"/>
        <v>2238.8059701492539</v>
      </c>
      <c r="J7034" s="109">
        <f t="shared" si="881"/>
        <v>2238.8059701492539</v>
      </c>
      <c r="K7034" s="109">
        <f t="shared" si="882"/>
        <v>3582.0895522388059</v>
      </c>
      <c r="L7034" s="43">
        <f t="shared" si="883"/>
        <v>8059.7014925373132</v>
      </c>
      <c r="M7034" s="25"/>
      <c r="N7034" s="25"/>
    </row>
    <row r="7035" spans="1:14" ht="18">
      <c r="A7035" s="114">
        <v>40653</v>
      </c>
      <c r="B7035" s="102" t="s">
        <v>149</v>
      </c>
      <c r="C7035" s="29">
        <f t="shared" si="879"/>
        <v>2521.0084033613443</v>
      </c>
      <c r="D7035" s="102" t="s">
        <v>203</v>
      </c>
      <c r="E7035" s="43">
        <v>119</v>
      </c>
      <c r="F7035" s="43">
        <v>117</v>
      </c>
      <c r="G7035" s="43"/>
      <c r="H7035" s="110"/>
      <c r="I7035" s="109">
        <f t="shared" si="880"/>
        <v>5042.0168067226887</v>
      </c>
      <c r="J7035" s="109">
        <f t="shared" si="881"/>
        <v>0</v>
      </c>
      <c r="K7035" s="109">
        <f t="shared" si="882"/>
        <v>0</v>
      </c>
      <c r="L7035" s="43">
        <f t="shared" si="883"/>
        <v>5042.0168067226887</v>
      </c>
      <c r="M7035" s="25"/>
      <c r="N7035" s="25"/>
    </row>
    <row r="7036" spans="1:14" ht="18">
      <c r="A7036" s="114">
        <v>40652</v>
      </c>
      <c r="B7036" s="102" t="s">
        <v>149</v>
      </c>
      <c r="C7036" s="29">
        <f t="shared" si="879"/>
        <v>2325.5813953488373</v>
      </c>
      <c r="D7036" s="102" t="s">
        <v>188</v>
      </c>
      <c r="E7036" s="43">
        <v>129</v>
      </c>
      <c r="F7036" s="43">
        <v>130.5</v>
      </c>
      <c r="G7036" s="43">
        <v>132</v>
      </c>
      <c r="H7036" s="110">
        <v>133.5</v>
      </c>
      <c r="I7036" s="109">
        <f t="shared" si="880"/>
        <v>3488.3720930232557</v>
      </c>
      <c r="J7036" s="109">
        <f t="shared" si="881"/>
        <v>3488.3720930232557</v>
      </c>
      <c r="K7036" s="109">
        <f t="shared" si="882"/>
        <v>3488.3720930232557</v>
      </c>
      <c r="L7036" s="43">
        <f t="shared" si="883"/>
        <v>10465.116279069767</v>
      </c>
      <c r="M7036" s="25"/>
      <c r="N7036" s="25"/>
    </row>
    <row r="7037" spans="1:14" ht="18">
      <c r="A7037" s="114">
        <v>40652</v>
      </c>
      <c r="B7037" s="102" t="s">
        <v>1231</v>
      </c>
      <c r="C7037" s="29">
        <f t="shared" si="879"/>
        <v>4195.8041958041958</v>
      </c>
      <c r="D7037" s="102" t="s">
        <v>188</v>
      </c>
      <c r="E7037" s="43">
        <v>71.5</v>
      </c>
      <c r="F7037" s="43">
        <v>72.099999999999994</v>
      </c>
      <c r="G7037" s="43">
        <v>73</v>
      </c>
      <c r="H7037" s="110">
        <v>74</v>
      </c>
      <c r="I7037" s="109">
        <f t="shared" si="880"/>
        <v>2517.4825174824937</v>
      </c>
      <c r="J7037" s="109">
        <f t="shared" si="881"/>
        <v>3776.2237762238001</v>
      </c>
      <c r="K7037" s="109">
        <f t="shared" si="882"/>
        <v>4195.8041958041958</v>
      </c>
      <c r="L7037" s="43">
        <f t="shared" si="883"/>
        <v>10489.510489510489</v>
      </c>
      <c r="M7037" s="25"/>
      <c r="N7037" s="25"/>
    </row>
    <row r="7038" spans="1:14" ht="18">
      <c r="A7038" s="114">
        <v>40652</v>
      </c>
      <c r="B7038" s="102" t="s">
        <v>1167</v>
      </c>
      <c r="C7038" s="29">
        <f t="shared" si="879"/>
        <v>3370.7865168539324</v>
      </c>
      <c r="D7038" s="102" t="s">
        <v>188</v>
      </c>
      <c r="E7038" s="43">
        <v>89</v>
      </c>
      <c r="F7038" s="43">
        <v>89.7</v>
      </c>
      <c r="G7038" s="43"/>
      <c r="H7038" s="110"/>
      <c r="I7038" s="109">
        <f t="shared" si="880"/>
        <v>2359.5505617977624</v>
      </c>
      <c r="J7038" s="109">
        <f t="shared" si="881"/>
        <v>0</v>
      </c>
      <c r="K7038" s="109">
        <f t="shared" si="882"/>
        <v>0</v>
      </c>
      <c r="L7038" s="43">
        <f t="shared" si="883"/>
        <v>2359.5505617977624</v>
      </c>
      <c r="M7038" s="25"/>
      <c r="N7038" s="25"/>
    </row>
    <row r="7039" spans="1:14" ht="18">
      <c r="A7039" s="114">
        <v>40652</v>
      </c>
      <c r="B7039" s="102" t="s">
        <v>464</v>
      </c>
      <c r="C7039" s="29">
        <f t="shared" ref="C7039:C7102" si="884">300000/E7039</f>
        <v>454.54545454545456</v>
      </c>
      <c r="D7039" s="102" t="s">
        <v>188</v>
      </c>
      <c r="E7039" s="43">
        <v>660</v>
      </c>
      <c r="F7039" s="43">
        <v>652</v>
      </c>
      <c r="G7039" s="43"/>
      <c r="H7039" s="110"/>
      <c r="I7039" s="109">
        <f t="shared" si="880"/>
        <v>-3636.3636363636365</v>
      </c>
      <c r="J7039" s="109">
        <f t="shared" si="881"/>
        <v>0</v>
      </c>
      <c r="K7039" s="109">
        <f t="shared" si="882"/>
        <v>0</v>
      </c>
      <c r="L7039" s="43">
        <f t="shared" si="883"/>
        <v>-3636.3636363636365</v>
      </c>
      <c r="M7039" s="25"/>
      <c r="N7039" s="25"/>
    </row>
    <row r="7040" spans="1:14" ht="18">
      <c r="A7040" s="114">
        <v>40651</v>
      </c>
      <c r="B7040" s="102" t="s">
        <v>750</v>
      </c>
      <c r="C7040" s="29">
        <f t="shared" si="884"/>
        <v>2362.2047244094488</v>
      </c>
      <c r="D7040" s="102" t="s">
        <v>188</v>
      </c>
      <c r="E7040" s="43">
        <v>127</v>
      </c>
      <c r="F7040" s="43">
        <v>128</v>
      </c>
      <c r="G7040" s="43">
        <v>130</v>
      </c>
      <c r="H7040" s="110">
        <v>133</v>
      </c>
      <c r="I7040" s="109">
        <f t="shared" si="880"/>
        <v>2362.2047244094488</v>
      </c>
      <c r="J7040" s="109">
        <f t="shared" si="881"/>
        <v>4724.4094488188975</v>
      </c>
      <c r="K7040" s="109">
        <f t="shared" si="882"/>
        <v>7086.6141732283468</v>
      </c>
      <c r="L7040" s="43">
        <f t="shared" si="883"/>
        <v>14173.228346456694</v>
      </c>
      <c r="M7040" s="25"/>
      <c r="N7040" s="25"/>
    </row>
    <row r="7041" spans="1:14" ht="18">
      <c r="A7041" s="114">
        <v>40651</v>
      </c>
      <c r="B7041" s="102" t="s">
        <v>560</v>
      </c>
      <c r="C7041" s="29">
        <f t="shared" si="884"/>
        <v>1006.7114093959732</v>
      </c>
      <c r="D7041" s="102" t="s">
        <v>188</v>
      </c>
      <c r="E7041" s="43">
        <v>298</v>
      </c>
      <c r="F7041" s="43">
        <v>300</v>
      </c>
      <c r="G7041" s="43">
        <v>303</v>
      </c>
      <c r="H7041" s="110">
        <v>310</v>
      </c>
      <c r="I7041" s="109">
        <f t="shared" si="880"/>
        <v>2013.4228187919464</v>
      </c>
      <c r="J7041" s="109">
        <f t="shared" si="881"/>
        <v>3020.1342281879197</v>
      </c>
      <c r="K7041" s="109">
        <f t="shared" si="882"/>
        <v>7046.979865771812</v>
      </c>
      <c r="L7041" s="43">
        <f t="shared" si="883"/>
        <v>12080.536912751679</v>
      </c>
      <c r="M7041" s="25"/>
      <c r="N7041" s="25"/>
    </row>
    <row r="7042" spans="1:14" ht="18">
      <c r="A7042" s="114">
        <v>40651</v>
      </c>
      <c r="B7042" s="102" t="s">
        <v>147</v>
      </c>
      <c r="C7042" s="29">
        <f t="shared" si="884"/>
        <v>278.55153203342616</v>
      </c>
      <c r="D7042" s="102" t="s">
        <v>188</v>
      </c>
      <c r="E7042" s="43">
        <v>1077</v>
      </c>
      <c r="F7042" s="43">
        <v>1089</v>
      </c>
      <c r="G7042" s="43">
        <v>1105</v>
      </c>
      <c r="H7042" s="110"/>
      <c r="I7042" s="109">
        <f t="shared" si="880"/>
        <v>3342.6183844011139</v>
      </c>
      <c r="J7042" s="109">
        <f t="shared" si="881"/>
        <v>4456.8245125348185</v>
      </c>
      <c r="K7042" s="109">
        <f t="shared" si="882"/>
        <v>0</v>
      </c>
      <c r="L7042" s="43">
        <f t="shared" si="883"/>
        <v>7799.4428969359324</v>
      </c>
      <c r="M7042" s="25"/>
      <c r="N7042" s="25"/>
    </row>
    <row r="7043" spans="1:14" ht="18">
      <c r="A7043" s="114">
        <v>40651</v>
      </c>
      <c r="B7043" s="102" t="s">
        <v>836</v>
      </c>
      <c r="C7043" s="29">
        <f t="shared" si="884"/>
        <v>432.27665706051874</v>
      </c>
      <c r="D7043" s="102" t="s">
        <v>203</v>
      </c>
      <c r="E7043" s="43">
        <v>694</v>
      </c>
      <c r="F7043" s="43">
        <v>690</v>
      </c>
      <c r="G7043" s="43"/>
      <c r="H7043" s="110"/>
      <c r="I7043" s="109">
        <f t="shared" si="880"/>
        <v>1729.106628242075</v>
      </c>
      <c r="J7043" s="109">
        <f t="shared" si="881"/>
        <v>0</v>
      </c>
      <c r="K7043" s="109">
        <f t="shared" si="882"/>
        <v>0</v>
      </c>
      <c r="L7043" s="43">
        <f t="shared" si="883"/>
        <v>1729.106628242075</v>
      </c>
      <c r="M7043" s="25"/>
      <c r="N7043" s="25"/>
    </row>
    <row r="7044" spans="1:14" ht="18">
      <c r="A7044" s="114">
        <v>40648</v>
      </c>
      <c r="B7044" s="102" t="s">
        <v>600</v>
      </c>
      <c r="C7044" s="29">
        <f t="shared" si="884"/>
        <v>481.15477145148355</v>
      </c>
      <c r="D7044" s="102" t="s">
        <v>188</v>
      </c>
      <c r="E7044" s="43">
        <v>623.5</v>
      </c>
      <c r="F7044" s="43">
        <v>627.5</v>
      </c>
      <c r="G7044" s="43">
        <v>633.5</v>
      </c>
      <c r="H7044" s="110">
        <v>642</v>
      </c>
      <c r="I7044" s="109">
        <f t="shared" si="880"/>
        <v>1924.6190858059342</v>
      </c>
      <c r="J7044" s="109">
        <f t="shared" si="881"/>
        <v>2886.9286287089012</v>
      </c>
      <c r="K7044" s="109">
        <f t="shared" si="882"/>
        <v>4089.8155573376102</v>
      </c>
      <c r="L7044" s="43">
        <f t="shared" si="883"/>
        <v>8901.3632718524459</v>
      </c>
      <c r="M7044" s="25"/>
      <c r="N7044" s="25"/>
    </row>
    <row r="7045" spans="1:14" ht="18">
      <c r="A7045" s="114">
        <v>40648</v>
      </c>
      <c r="B7045" s="102" t="s">
        <v>542</v>
      </c>
      <c r="C7045" s="29">
        <f t="shared" si="884"/>
        <v>1456.3106796116506</v>
      </c>
      <c r="D7045" s="102" t="s">
        <v>188</v>
      </c>
      <c r="E7045" s="43">
        <v>206</v>
      </c>
      <c r="F7045" s="43">
        <v>208</v>
      </c>
      <c r="G7045" s="43">
        <v>210</v>
      </c>
      <c r="H7045" s="110">
        <v>213</v>
      </c>
      <c r="I7045" s="109">
        <f t="shared" si="880"/>
        <v>2912.6213592233012</v>
      </c>
      <c r="J7045" s="109">
        <f t="shared" si="881"/>
        <v>2912.6213592233012</v>
      </c>
      <c r="K7045" s="109">
        <f t="shared" si="882"/>
        <v>4368.9320388349515</v>
      </c>
      <c r="L7045" s="43">
        <f t="shared" si="883"/>
        <v>10194.174757281555</v>
      </c>
      <c r="M7045" s="25"/>
      <c r="N7045" s="25"/>
    </row>
    <row r="7046" spans="1:14" ht="18">
      <c r="A7046" s="114">
        <v>40648</v>
      </c>
      <c r="B7046" s="102" t="s">
        <v>1160</v>
      </c>
      <c r="C7046" s="29">
        <f t="shared" si="884"/>
        <v>2307.6923076923076</v>
      </c>
      <c r="D7046" s="102" t="s">
        <v>203</v>
      </c>
      <c r="E7046" s="43">
        <v>130</v>
      </c>
      <c r="F7046" s="43">
        <v>128</v>
      </c>
      <c r="G7046" s="43">
        <v>125</v>
      </c>
      <c r="H7046" s="110">
        <v>122</v>
      </c>
      <c r="I7046" s="109">
        <f t="shared" si="880"/>
        <v>4615.3846153846152</v>
      </c>
      <c r="J7046" s="109">
        <f t="shared" si="881"/>
        <v>6923.0769230769229</v>
      </c>
      <c r="K7046" s="109">
        <f t="shared" si="882"/>
        <v>6923.0769230769229</v>
      </c>
      <c r="L7046" s="43">
        <f t="shared" si="883"/>
        <v>18461.538461538461</v>
      </c>
      <c r="M7046" s="25"/>
      <c r="N7046" s="25"/>
    </row>
    <row r="7047" spans="1:14" ht="18">
      <c r="A7047" s="114">
        <v>40648</v>
      </c>
      <c r="B7047" s="102" t="s">
        <v>836</v>
      </c>
      <c r="C7047" s="29">
        <f t="shared" si="884"/>
        <v>469.48356807511738</v>
      </c>
      <c r="D7047" s="102" t="s">
        <v>188</v>
      </c>
      <c r="E7047" s="43">
        <v>639</v>
      </c>
      <c r="F7047" s="43">
        <v>644</v>
      </c>
      <c r="G7047" s="43">
        <v>650</v>
      </c>
      <c r="H7047" s="110">
        <v>664</v>
      </c>
      <c r="I7047" s="109">
        <f t="shared" si="880"/>
        <v>2347.4178403755868</v>
      </c>
      <c r="J7047" s="109">
        <f t="shared" si="881"/>
        <v>2816.9014084507044</v>
      </c>
      <c r="K7047" s="109">
        <f t="shared" si="882"/>
        <v>6572.7699530516429</v>
      </c>
      <c r="L7047" s="43">
        <f t="shared" si="883"/>
        <v>11737.089201877934</v>
      </c>
      <c r="M7047" s="25"/>
      <c r="N7047" s="25"/>
    </row>
    <row r="7048" spans="1:14" ht="18">
      <c r="A7048" s="114">
        <v>40648</v>
      </c>
      <c r="B7048" s="102" t="s">
        <v>259</v>
      </c>
      <c r="C7048" s="29">
        <f t="shared" si="884"/>
        <v>4000</v>
      </c>
      <c r="D7048" s="102" t="s">
        <v>188</v>
      </c>
      <c r="E7048" s="43">
        <v>75</v>
      </c>
      <c r="F7048" s="43">
        <v>75.5</v>
      </c>
      <c r="G7048" s="43"/>
      <c r="H7048" s="110"/>
      <c r="I7048" s="109">
        <f t="shared" si="880"/>
        <v>2000</v>
      </c>
      <c r="J7048" s="109">
        <f t="shared" si="881"/>
        <v>0</v>
      </c>
      <c r="K7048" s="109">
        <f t="shared" si="882"/>
        <v>0</v>
      </c>
      <c r="L7048" s="43">
        <f t="shared" si="883"/>
        <v>2000</v>
      </c>
      <c r="M7048" s="25"/>
      <c r="N7048" s="25"/>
    </row>
    <row r="7049" spans="1:14" ht="18">
      <c r="A7049" s="114">
        <v>40648</v>
      </c>
      <c r="B7049" s="102" t="s">
        <v>750</v>
      </c>
      <c r="C7049" s="29">
        <f t="shared" si="884"/>
        <v>2409.6385542168673</v>
      </c>
      <c r="D7049" s="102" t="s">
        <v>188</v>
      </c>
      <c r="E7049" s="43">
        <v>124.5</v>
      </c>
      <c r="F7049" s="43">
        <v>125.5</v>
      </c>
      <c r="G7049" s="43"/>
      <c r="H7049" s="110"/>
      <c r="I7049" s="109">
        <f t="shared" si="880"/>
        <v>2409.6385542168673</v>
      </c>
      <c r="J7049" s="109">
        <f t="shared" si="881"/>
        <v>0</v>
      </c>
      <c r="K7049" s="109">
        <f t="shared" si="882"/>
        <v>0</v>
      </c>
      <c r="L7049" s="43">
        <f t="shared" si="883"/>
        <v>2409.6385542168673</v>
      </c>
      <c r="M7049" s="25"/>
      <c r="N7049" s="25"/>
    </row>
    <row r="7050" spans="1:14" ht="18">
      <c r="A7050" s="114">
        <v>40648</v>
      </c>
      <c r="B7050" s="102" t="s">
        <v>51</v>
      </c>
      <c r="C7050" s="29">
        <f t="shared" si="884"/>
        <v>672.64573991031386</v>
      </c>
      <c r="D7050" s="102" t="s">
        <v>203</v>
      </c>
      <c r="E7050" s="43">
        <v>446</v>
      </c>
      <c r="F7050" s="43">
        <v>451.7</v>
      </c>
      <c r="G7050" s="43"/>
      <c r="H7050" s="110"/>
      <c r="I7050" s="109">
        <f t="shared" si="880"/>
        <v>-3834.0807174887814</v>
      </c>
      <c r="J7050" s="109">
        <f t="shared" si="881"/>
        <v>0</v>
      </c>
      <c r="K7050" s="109">
        <f t="shared" si="882"/>
        <v>0</v>
      </c>
      <c r="L7050" s="43">
        <f t="shared" si="883"/>
        <v>-3834.0807174887814</v>
      </c>
      <c r="M7050" s="25"/>
      <c r="N7050" s="25"/>
    </row>
    <row r="7051" spans="1:14" ht="18">
      <c r="A7051" s="114">
        <v>40646</v>
      </c>
      <c r="B7051" s="102" t="s">
        <v>51</v>
      </c>
      <c r="C7051" s="29">
        <f t="shared" si="884"/>
        <v>576.92307692307691</v>
      </c>
      <c r="D7051" s="102" t="s">
        <v>188</v>
      </c>
      <c r="E7051" s="43">
        <v>520</v>
      </c>
      <c r="F7051" s="43">
        <v>524</v>
      </c>
      <c r="G7051" s="43">
        <v>528</v>
      </c>
      <c r="H7051" s="110">
        <v>533</v>
      </c>
      <c r="I7051" s="109">
        <f t="shared" si="880"/>
        <v>2307.6923076923076</v>
      </c>
      <c r="J7051" s="109">
        <f t="shared" si="881"/>
        <v>2307.6923076923076</v>
      </c>
      <c r="K7051" s="109">
        <f t="shared" si="882"/>
        <v>2884.6153846153848</v>
      </c>
      <c r="L7051" s="43">
        <f t="shared" si="883"/>
        <v>7500</v>
      </c>
      <c r="M7051" s="25"/>
      <c r="N7051" s="25"/>
    </row>
    <row r="7052" spans="1:14" ht="18">
      <c r="A7052" s="114">
        <v>40646</v>
      </c>
      <c r="B7052" s="102" t="s">
        <v>51</v>
      </c>
      <c r="C7052" s="29">
        <f t="shared" si="884"/>
        <v>620.47569803516024</v>
      </c>
      <c r="D7052" s="102" t="s">
        <v>203</v>
      </c>
      <c r="E7052" s="43">
        <v>483.5</v>
      </c>
      <c r="F7052" s="43">
        <v>480</v>
      </c>
      <c r="G7052" s="43">
        <v>475</v>
      </c>
      <c r="H7052" s="110">
        <v>465</v>
      </c>
      <c r="I7052" s="109">
        <f t="shared" ref="I7052:I7115" si="885">(IF(D7052="SHORT",E7052-F7052,IF(D7052="LONG",F7052-E7052)))*C7052</f>
        <v>2171.6649431230608</v>
      </c>
      <c r="J7052" s="109">
        <f t="shared" ref="J7052:J7115" si="886">(IF(D7052="SHORT",IF(G7052="",0,F7052-G7052),IF(D7052="LONG",IF(G7052="",0,G7052-F7052))))*C7052</f>
        <v>3102.3784901758013</v>
      </c>
      <c r="K7052" s="109">
        <f t="shared" ref="K7052:K7115" si="887">(IF(D7052="SHORT",IF(H7052="",0,G7052-H7052),IF(D7052="LONG",IF(H7052="",0,(H7052-G7052)))))*C7052</f>
        <v>6204.7569803516026</v>
      </c>
      <c r="L7052" s="43">
        <f t="shared" ref="L7052:L7115" si="888">SUM(I7052,J7052,K7052)</f>
        <v>11478.800413650464</v>
      </c>
      <c r="M7052" s="25"/>
      <c r="N7052" s="25"/>
    </row>
    <row r="7053" spans="1:14" ht="18">
      <c r="A7053" s="114">
        <v>40646</v>
      </c>
      <c r="B7053" s="102" t="s">
        <v>1214</v>
      </c>
      <c r="C7053" s="29">
        <f t="shared" si="884"/>
        <v>2912.6213592233012</v>
      </c>
      <c r="D7053" s="102" t="s">
        <v>188</v>
      </c>
      <c r="E7053" s="43">
        <v>103</v>
      </c>
      <c r="F7053" s="43">
        <v>104</v>
      </c>
      <c r="G7053" s="43">
        <v>105.5</v>
      </c>
      <c r="H7053" s="110">
        <v>107</v>
      </c>
      <c r="I7053" s="109">
        <f t="shared" si="885"/>
        <v>2912.6213592233012</v>
      </c>
      <c r="J7053" s="109">
        <f t="shared" si="886"/>
        <v>4368.9320388349515</v>
      </c>
      <c r="K7053" s="109">
        <f t="shared" si="887"/>
        <v>4368.9320388349515</v>
      </c>
      <c r="L7053" s="43">
        <f t="shared" si="888"/>
        <v>11650.485436893205</v>
      </c>
      <c r="M7053" s="25"/>
      <c r="N7053" s="25"/>
    </row>
    <row r="7054" spans="1:14" ht="18">
      <c r="A7054" s="114">
        <v>40646</v>
      </c>
      <c r="B7054" s="102" t="s">
        <v>1238</v>
      </c>
      <c r="C7054" s="29">
        <f t="shared" si="884"/>
        <v>1401.8691588785048</v>
      </c>
      <c r="D7054" s="102" t="s">
        <v>188</v>
      </c>
      <c r="E7054" s="43">
        <v>214</v>
      </c>
      <c r="F7054" s="43">
        <v>215.5</v>
      </c>
      <c r="G7054" s="43">
        <v>217.5</v>
      </c>
      <c r="H7054" s="110"/>
      <c r="I7054" s="109">
        <f t="shared" si="885"/>
        <v>2102.8037383177571</v>
      </c>
      <c r="J7054" s="109">
        <f t="shared" si="886"/>
        <v>2803.7383177570096</v>
      </c>
      <c r="K7054" s="109">
        <f t="shared" si="887"/>
        <v>0</v>
      </c>
      <c r="L7054" s="43">
        <f t="shared" si="888"/>
        <v>4906.5420560747662</v>
      </c>
      <c r="M7054" s="25"/>
      <c r="N7054" s="25"/>
    </row>
    <row r="7055" spans="1:14" ht="18">
      <c r="A7055" s="114">
        <v>40646</v>
      </c>
      <c r="B7055" s="102" t="s">
        <v>1237</v>
      </c>
      <c r="C7055" s="29">
        <f t="shared" si="884"/>
        <v>859.59885386819485</v>
      </c>
      <c r="D7055" s="102" t="s">
        <v>188</v>
      </c>
      <c r="E7055" s="43">
        <v>349</v>
      </c>
      <c r="F7055" s="43">
        <v>349</v>
      </c>
      <c r="G7055" s="43"/>
      <c r="H7055" s="110"/>
      <c r="I7055" s="109">
        <f t="shared" si="885"/>
        <v>0</v>
      </c>
      <c r="J7055" s="109">
        <f t="shared" si="886"/>
        <v>0</v>
      </c>
      <c r="K7055" s="109">
        <f t="shared" si="887"/>
        <v>0</v>
      </c>
      <c r="L7055" s="43">
        <f t="shared" si="888"/>
        <v>0</v>
      </c>
      <c r="M7055" s="25"/>
      <c r="N7055" s="25"/>
    </row>
    <row r="7056" spans="1:14" ht="18">
      <c r="A7056" s="114">
        <v>40644</v>
      </c>
      <c r="B7056" s="102" t="s">
        <v>51</v>
      </c>
      <c r="C7056" s="29">
        <f t="shared" si="884"/>
        <v>672.64573991031386</v>
      </c>
      <c r="D7056" s="102" t="s">
        <v>188</v>
      </c>
      <c r="E7056" s="43">
        <v>446</v>
      </c>
      <c r="F7056" s="43">
        <v>450</v>
      </c>
      <c r="G7056" s="43">
        <v>455</v>
      </c>
      <c r="H7056" s="110">
        <v>465</v>
      </c>
      <c r="I7056" s="109">
        <f t="shared" si="885"/>
        <v>2690.5829596412555</v>
      </c>
      <c r="J7056" s="109">
        <f t="shared" si="886"/>
        <v>3363.2286995515692</v>
      </c>
      <c r="K7056" s="109">
        <f t="shared" si="887"/>
        <v>6726.4573991031384</v>
      </c>
      <c r="L7056" s="43">
        <f t="shared" si="888"/>
        <v>12780.269058295962</v>
      </c>
      <c r="M7056" s="25"/>
      <c r="N7056" s="25"/>
    </row>
    <row r="7057" spans="1:14" ht="18">
      <c r="A7057" s="114">
        <v>40644</v>
      </c>
      <c r="B7057" s="102" t="s">
        <v>79</v>
      </c>
      <c r="C7057" s="29">
        <f t="shared" si="884"/>
        <v>2027.0270270270271</v>
      </c>
      <c r="D7057" s="102" t="s">
        <v>188</v>
      </c>
      <c r="E7057" s="43">
        <v>148</v>
      </c>
      <c r="F7057" s="43">
        <v>149</v>
      </c>
      <c r="G7057" s="43">
        <v>150</v>
      </c>
      <c r="H7057" s="110"/>
      <c r="I7057" s="109">
        <f t="shared" si="885"/>
        <v>2027.0270270270271</v>
      </c>
      <c r="J7057" s="109">
        <f t="shared" si="886"/>
        <v>2027.0270270270271</v>
      </c>
      <c r="K7057" s="109">
        <f t="shared" si="887"/>
        <v>0</v>
      </c>
      <c r="L7057" s="43">
        <f t="shared" si="888"/>
        <v>4054.0540540540542</v>
      </c>
      <c r="M7057" s="25"/>
      <c r="N7057" s="25"/>
    </row>
    <row r="7058" spans="1:14" ht="18">
      <c r="A7058" s="114">
        <v>40644</v>
      </c>
      <c r="B7058" s="102" t="s">
        <v>1056</v>
      </c>
      <c r="C7058" s="29">
        <f t="shared" si="884"/>
        <v>1276.5957446808511</v>
      </c>
      <c r="D7058" s="102" t="s">
        <v>188</v>
      </c>
      <c r="E7058" s="43">
        <v>235</v>
      </c>
      <c r="F7058" s="43">
        <v>237</v>
      </c>
      <c r="G7058" s="43">
        <v>238.9</v>
      </c>
      <c r="H7058" s="110"/>
      <c r="I7058" s="109">
        <f t="shared" si="885"/>
        <v>2553.1914893617022</v>
      </c>
      <c r="J7058" s="109">
        <f t="shared" si="886"/>
        <v>2425.5319148936242</v>
      </c>
      <c r="K7058" s="109">
        <f t="shared" si="887"/>
        <v>0</v>
      </c>
      <c r="L7058" s="43">
        <f t="shared" si="888"/>
        <v>4978.7234042553264</v>
      </c>
      <c r="M7058" s="25"/>
      <c r="N7058" s="25"/>
    </row>
    <row r="7059" spans="1:14" ht="18">
      <c r="A7059" s="114">
        <v>40644</v>
      </c>
      <c r="B7059" s="102" t="s">
        <v>1188</v>
      </c>
      <c r="C7059" s="29">
        <f t="shared" si="884"/>
        <v>616.01642710472277</v>
      </c>
      <c r="D7059" s="102" t="s">
        <v>188</v>
      </c>
      <c r="E7059" s="43">
        <v>487</v>
      </c>
      <c r="F7059" s="43">
        <v>487</v>
      </c>
      <c r="G7059" s="43"/>
      <c r="H7059" s="110"/>
      <c r="I7059" s="109">
        <f t="shared" si="885"/>
        <v>0</v>
      </c>
      <c r="J7059" s="109">
        <f t="shared" si="886"/>
        <v>0</v>
      </c>
      <c r="K7059" s="109">
        <f t="shared" si="887"/>
        <v>0</v>
      </c>
      <c r="L7059" s="43">
        <f t="shared" si="888"/>
        <v>0</v>
      </c>
      <c r="M7059" s="25"/>
      <c r="N7059" s="25"/>
    </row>
    <row r="7060" spans="1:14" ht="18">
      <c r="A7060" s="114">
        <v>40641</v>
      </c>
      <c r="B7060" s="102" t="s">
        <v>1239</v>
      </c>
      <c r="C7060" s="29">
        <f t="shared" si="884"/>
        <v>4477.6119402985078</v>
      </c>
      <c r="D7060" s="102" t="s">
        <v>188</v>
      </c>
      <c r="E7060" s="43">
        <v>67</v>
      </c>
      <c r="F7060" s="43">
        <v>67.75</v>
      </c>
      <c r="G7060" s="43">
        <v>68.75</v>
      </c>
      <c r="H7060" s="110">
        <v>70</v>
      </c>
      <c r="I7060" s="109">
        <f t="shared" si="885"/>
        <v>3358.2089552238808</v>
      </c>
      <c r="J7060" s="109">
        <f t="shared" si="886"/>
        <v>4477.6119402985078</v>
      </c>
      <c r="K7060" s="109">
        <f t="shared" si="887"/>
        <v>5597.0149253731342</v>
      </c>
      <c r="L7060" s="43">
        <f t="shared" si="888"/>
        <v>13432.835820895523</v>
      </c>
      <c r="M7060" s="25"/>
      <c r="N7060" s="25"/>
    </row>
    <row r="7061" spans="1:14" ht="18">
      <c r="A7061" s="114">
        <v>40641</v>
      </c>
      <c r="B7061" s="102" t="s">
        <v>1240</v>
      </c>
      <c r="C7061" s="29">
        <f t="shared" si="884"/>
        <v>106.72358591248666</v>
      </c>
      <c r="D7061" s="102" t="s">
        <v>188</v>
      </c>
      <c r="E7061" s="43">
        <v>2811</v>
      </c>
      <c r="F7061" s="43">
        <v>2825</v>
      </c>
      <c r="G7061" s="43">
        <v>2845</v>
      </c>
      <c r="H7061" s="110">
        <v>2870</v>
      </c>
      <c r="I7061" s="109">
        <f t="shared" si="885"/>
        <v>1494.1302027748131</v>
      </c>
      <c r="J7061" s="109">
        <f t="shared" si="886"/>
        <v>2134.4717182497329</v>
      </c>
      <c r="K7061" s="109">
        <f t="shared" si="887"/>
        <v>2668.0896478121663</v>
      </c>
      <c r="L7061" s="43">
        <f t="shared" si="888"/>
        <v>6296.6915688367117</v>
      </c>
      <c r="M7061" s="25"/>
      <c r="N7061" s="25"/>
    </row>
    <row r="7062" spans="1:14" ht="18">
      <c r="A7062" s="114">
        <v>40641</v>
      </c>
      <c r="B7062" s="102" t="s">
        <v>1052</v>
      </c>
      <c r="C7062" s="29">
        <f t="shared" si="884"/>
        <v>128.97678417884779</v>
      </c>
      <c r="D7062" s="102" t="s">
        <v>203</v>
      </c>
      <c r="E7062" s="43">
        <v>2326</v>
      </c>
      <c r="F7062" s="43">
        <v>2316</v>
      </c>
      <c r="G7062" s="43">
        <v>2304</v>
      </c>
      <c r="H7062" s="110">
        <v>2283</v>
      </c>
      <c r="I7062" s="109">
        <f t="shared" si="885"/>
        <v>1289.7678417884779</v>
      </c>
      <c r="J7062" s="109">
        <f t="shared" si="886"/>
        <v>1547.7214101461736</v>
      </c>
      <c r="K7062" s="109">
        <f t="shared" si="887"/>
        <v>2708.5124677558038</v>
      </c>
      <c r="L7062" s="43">
        <f t="shared" si="888"/>
        <v>5546.0017196904555</v>
      </c>
      <c r="M7062" s="25"/>
      <c r="N7062" s="25"/>
    </row>
    <row r="7063" spans="1:14" ht="18">
      <c r="A7063" s="114">
        <v>40640</v>
      </c>
      <c r="B7063" s="102" t="s">
        <v>1052</v>
      </c>
      <c r="C7063" s="29">
        <f t="shared" si="884"/>
        <v>128.2051282051282</v>
      </c>
      <c r="D7063" s="102" t="s">
        <v>188</v>
      </c>
      <c r="E7063" s="43">
        <v>2340</v>
      </c>
      <c r="F7063" s="43">
        <v>2350</v>
      </c>
      <c r="G7063" s="43">
        <v>2365</v>
      </c>
      <c r="H7063" s="110">
        <v>2380</v>
      </c>
      <c r="I7063" s="109">
        <f t="shared" si="885"/>
        <v>1282.051282051282</v>
      </c>
      <c r="J7063" s="109">
        <f t="shared" si="886"/>
        <v>1923.0769230769231</v>
      </c>
      <c r="K7063" s="109">
        <f t="shared" si="887"/>
        <v>1923.0769230769231</v>
      </c>
      <c r="L7063" s="43">
        <f t="shared" si="888"/>
        <v>5128.2051282051279</v>
      </c>
      <c r="M7063" s="25"/>
      <c r="N7063" s="25"/>
    </row>
    <row r="7064" spans="1:14" ht="18">
      <c r="A7064" s="114">
        <v>40640</v>
      </c>
      <c r="B7064" s="102" t="s">
        <v>1240</v>
      </c>
      <c r="C7064" s="29">
        <f t="shared" si="884"/>
        <v>125.52301255230125</v>
      </c>
      <c r="D7064" s="102" t="s">
        <v>188</v>
      </c>
      <c r="E7064" s="43">
        <v>2390</v>
      </c>
      <c r="F7064" s="43">
        <v>2405</v>
      </c>
      <c r="G7064" s="43">
        <v>2415</v>
      </c>
      <c r="H7064" s="110">
        <v>2435</v>
      </c>
      <c r="I7064" s="109">
        <f t="shared" si="885"/>
        <v>1882.8451882845188</v>
      </c>
      <c r="J7064" s="109">
        <f t="shared" si="886"/>
        <v>1255.2301255230125</v>
      </c>
      <c r="K7064" s="109">
        <f t="shared" si="887"/>
        <v>2510.460251046025</v>
      </c>
      <c r="L7064" s="43">
        <f t="shared" si="888"/>
        <v>5648.5355648535569</v>
      </c>
      <c r="M7064" s="25"/>
      <c r="N7064" s="25"/>
    </row>
    <row r="7065" spans="1:14" ht="18">
      <c r="A7065" s="114">
        <v>40640</v>
      </c>
      <c r="B7065" s="102" t="s">
        <v>1241</v>
      </c>
      <c r="C7065" s="29">
        <f t="shared" si="884"/>
        <v>1333.3333333333333</v>
      </c>
      <c r="D7065" s="102" t="s">
        <v>188</v>
      </c>
      <c r="E7065" s="112">
        <v>225</v>
      </c>
      <c r="F7065" s="112">
        <v>226.5</v>
      </c>
      <c r="G7065" s="112">
        <v>228.5</v>
      </c>
      <c r="H7065" s="112"/>
      <c r="I7065" s="109">
        <f t="shared" si="885"/>
        <v>2000</v>
      </c>
      <c r="J7065" s="109">
        <f t="shared" si="886"/>
        <v>2666.6666666666665</v>
      </c>
      <c r="K7065" s="109">
        <f t="shared" si="887"/>
        <v>0</v>
      </c>
      <c r="L7065" s="43">
        <f t="shared" si="888"/>
        <v>4666.6666666666661</v>
      </c>
      <c r="M7065" s="25"/>
      <c r="N7065" s="25"/>
    </row>
    <row r="7066" spans="1:14" ht="18">
      <c r="A7066" s="114">
        <v>40640</v>
      </c>
      <c r="B7066" s="102" t="s">
        <v>1052</v>
      </c>
      <c r="C7066" s="29">
        <f t="shared" si="884"/>
        <v>116.27906976744185</v>
      </c>
      <c r="D7066" s="102" t="s">
        <v>188</v>
      </c>
      <c r="E7066" s="43">
        <v>2580</v>
      </c>
      <c r="F7066" s="43">
        <v>2590</v>
      </c>
      <c r="G7066" s="43">
        <v>2605</v>
      </c>
      <c r="H7066" s="110"/>
      <c r="I7066" s="109">
        <f t="shared" si="885"/>
        <v>1162.7906976744184</v>
      </c>
      <c r="J7066" s="109">
        <f t="shared" si="886"/>
        <v>1744.1860465116279</v>
      </c>
      <c r="K7066" s="109">
        <f t="shared" si="887"/>
        <v>0</v>
      </c>
      <c r="L7066" s="43">
        <f t="shared" si="888"/>
        <v>2906.9767441860463</v>
      </c>
      <c r="M7066" s="25"/>
      <c r="N7066" s="25"/>
    </row>
    <row r="7067" spans="1:14" ht="18">
      <c r="A7067" s="114">
        <v>40640</v>
      </c>
      <c r="B7067" s="102" t="s">
        <v>560</v>
      </c>
      <c r="C7067" s="29">
        <f t="shared" si="884"/>
        <v>1003.3444816053511</v>
      </c>
      <c r="D7067" s="102" t="s">
        <v>188</v>
      </c>
      <c r="E7067" s="43">
        <v>299</v>
      </c>
      <c r="F7067" s="43">
        <v>301</v>
      </c>
      <c r="G7067" s="43"/>
      <c r="H7067" s="110"/>
      <c r="I7067" s="109">
        <f t="shared" si="885"/>
        <v>2006.6889632107022</v>
      </c>
      <c r="J7067" s="109">
        <f t="shared" si="886"/>
        <v>0</v>
      </c>
      <c r="K7067" s="109">
        <f t="shared" si="887"/>
        <v>0</v>
      </c>
      <c r="L7067" s="43">
        <f t="shared" si="888"/>
        <v>2006.6889632107022</v>
      </c>
      <c r="M7067" s="25"/>
      <c r="N7067" s="25"/>
    </row>
    <row r="7068" spans="1:14" ht="18">
      <c r="A7068" s="114">
        <v>40639</v>
      </c>
      <c r="B7068" s="102" t="s">
        <v>1156</v>
      </c>
      <c r="C7068" s="29">
        <f t="shared" si="884"/>
        <v>775.19379844961236</v>
      </c>
      <c r="D7068" s="102" t="s">
        <v>188</v>
      </c>
      <c r="E7068" s="43">
        <v>387</v>
      </c>
      <c r="F7068" s="43">
        <v>389.5</v>
      </c>
      <c r="G7068" s="43">
        <v>393</v>
      </c>
      <c r="H7068" s="110">
        <v>398</v>
      </c>
      <c r="I7068" s="109">
        <f t="shared" si="885"/>
        <v>1937.984496124031</v>
      </c>
      <c r="J7068" s="109">
        <f t="shared" si="886"/>
        <v>2713.1782945736431</v>
      </c>
      <c r="K7068" s="109">
        <f t="shared" si="887"/>
        <v>3875.968992248062</v>
      </c>
      <c r="L7068" s="43">
        <f t="shared" si="888"/>
        <v>8527.1317829457366</v>
      </c>
      <c r="M7068" s="25"/>
      <c r="N7068" s="25"/>
    </row>
    <row r="7069" spans="1:14" ht="18">
      <c r="A7069" s="114">
        <v>40639</v>
      </c>
      <c r="B7069" s="102" t="s">
        <v>1034</v>
      </c>
      <c r="C7069" s="29">
        <f t="shared" si="884"/>
        <v>746.26865671641792</v>
      </c>
      <c r="D7069" s="102" t="s">
        <v>203</v>
      </c>
      <c r="E7069" s="43">
        <v>402</v>
      </c>
      <c r="F7069" s="43">
        <v>399</v>
      </c>
      <c r="G7069" s="43">
        <v>395</v>
      </c>
      <c r="H7069" s="110">
        <v>387</v>
      </c>
      <c r="I7069" s="109">
        <f t="shared" si="885"/>
        <v>2238.8059701492539</v>
      </c>
      <c r="J7069" s="109">
        <f t="shared" si="886"/>
        <v>2985.0746268656717</v>
      </c>
      <c r="K7069" s="109">
        <f t="shared" si="887"/>
        <v>5970.1492537313434</v>
      </c>
      <c r="L7069" s="43">
        <f t="shared" si="888"/>
        <v>11194.029850746268</v>
      </c>
      <c r="M7069" s="25"/>
      <c r="N7069" s="25"/>
    </row>
    <row r="7070" spans="1:14" ht="18">
      <c r="A7070" s="114">
        <v>40639</v>
      </c>
      <c r="B7070" s="102" t="s">
        <v>135</v>
      </c>
      <c r="C7070" s="29">
        <f t="shared" si="884"/>
        <v>347.62456546929315</v>
      </c>
      <c r="D7070" s="102" t="s">
        <v>188</v>
      </c>
      <c r="E7070" s="43">
        <v>863</v>
      </c>
      <c r="F7070" s="43">
        <v>868</v>
      </c>
      <c r="G7070" s="43">
        <v>873</v>
      </c>
      <c r="H7070" s="110"/>
      <c r="I7070" s="109">
        <f t="shared" si="885"/>
        <v>1738.1228273464658</v>
      </c>
      <c r="J7070" s="109">
        <f t="shared" si="886"/>
        <v>1738.1228273464658</v>
      </c>
      <c r="K7070" s="109">
        <f t="shared" si="887"/>
        <v>0</v>
      </c>
      <c r="L7070" s="43">
        <f t="shared" si="888"/>
        <v>3476.2456546929316</v>
      </c>
      <c r="M7070" s="25"/>
      <c r="N7070" s="25"/>
    </row>
    <row r="7071" spans="1:14" ht="18">
      <c r="A7071" s="114">
        <v>40639</v>
      </c>
      <c r="B7071" s="102" t="s">
        <v>600</v>
      </c>
      <c r="C7071" s="29">
        <f t="shared" si="884"/>
        <v>490.99836333878886</v>
      </c>
      <c r="D7071" s="102" t="s">
        <v>188</v>
      </c>
      <c r="E7071" s="43">
        <v>611</v>
      </c>
      <c r="F7071" s="43">
        <v>615</v>
      </c>
      <c r="G7071" s="43"/>
      <c r="H7071" s="110"/>
      <c r="I7071" s="109">
        <f t="shared" si="885"/>
        <v>1963.9934533551555</v>
      </c>
      <c r="J7071" s="109">
        <f t="shared" si="886"/>
        <v>0</v>
      </c>
      <c r="K7071" s="109">
        <f t="shared" si="887"/>
        <v>0</v>
      </c>
      <c r="L7071" s="43">
        <f t="shared" si="888"/>
        <v>1963.9934533551555</v>
      </c>
      <c r="M7071" s="25"/>
      <c r="N7071" s="25"/>
    </row>
    <row r="7072" spans="1:14" ht="18">
      <c r="A7072" s="114">
        <v>40639</v>
      </c>
      <c r="B7072" s="102" t="s">
        <v>1052</v>
      </c>
      <c r="C7072" s="29">
        <f t="shared" si="884"/>
        <v>131.00436681222706</v>
      </c>
      <c r="D7072" s="102" t="s">
        <v>188</v>
      </c>
      <c r="E7072" s="43">
        <v>2290</v>
      </c>
      <c r="F7072" s="43">
        <v>2300</v>
      </c>
      <c r="G7072" s="43"/>
      <c r="H7072" s="110"/>
      <c r="I7072" s="109">
        <f t="shared" si="885"/>
        <v>1310.0436681222707</v>
      </c>
      <c r="J7072" s="109">
        <f t="shared" si="886"/>
        <v>0</v>
      </c>
      <c r="K7072" s="109">
        <f t="shared" si="887"/>
        <v>0</v>
      </c>
      <c r="L7072" s="43">
        <f t="shared" si="888"/>
        <v>1310.0436681222707</v>
      </c>
      <c r="M7072" s="25"/>
      <c r="N7072" s="25"/>
    </row>
    <row r="7073" spans="1:14" ht="18">
      <c r="A7073" s="114">
        <v>40639</v>
      </c>
      <c r="B7073" s="102" t="s">
        <v>1242</v>
      </c>
      <c r="C7073" s="29">
        <f t="shared" si="884"/>
        <v>1538.4615384615386</v>
      </c>
      <c r="D7073" s="102" t="s">
        <v>188</v>
      </c>
      <c r="E7073" s="43">
        <v>195</v>
      </c>
      <c r="F7073" s="43">
        <v>195</v>
      </c>
      <c r="G7073" s="43"/>
      <c r="H7073" s="110"/>
      <c r="I7073" s="109">
        <f t="shared" si="885"/>
        <v>0</v>
      </c>
      <c r="J7073" s="109">
        <f t="shared" si="886"/>
        <v>0</v>
      </c>
      <c r="K7073" s="109">
        <f t="shared" si="887"/>
        <v>0</v>
      </c>
      <c r="L7073" s="43">
        <f t="shared" si="888"/>
        <v>0</v>
      </c>
      <c r="M7073" s="25"/>
      <c r="N7073" s="25"/>
    </row>
    <row r="7074" spans="1:14" ht="18">
      <c r="A7074" s="114">
        <v>40638</v>
      </c>
      <c r="B7074" s="102" t="s">
        <v>836</v>
      </c>
      <c r="C7074" s="29">
        <f t="shared" si="884"/>
        <v>500.8347245409015</v>
      </c>
      <c r="D7074" s="102" t="s">
        <v>188</v>
      </c>
      <c r="E7074" s="43">
        <v>599</v>
      </c>
      <c r="F7074" s="43">
        <v>603</v>
      </c>
      <c r="G7074" s="43">
        <v>608</v>
      </c>
      <c r="H7074" s="110">
        <v>614</v>
      </c>
      <c r="I7074" s="109">
        <f t="shared" si="885"/>
        <v>2003.338898163606</v>
      </c>
      <c r="J7074" s="109">
        <f t="shared" si="886"/>
        <v>2504.1736227045076</v>
      </c>
      <c r="K7074" s="109">
        <f t="shared" si="887"/>
        <v>3005.0083472454089</v>
      </c>
      <c r="L7074" s="43">
        <f t="shared" si="888"/>
        <v>7512.5208681135227</v>
      </c>
      <c r="M7074" s="25"/>
      <c r="N7074" s="25"/>
    </row>
    <row r="7075" spans="1:14" ht="18">
      <c r="A7075" s="114">
        <v>40638</v>
      </c>
      <c r="B7075" s="102" t="s">
        <v>1243</v>
      </c>
      <c r="C7075" s="29">
        <f t="shared" si="884"/>
        <v>2830.1886792452829</v>
      </c>
      <c r="D7075" s="102" t="s">
        <v>188</v>
      </c>
      <c r="E7075" s="43">
        <v>106</v>
      </c>
      <c r="F7075" s="43">
        <v>107.25</v>
      </c>
      <c r="G7075" s="43">
        <v>108.75</v>
      </c>
      <c r="H7075" s="110">
        <v>111</v>
      </c>
      <c r="I7075" s="109">
        <f t="shared" si="885"/>
        <v>3537.7358490566035</v>
      </c>
      <c r="J7075" s="109">
        <f t="shared" si="886"/>
        <v>4245.2830188679245</v>
      </c>
      <c r="K7075" s="109">
        <f t="shared" si="887"/>
        <v>6367.9245283018863</v>
      </c>
      <c r="L7075" s="43">
        <f t="shared" si="888"/>
        <v>14150.943396226414</v>
      </c>
      <c r="M7075" s="25"/>
      <c r="N7075" s="25"/>
    </row>
    <row r="7076" spans="1:14" ht="18">
      <c r="A7076" s="114">
        <v>40638</v>
      </c>
      <c r="B7076" s="102" t="s">
        <v>1244</v>
      </c>
      <c r="C7076" s="29">
        <f t="shared" si="884"/>
        <v>11834.319526627218</v>
      </c>
      <c r="D7076" s="102" t="s">
        <v>188</v>
      </c>
      <c r="E7076" s="43">
        <v>25.35</v>
      </c>
      <c r="F7076" s="43">
        <v>25.75</v>
      </c>
      <c r="G7076" s="43">
        <v>26.2</v>
      </c>
      <c r="H7076" s="110"/>
      <c r="I7076" s="109">
        <f t="shared" si="885"/>
        <v>4733.7278106508702</v>
      </c>
      <c r="J7076" s="109">
        <f t="shared" si="886"/>
        <v>5325.4437869822395</v>
      </c>
      <c r="K7076" s="109">
        <f t="shared" si="887"/>
        <v>0</v>
      </c>
      <c r="L7076" s="43">
        <f t="shared" si="888"/>
        <v>10059.171597633111</v>
      </c>
      <c r="M7076" s="25"/>
      <c r="N7076" s="25"/>
    </row>
    <row r="7077" spans="1:14" ht="18">
      <c r="A7077" s="114">
        <v>40638</v>
      </c>
      <c r="B7077" s="102" t="s">
        <v>836</v>
      </c>
      <c r="C7077" s="29">
        <f t="shared" si="884"/>
        <v>480</v>
      </c>
      <c r="D7077" s="102" t="s">
        <v>188</v>
      </c>
      <c r="E7077" s="43">
        <v>625</v>
      </c>
      <c r="F7077" s="43">
        <v>629</v>
      </c>
      <c r="G7077" s="43">
        <v>633.75</v>
      </c>
      <c r="H7077" s="110"/>
      <c r="I7077" s="109">
        <f t="shared" si="885"/>
        <v>1920</v>
      </c>
      <c r="J7077" s="109">
        <f t="shared" si="886"/>
        <v>2280</v>
      </c>
      <c r="K7077" s="109">
        <f t="shared" si="887"/>
        <v>0</v>
      </c>
      <c r="L7077" s="43">
        <f t="shared" si="888"/>
        <v>4200</v>
      </c>
      <c r="M7077" s="25"/>
      <c r="N7077" s="25"/>
    </row>
    <row r="7078" spans="1:14" ht="18">
      <c r="A7078" s="114">
        <v>40638</v>
      </c>
      <c r="B7078" s="102" t="s">
        <v>1095</v>
      </c>
      <c r="C7078" s="29">
        <f t="shared" si="884"/>
        <v>1071.4285714285713</v>
      </c>
      <c r="D7078" s="102" t="s">
        <v>188</v>
      </c>
      <c r="E7078" s="43">
        <v>280</v>
      </c>
      <c r="F7078" s="43">
        <v>281.89999999999998</v>
      </c>
      <c r="G7078" s="43"/>
      <c r="H7078" s="110"/>
      <c r="I7078" s="109">
        <f t="shared" si="885"/>
        <v>2035.7142857142612</v>
      </c>
      <c r="J7078" s="109">
        <f t="shared" si="886"/>
        <v>0</v>
      </c>
      <c r="K7078" s="109">
        <f t="shared" si="887"/>
        <v>0</v>
      </c>
      <c r="L7078" s="43">
        <f t="shared" si="888"/>
        <v>2035.7142857142612</v>
      </c>
      <c r="M7078" s="25"/>
      <c r="N7078" s="25"/>
    </row>
    <row r="7079" spans="1:14" ht="18">
      <c r="A7079" s="114">
        <v>40637</v>
      </c>
      <c r="B7079" s="102" t="s">
        <v>560</v>
      </c>
      <c r="C7079" s="29">
        <f t="shared" si="884"/>
        <v>1039.8613518197574</v>
      </c>
      <c r="D7079" s="102" t="s">
        <v>188</v>
      </c>
      <c r="E7079" s="43">
        <v>288.5</v>
      </c>
      <c r="F7079" s="43">
        <v>290</v>
      </c>
      <c r="G7079" s="43">
        <v>292</v>
      </c>
      <c r="H7079" s="110">
        <v>299.5</v>
      </c>
      <c r="I7079" s="109">
        <f t="shared" si="885"/>
        <v>1559.7920277296362</v>
      </c>
      <c r="J7079" s="109">
        <f t="shared" si="886"/>
        <v>2079.7227036395147</v>
      </c>
      <c r="K7079" s="109">
        <f t="shared" si="887"/>
        <v>7798.96013864818</v>
      </c>
      <c r="L7079" s="43">
        <f t="shared" si="888"/>
        <v>11438.474870017331</v>
      </c>
      <c r="M7079" s="25"/>
      <c r="N7079" s="25"/>
    </row>
    <row r="7080" spans="1:14" ht="18">
      <c r="A7080" s="114">
        <v>40637</v>
      </c>
      <c r="B7080" s="102" t="s">
        <v>560</v>
      </c>
      <c r="C7080" s="29">
        <f t="shared" si="884"/>
        <v>1061.9469026548672</v>
      </c>
      <c r="D7080" s="102" t="s">
        <v>188</v>
      </c>
      <c r="E7080" s="43">
        <v>282.5</v>
      </c>
      <c r="F7080" s="43">
        <v>284.5</v>
      </c>
      <c r="G7080" s="43">
        <v>287</v>
      </c>
      <c r="H7080" s="110"/>
      <c r="I7080" s="109">
        <f t="shared" si="885"/>
        <v>2123.8938053097345</v>
      </c>
      <c r="J7080" s="109">
        <f t="shared" si="886"/>
        <v>2654.8672566371679</v>
      </c>
      <c r="K7080" s="109">
        <f t="shared" si="887"/>
        <v>0</v>
      </c>
      <c r="L7080" s="43">
        <f t="shared" si="888"/>
        <v>4778.7610619469024</v>
      </c>
      <c r="M7080" s="25"/>
      <c r="N7080" s="25"/>
    </row>
    <row r="7081" spans="1:14" ht="18">
      <c r="A7081" s="114">
        <v>40637</v>
      </c>
      <c r="B7081" s="102" t="s">
        <v>108</v>
      </c>
      <c r="C7081" s="29">
        <f t="shared" si="884"/>
        <v>3351.9553072625699</v>
      </c>
      <c r="D7081" s="102" t="s">
        <v>188</v>
      </c>
      <c r="E7081" s="43">
        <v>89.5</v>
      </c>
      <c r="F7081" s="43">
        <v>90.5</v>
      </c>
      <c r="G7081" s="43"/>
      <c r="H7081" s="110"/>
      <c r="I7081" s="109">
        <f t="shared" si="885"/>
        <v>3351.9553072625699</v>
      </c>
      <c r="J7081" s="109">
        <f t="shared" si="886"/>
        <v>0</v>
      </c>
      <c r="K7081" s="109">
        <f t="shared" si="887"/>
        <v>0</v>
      </c>
      <c r="L7081" s="43">
        <f t="shared" si="888"/>
        <v>3351.9553072625699</v>
      </c>
      <c r="M7081" s="25"/>
      <c r="N7081" s="25"/>
    </row>
    <row r="7082" spans="1:14" ht="18">
      <c r="A7082" s="114">
        <v>40637</v>
      </c>
      <c r="B7082" s="102" t="s">
        <v>809</v>
      </c>
      <c r="C7082" s="29">
        <f t="shared" si="884"/>
        <v>668.15144766146989</v>
      </c>
      <c r="D7082" s="102" t="s">
        <v>188</v>
      </c>
      <c r="E7082" s="43">
        <v>449</v>
      </c>
      <c r="F7082" s="43">
        <v>449</v>
      </c>
      <c r="G7082" s="43"/>
      <c r="H7082" s="110"/>
      <c r="I7082" s="109">
        <f t="shared" si="885"/>
        <v>0</v>
      </c>
      <c r="J7082" s="109">
        <f t="shared" si="886"/>
        <v>0</v>
      </c>
      <c r="K7082" s="109">
        <f t="shared" si="887"/>
        <v>0</v>
      </c>
      <c r="L7082" s="43">
        <f t="shared" si="888"/>
        <v>0</v>
      </c>
      <c r="M7082" s="25"/>
      <c r="N7082" s="25"/>
    </row>
    <row r="7083" spans="1:14" ht="18">
      <c r="A7083" s="114">
        <v>40634</v>
      </c>
      <c r="B7083" s="102" t="s">
        <v>1205</v>
      </c>
      <c r="C7083" s="29">
        <f t="shared" si="884"/>
        <v>793.65079365079362</v>
      </c>
      <c r="D7083" s="102" t="s">
        <v>188</v>
      </c>
      <c r="E7083" s="43">
        <v>378</v>
      </c>
      <c r="F7083" s="43">
        <v>381</v>
      </c>
      <c r="G7083" s="43">
        <v>384</v>
      </c>
      <c r="H7083" s="110">
        <v>388.5</v>
      </c>
      <c r="I7083" s="109">
        <f t="shared" si="885"/>
        <v>2380.9523809523807</v>
      </c>
      <c r="J7083" s="109">
        <f t="shared" si="886"/>
        <v>2380.9523809523807</v>
      </c>
      <c r="K7083" s="109">
        <f t="shared" si="887"/>
        <v>3571.4285714285711</v>
      </c>
      <c r="L7083" s="43">
        <f t="shared" si="888"/>
        <v>8333.3333333333321</v>
      </c>
      <c r="M7083" s="25"/>
      <c r="N7083" s="25"/>
    </row>
    <row r="7084" spans="1:14" ht="18">
      <c r="A7084" s="114">
        <v>40634</v>
      </c>
      <c r="B7084" s="102" t="s">
        <v>149</v>
      </c>
      <c r="C7084" s="29">
        <f t="shared" si="884"/>
        <v>2678.5714285714284</v>
      </c>
      <c r="D7084" s="102" t="s">
        <v>188</v>
      </c>
      <c r="E7084" s="43">
        <v>112</v>
      </c>
      <c r="F7084" s="43">
        <v>113</v>
      </c>
      <c r="G7084" s="43">
        <v>114.5</v>
      </c>
      <c r="H7084" s="110">
        <v>117</v>
      </c>
      <c r="I7084" s="109">
        <f t="shared" si="885"/>
        <v>2678.5714285714284</v>
      </c>
      <c r="J7084" s="109">
        <f t="shared" si="886"/>
        <v>4017.8571428571427</v>
      </c>
      <c r="K7084" s="109">
        <f t="shared" si="887"/>
        <v>6696.4285714285706</v>
      </c>
      <c r="L7084" s="43">
        <f t="shared" si="888"/>
        <v>13392.857142857141</v>
      </c>
      <c r="M7084" s="25"/>
      <c r="N7084" s="25"/>
    </row>
    <row r="7085" spans="1:14" ht="18">
      <c r="A7085" s="114">
        <v>40633</v>
      </c>
      <c r="B7085" s="102" t="s">
        <v>1245</v>
      </c>
      <c r="C7085" s="29">
        <f t="shared" si="884"/>
        <v>4347.826086956522</v>
      </c>
      <c r="D7085" s="102" t="s">
        <v>203</v>
      </c>
      <c r="E7085" s="43">
        <v>69</v>
      </c>
      <c r="F7085" s="43">
        <v>68.25</v>
      </c>
      <c r="G7085" s="43">
        <v>67</v>
      </c>
      <c r="H7085" s="110">
        <v>66</v>
      </c>
      <c r="I7085" s="109">
        <f t="shared" si="885"/>
        <v>3260.8695652173915</v>
      </c>
      <c r="J7085" s="109">
        <f t="shared" si="886"/>
        <v>5434.782608695652</v>
      </c>
      <c r="K7085" s="109">
        <f t="shared" si="887"/>
        <v>4347.826086956522</v>
      </c>
      <c r="L7085" s="43">
        <f t="shared" si="888"/>
        <v>13043.478260869566</v>
      </c>
      <c r="M7085" s="25"/>
      <c r="N7085" s="25"/>
    </row>
    <row r="7086" spans="1:14" ht="18">
      <c r="A7086" s="114">
        <v>40633</v>
      </c>
      <c r="B7086" s="102" t="s">
        <v>1034</v>
      </c>
      <c r="C7086" s="29">
        <f t="shared" si="884"/>
        <v>800</v>
      </c>
      <c r="D7086" s="102" t="s">
        <v>188</v>
      </c>
      <c r="E7086" s="43">
        <v>375</v>
      </c>
      <c r="F7086" s="43">
        <v>377.5</v>
      </c>
      <c r="G7086" s="43">
        <v>381</v>
      </c>
      <c r="H7086" s="110"/>
      <c r="I7086" s="109">
        <f t="shared" si="885"/>
        <v>2000</v>
      </c>
      <c r="J7086" s="109">
        <f t="shared" si="886"/>
        <v>2800</v>
      </c>
      <c r="K7086" s="109">
        <f t="shared" si="887"/>
        <v>0</v>
      </c>
      <c r="L7086" s="43">
        <f t="shared" si="888"/>
        <v>4800</v>
      </c>
      <c r="M7086" s="25"/>
      <c r="N7086" s="25"/>
    </row>
    <row r="7087" spans="1:14" ht="18">
      <c r="A7087" s="114">
        <v>40633</v>
      </c>
      <c r="B7087" s="102" t="s">
        <v>1052</v>
      </c>
      <c r="C7087" s="29">
        <f t="shared" si="884"/>
        <v>132.91980505095259</v>
      </c>
      <c r="D7087" s="102" t="s">
        <v>188</v>
      </c>
      <c r="E7087" s="43">
        <v>2257</v>
      </c>
      <c r="F7087" s="43">
        <v>2268</v>
      </c>
      <c r="G7087" s="43">
        <v>2282</v>
      </c>
      <c r="H7087" s="110"/>
      <c r="I7087" s="109">
        <f t="shared" si="885"/>
        <v>1462.1178555604786</v>
      </c>
      <c r="J7087" s="109">
        <f t="shared" si="886"/>
        <v>1860.8772707133362</v>
      </c>
      <c r="K7087" s="109">
        <f t="shared" si="887"/>
        <v>0</v>
      </c>
      <c r="L7087" s="43">
        <f t="shared" si="888"/>
        <v>3322.995126273815</v>
      </c>
      <c r="M7087" s="25"/>
      <c r="N7087" s="25"/>
    </row>
    <row r="7088" spans="1:14" ht="18">
      <c r="A7088" s="114">
        <v>40633</v>
      </c>
      <c r="B7088" s="102" t="s">
        <v>535</v>
      </c>
      <c r="C7088" s="29">
        <f t="shared" si="884"/>
        <v>784.31372549019613</v>
      </c>
      <c r="D7088" s="102" t="s">
        <v>188</v>
      </c>
      <c r="E7088" s="43">
        <v>382.5</v>
      </c>
      <c r="F7088" s="43">
        <v>382.5</v>
      </c>
      <c r="G7088" s="43"/>
      <c r="H7088" s="110"/>
      <c r="I7088" s="109">
        <f t="shared" si="885"/>
        <v>0</v>
      </c>
      <c r="J7088" s="109">
        <f t="shared" si="886"/>
        <v>0</v>
      </c>
      <c r="K7088" s="109">
        <f t="shared" si="887"/>
        <v>0</v>
      </c>
      <c r="L7088" s="43">
        <f t="shared" si="888"/>
        <v>0</v>
      </c>
      <c r="M7088" s="25"/>
      <c r="N7088" s="25"/>
    </row>
    <row r="7089" spans="1:14" ht="18">
      <c r="A7089" s="114">
        <v>40632</v>
      </c>
      <c r="B7089" s="102" t="s">
        <v>655</v>
      </c>
      <c r="C7089" s="29">
        <f t="shared" si="884"/>
        <v>1200</v>
      </c>
      <c r="D7089" s="102" t="s">
        <v>203</v>
      </c>
      <c r="E7089" s="43">
        <v>250</v>
      </c>
      <c r="F7089" s="43">
        <v>248</v>
      </c>
      <c r="G7089" s="43">
        <v>246</v>
      </c>
      <c r="H7089" s="110"/>
      <c r="I7089" s="109">
        <f t="shared" si="885"/>
        <v>2400</v>
      </c>
      <c r="J7089" s="109">
        <f t="shared" si="886"/>
        <v>2400</v>
      </c>
      <c r="K7089" s="109">
        <f t="shared" si="887"/>
        <v>0</v>
      </c>
      <c r="L7089" s="43">
        <f t="shared" si="888"/>
        <v>4800</v>
      </c>
      <c r="M7089" s="25"/>
      <c r="N7089" s="25"/>
    </row>
    <row r="7090" spans="1:14" ht="18">
      <c r="A7090" s="114">
        <v>40632</v>
      </c>
      <c r="B7090" s="102" t="s">
        <v>135</v>
      </c>
      <c r="C7090" s="29">
        <f t="shared" si="884"/>
        <v>376.88442211055275</v>
      </c>
      <c r="D7090" s="102" t="s">
        <v>188</v>
      </c>
      <c r="E7090" s="43">
        <v>796</v>
      </c>
      <c r="F7090" s="43">
        <v>801</v>
      </c>
      <c r="G7090" s="43">
        <v>807</v>
      </c>
      <c r="H7090" s="110"/>
      <c r="I7090" s="109">
        <f t="shared" si="885"/>
        <v>1884.4221105527638</v>
      </c>
      <c r="J7090" s="109">
        <f t="shared" si="886"/>
        <v>2261.3065326633164</v>
      </c>
      <c r="K7090" s="109">
        <f t="shared" si="887"/>
        <v>0</v>
      </c>
      <c r="L7090" s="43">
        <f t="shared" si="888"/>
        <v>4145.7286432160799</v>
      </c>
      <c r="M7090" s="25"/>
      <c r="N7090" s="25"/>
    </row>
    <row r="7091" spans="1:14" ht="18">
      <c r="A7091" s="114">
        <v>40631</v>
      </c>
      <c r="B7091" s="102" t="s">
        <v>1052</v>
      </c>
      <c r="C7091" s="29">
        <f t="shared" si="884"/>
        <v>139.21113689095128</v>
      </c>
      <c r="D7091" s="102" t="s">
        <v>188</v>
      </c>
      <c r="E7091" s="43">
        <v>2155</v>
      </c>
      <c r="F7091" s="43">
        <v>2165</v>
      </c>
      <c r="G7091" s="43">
        <v>2180</v>
      </c>
      <c r="H7091" s="110">
        <v>2205</v>
      </c>
      <c r="I7091" s="109">
        <f t="shared" si="885"/>
        <v>1392.1113689095127</v>
      </c>
      <c r="J7091" s="109">
        <f t="shared" si="886"/>
        <v>2088.1670533642691</v>
      </c>
      <c r="K7091" s="109">
        <f t="shared" si="887"/>
        <v>3480.2784222737819</v>
      </c>
      <c r="L7091" s="43">
        <f t="shared" si="888"/>
        <v>6960.5568445475637</v>
      </c>
      <c r="M7091" s="25"/>
      <c r="N7091" s="25"/>
    </row>
    <row r="7092" spans="1:14" ht="18">
      <c r="A7092" s="114">
        <v>40631</v>
      </c>
      <c r="B7092" s="102" t="s">
        <v>1246</v>
      </c>
      <c r="C7092" s="29">
        <f t="shared" si="884"/>
        <v>4777.0700636942674</v>
      </c>
      <c r="D7092" s="102" t="s">
        <v>203</v>
      </c>
      <c r="E7092" s="43">
        <v>62.8</v>
      </c>
      <c r="F7092" s="43">
        <v>62</v>
      </c>
      <c r="G7092" s="43">
        <v>61</v>
      </c>
      <c r="H7092" s="110">
        <v>60</v>
      </c>
      <c r="I7092" s="109">
        <f t="shared" si="885"/>
        <v>3821.6560509554006</v>
      </c>
      <c r="J7092" s="109">
        <f t="shared" si="886"/>
        <v>4777.0700636942674</v>
      </c>
      <c r="K7092" s="109">
        <f t="shared" si="887"/>
        <v>4777.0700636942674</v>
      </c>
      <c r="L7092" s="43">
        <f t="shared" si="888"/>
        <v>13375.796178343935</v>
      </c>
      <c r="M7092" s="25"/>
      <c r="N7092" s="25"/>
    </row>
    <row r="7093" spans="1:14" ht="18">
      <c r="A7093" s="114">
        <v>40631</v>
      </c>
      <c r="B7093" s="102" t="s">
        <v>1034</v>
      </c>
      <c r="C7093" s="29">
        <f t="shared" si="884"/>
        <v>900.90090090090087</v>
      </c>
      <c r="D7093" s="102" t="s">
        <v>203</v>
      </c>
      <c r="E7093" s="43">
        <v>333</v>
      </c>
      <c r="F7093" s="43">
        <v>330</v>
      </c>
      <c r="G7093" s="43">
        <v>327</v>
      </c>
      <c r="H7093" s="110">
        <v>324</v>
      </c>
      <c r="I7093" s="109">
        <f t="shared" si="885"/>
        <v>2702.7027027027025</v>
      </c>
      <c r="J7093" s="109">
        <f t="shared" si="886"/>
        <v>2702.7027027027025</v>
      </c>
      <c r="K7093" s="109">
        <f t="shared" si="887"/>
        <v>2702.7027027027025</v>
      </c>
      <c r="L7093" s="43">
        <f t="shared" si="888"/>
        <v>8108.1081081081074</v>
      </c>
      <c r="M7093" s="25"/>
      <c r="N7093" s="25"/>
    </row>
    <row r="7094" spans="1:14" ht="18">
      <c r="A7094" s="114">
        <v>40631</v>
      </c>
      <c r="B7094" s="102" t="s">
        <v>149</v>
      </c>
      <c r="C7094" s="29">
        <f t="shared" si="884"/>
        <v>3045.6852791878173</v>
      </c>
      <c r="D7094" s="102" t="s">
        <v>188</v>
      </c>
      <c r="E7094" s="43">
        <v>98.5</v>
      </c>
      <c r="F7094" s="43">
        <v>99.5</v>
      </c>
      <c r="G7094" s="43">
        <v>100.5</v>
      </c>
      <c r="H7094" s="110"/>
      <c r="I7094" s="109">
        <f t="shared" si="885"/>
        <v>3045.6852791878173</v>
      </c>
      <c r="J7094" s="109">
        <f t="shared" si="886"/>
        <v>3045.6852791878173</v>
      </c>
      <c r="K7094" s="109">
        <f t="shared" si="887"/>
        <v>0</v>
      </c>
      <c r="L7094" s="43">
        <f t="shared" si="888"/>
        <v>6091.3705583756346</v>
      </c>
      <c r="M7094" s="25"/>
      <c r="N7094" s="25"/>
    </row>
    <row r="7095" spans="1:14" ht="18">
      <c r="A7095" s="114">
        <v>40631</v>
      </c>
      <c r="B7095" s="102" t="s">
        <v>135</v>
      </c>
      <c r="C7095" s="29">
        <f t="shared" si="884"/>
        <v>379.74683544303798</v>
      </c>
      <c r="D7095" s="102" t="s">
        <v>188</v>
      </c>
      <c r="E7095" s="43">
        <v>790</v>
      </c>
      <c r="F7095" s="43">
        <v>790</v>
      </c>
      <c r="G7095" s="43"/>
      <c r="H7095" s="110"/>
      <c r="I7095" s="109">
        <f t="shared" si="885"/>
        <v>0</v>
      </c>
      <c r="J7095" s="109">
        <f t="shared" si="886"/>
        <v>0</v>
      </c>
      <c r="K7095" s="109">
        <f t="shared" si="887"/>
        <v>0</v>
      </c>
      <c r="L7095" s="43">
        <f t="shared" si="888"/>
        <v>0</v>
      </c>
      <c r="M7095" s="25"/>
      <c r="N7095" s="25"/>
    </row>
    <row r="7096" spans="1:14" ht="18">
      <c r="A7096" s="114">
        <v>40631</v>
      </c>
      <c r="B7096" s="102" t="s">
        <v>850</v>
      </c>
      <c r="C7096" s="29">
        <f t="shared" si="884"/>
        <v>1176.4705882352941</v>
      </c>
      <c r="D7096" s="102" t="s">
        <v>188</v>
      </c>
      <c r="E7096" s="43">
        <v>255</v>
      </c>
      <c r="F7096" s="43">
        <v>257</v>
      </c>
      <c r="G7096" s="43"/>
      <c r="H7096" s="110"/>
      <c r="I7096" s="109">
        <f t="shared" si="885"/>
        <v>2352.9411764705883</v>
      </c>
      <c r="J7096" s="109">
        <f t="shared" si="886"/>
        <v>0</v>
      </c>
      <c r="K7096" s="109">
        <f t="shared" si="887"/>
        <v>0</v>
      </c>
      <c r="L7096" s="43">
        <f t="shared" si="888"/>
        <v>2352.9411764705883</v>
      </c>
      <c r="M7096" s="25"/>
      <c r="N7096" s="25"/>
    </row>
    <row r="7097" spans="1:14" ht="18">
      <c r="A7097" s="114">
        <v>40631</v>
      </c>
      <c r="B7097" s="102" t="s">
        <v>1247</v>
      </c>
      <c r="C7097" s="29">
        <f t="shared" si="884"/>
        <v>508.47457627118644</v>
      </c>
      <c r="D7097" s="102" t="s">
        <v>188</v>
      </c>
      <c r="E7097" s="43">
        <v>590</v>
      </c>
      <c r="F7097" s="43">
        <v>585</v>
      </c>
      <c r="G7097" s="43"/>
      <c r="H7097" s="110"/>
      <c r="I7097" s="109">
        <f t="shared" si="885"/>
        <v>-2542.3728813559323</v>
      </c>
      <c r="J7097" s="109">
        <f t="shared" si="886"/>
        <v>0</v>
      </c>
      <c r="K7097" s="109">
        <f t="shared" si="887"/>
        <v>0</v>
      </c>
      <c r="L7097" s="43">
        <f t="shared" si="888"/>
        <v>-2542.3728813559323</v>
      </c>
      <c r="M7097" s="25"/>
      <c r="N7097" s="25"/>
    </row>
    <row r="7098" spans="1:14" ht="18">
      <c r="A7098" s="114">
        <v>40630</v>
      </c>
      <c r="B7098" s="102" t="s">
        <v>1034</v>
      </c>
      <c r="C7098" s="29">
        <f t="shared" si="884"/>
        <v>854.70085470085473</v>
      </c>
      <c r="D7098" s="102" t="s">
        <v>188</v>
      </c>
      <c r="E7098" s="43">
        <v>351</v>
      </c>
      <c r="F7098" s="43">
        <v>354</v>
      </c>
      <c r="G7098" s="43">
        <v>357</v>
      </c>
      <c r="H7098" s="110">
        <v>360</v>
      </c>
      <c r="I7098" s="109">
        <f t="shared" si="885"/>
        <v>2564.1025641025644</v>
      </c>
      <c r="J7098" s="109">
        <f t="shared" si="886"/>
        <v>2564.1025641025644</v>
      </c>
      <c r="K7098" s="109">
        <f t="shared" si="887"/>
        <v>2564.1025641025644</v>
      </c>
      <c r="L7098" s="43">
        <f t="shared" si="888"/>
        <v>7692.3076923076933</v>
      </c>
      <c r="M7098" s="25"/>
      <c r="N7098" s="25"/>
    </row>
    <row r="7099" spans="1:14" ht="18">
      <c r="A7099" s="114">
        <v>40630</v>
      </c>
      <c r="B7099" s="102" t="s">
        <v>93</v>
      </c>
      <c r="C7099" s="29">
        <f t="shared" si="884"/>
        <v>1671.3091922005572</v>
      </c>
      <c r="D7099" s="102" t="s">
        <v>188</v>
      </c>
      <c r="E7099" s="43">
        <v>179.5</v>
      </c>
      <c r="F7099" s="43">
        <v>181</v>
      </c>
      <c r="G7099" s="43">
        <v>182.5</v>
      </c>
      <c r="H7099" s="110">
        <v>184.9</v>
      </c>
      <c r="I7099" s="109">
        <f t="shared" si="885"/>
        <v>2506.9637883008359</v>
      </c>
      <c r="J7099" s="109">
        <f t="shared" si="886"/>
        <v>2506.9637883008359</v>
      </c>
      <c r="K7099" s="109">
        <f t="shared" si="887"/>
        <v>4011.1420612813467</v>
      </c>
      <c r="L7099" s="43">
        <f t="shared" si="888"/>
        <v>9025.069637883018</v>
      </c>
      <c r="M7099" s="25"/>
      <c r="N7099" s="25"/>
    </row>
    <row r="7100" spans="1:14" ht="18">
      <c r="A7100" s="114">
        <v>40630</v>
      </c>
      <c r="B7100" s="102" t="s">
        <v>44</v>
      </c>
      <c r="C7100" s="29">
        <f t="shared" si="884"/>
        <v>3424.6575342465758</v>
      </c>
      <c r="D7100" s="102" t="s">
        <v>203</v>
      </c>
      <c r="E7100" s="43">
        <v>87.6</v>
      </c>
      <c r="F7100" s="43">
        <v>87</v>
      </c>
      <c r="G7100" s="43">
        <v>86</v>
      </c>
      <c r="H7100" s="110">
        <v>84.5</v>
      </c>
      <c r="I7100" s="109">
        <f t="shared" si="885"/>
        <v>2054.7945205479259</v>
      </c>
      <c r="J7100" s="109">
        <f t="shared" si="886"/>
        <v>3424.6575342465758</v>
      </c>
      <c r="K7100" s="109">
        <f t="shared" si="887"/>
        <v>5136.9863013698632</v>
      </c>
      <c r="L7100" s="43">
        <f t="shared" si="888"/>
        <v>10616.438356164364</v>
      </c>
      <c r="M7100" s="25"/>
      <c r="N7100" s="25"/>
    </row>
    <row r="7101" spans="1:14" ht="18">
      <c r="A7101" s="114">
        <v>40630</v>
      </c>
      <c r="B7101" s="102" t="s">
        <v>606</v>
      </c>
      <c r="C7101" s="29">
        <f t="shared" si="884"/>
        <v>1293.1034482758621</v>
      </c>
      <c r="D7101" s="102" t="s">
        <v>188</v>
      </c>
      <c r="E7101" s="43">
        <v>232</v>
      </c>
      <c r="F7101" s="43">
        <v>234</v>
      </c>
      <c r="G7101" s="43">
        <v>237</v>
      </c>
      <c r="H7101" s="110">
        <v>240</v>
      </c>
      <c r="I7101" s="109">
        <f t="shared" si="885"/>
        <v>2586.2068965517242</v>
      </c>
      <c r="J7101" s="109">
        <f t="shared" si="886"/>
        <v>3879.3103448275861</v>
      </c>
      <c r="K7101" s="109">
        <f t="shared" si="887"/>
        <v>3879.3103448275861</v>
      </c>
      <c r="L7101" s="43">
        <f t="shared" si="888"/>
        <v>10344.827586206895</v>
      </c>
      <c r="M7101" s="25"/>
      <c r="N7101" s="25"/>
    </row>
    <row r="7102" spans="1:14" ht="18">
      <c r="A7102" s="114">
        <v>40630</v>
      </c>
      <c r="B7102" s="102" t="s">
        <v>13</v>
      </c>
      <c r="C7102" s="29">
        <f t="shared" si="884"/>
        <v>2097.9020979020979</v>
      </c>
      <c r="D7102" s="102" t="s">
        <v>203</v>
      </c>
      <c r="E7102" s="43">
        <v>143</v>
      </c>
      <c r="F7102" s="43">
        <v>141.5</v>
      </c>
      <c r="G7102" s="43"/>
      <c r="H7102" s="110"/>
      <c r="I7102" s="109">
        <f t="shared" si="885"/>
        <v>3146.8531468531469</v>
      </c>
      <c r="J7102" s="109">
        <f t="shared" si="886"/>
        <v>0</v>
      </c>
      <c r="K7102" s="109">
        <f t="shared" si="887"/>
        <v>0</v>
      </c>
      <c r="L7102" s="43">
        <f t="shared" si="888"/>
        <v>3146.8531468531469</v>
      </c>
      <c r="M7102" s="25"/>
      <c r="N7102" s="25"/>
    </row>
    <row r="7103" spans="1:14" ht="18">
      <c r="A7103" s="114">
        <v>40627</v>
      </c>
      <c r="B7103" s="102" t="s">
        <v>1248</v>
      </c>
      <c r="C7103" s="29">
        <f t="shared" ref="C7103:C7166" si="889">300000/E7103</f>
        <v>964.6302250803858</v>
      </c>
      <c r="D7103" s="102" t="s">
        <v>188</v>
      </c>
      <c r="E7103" s="43">
        <v>311</v>
      </c>
      <c r="F7103" s="43">
        <v>313.5</v>
      </c>
      <c r="G7103" s="43">
        <v>316.5</v>
      </c>
      <c r="H7103" s="110">
        <v>320</v>
      </c>
      <c r="I7103" s="109">
        <f t="shared" si="885"/>
        <v>2411.5755627009644</v>
      </c>
      <c r="J7103" s="109">
        <f t="shared" si="886"/>
        <v>2893.8906752411576</v>
      </c>
      <c r="K7103" s="109">
        <f t="shared" si="887"/>
        <v>3376.2057877813504</v>
      </c>
      <c r="L7103" s="43">
        <f t="shared" si="888"/>
        <v>8681.6720257234738</v>
      </c>
      <c r="M7103" s="25"/>
      <c r="N7103" s="25"/>
    </row>
    <row r="7104" spans="1:14" ht="18">
      <c r="A7104" s="114">
        <v>40627</v>
      </c>
      <c r="B7104" s="102" t="s">
        <v>73</v>
      </c>
      <c r="C7104" s="29">
        <f t="shared" si="889"/>
        <v>1333.3333333333333</v>
      </c>
      <c r="D7104" s="102" t="s">
        <v>188</v>
      </c>
      <c r="E7104" s="43">
        <v>225</v>
      </c>
      <c r="F7104" s="43">
        <v>226.5</v>
      </c>
      <c r="G7104" s="43">
        <v>228.5</v>
      </c>
      <c r="H7104" s="110"/>
      <c r="I7104" s="109">
        <f t="shared" si="885"/>
        <v>2000</v>
      </c>
      <c r="J7104" s="109">
        <f t="shared" si="886"/>
        <v>2666.6666666666665</v>
      </c>
      <c r="K7104" s="109">
        <f t="shared" si="887"/>
        <v>0</v>
      </c>
      <c r="L7104" s="43">
        <f t="shared" si="888"/>
        <v>4666.6666666666661</v>
      </c>
      <c r="M7104" s="25"/>
      <c r="N7104" s="25"/>
    </row>
    <row r="7105" spans="1:14" ht="18">
      <c r="A7105" s="114">
        <v>40626</v>
      </c>
      <c r="B7105" s="102" t="s">
        <v>1246</v>
      </c>
      <c r="C7105" s="29">
        <f t="shared" si="889"/>
        <v>3678.7247087676274</v>
      </c>
      <c r="D7105" s="102" t="s">
        <v>203</v>
      </c>
      <c r="E7105" s="43">
        <v>81.55</v>
      </c>
      <c r="F7105" s="43">
        <v>80.55</v>
      </c>
      <c r="G7105" s="43">
        <v>79</v>
      </c>
      <c r="H7105" s="110">
        <v>77.5</v>
      </c>
      <c r="I7105" s="109">
        <f t="shared" si="885"/>
        <v>3678.7247087676274</v>
      </c>
      <c r="J7105" s="109">
        <f t="shared" si="886"/>
        <v>5702.0232985898119</v>
      </c>
      <c r="K7105" s="109">
        <f t="shared" si="887"/>
        <v>5518.0870631514408</v>
      </c>
      <c r="L7105" s="43">
        <f t="shared" si="888"/>
        <v>14898.83507050888</v>
      </c>
      <c r="M7105" s="25"/>
      <c r="N7105" s="25"/>
    </row>
    <row r="7106" spans="1:14" ht="18">
      <c r="A7106" s="114">
        <v>40626</v>
      </c>
      <c r="B7106" s="102" t="s">
        <v>1052</v>
      </c>
      <c r="C7106" s="29">
        <f t="shared" si="889"/>
        <v>145.06769825918761</v>
      </c>
      <c r="D7106" s="102" t="s">
        <v>188</v>
      </c>
      <c r="E7106" s="43">
        <v>2068</v>
      </c>
      <c r="F7106" s="43">
        <v>2080</v>
      </c>
      <c r="G7106" s="43">
        <v>2095</v>
      </c>
      <c r="H7106" s="110">
        <v>2120</v>
      </c>
      <c r="I7106" s="109">
        <f t="shared" si="885"/>
        <v>1740.8123791102512</v>
      </c>
      <c r="J7106" s="109">
        <f t="shared" si="886"/>
        <v>2176.0154738878141</v>
      </c>
      <c r="K7106" s="109">
        <f t="shared" si="887"/>
        <v>3626.69245647969</v>
      </c>
      <c r="L7106" s="43">
        <f t="shared" si="888"/>
        <v>7543.5203094777553</v>
      </c>
      <c r="M7106" s="25"/>
      <c r="N7106" s="25"/>
    </row>
    <row r="7107" spans="1:14" ht="18">
      <c r="A7107" s="114">
        <v>40626</v>
      </c>
      <c r="B7107" s="102" t="s">
        <v>149</v>
      </c>
      <c r="C7107" s="29">
        <f t="shared" si="889"/>
        <v>3614.4578313253014</v>
      </c>
      <c r="D7107" s="102" t="s">
        <v>188</v>
      </c>
      <c r="E7107" s="43">
        <v>83</v>
      </c>
      <c r="F7107" s="43">
        <v>84</v>
      </c>
      <c r="G7107" s="43">
        <v>86</v>
      </c>
      <c r="H7107" s="110">
        <v>88</v>
      </c>
      <c r="I7107" s="109">
        <f t="shared" si="885"/>
        <v>3614.4578313253014</v>
      </c>
      <c r="J7107" s="109">
        <f t="shared" si="886"/>
        <v>7228.9156626506028</v>
      </c>
      <c r="K7107" s="109">
        <f t="shared" si="887"/>
        <v>7228.9156626506028</v>
      </c>
      <c r="L7107" s="43">
        <f t="shared" si="888"/>
        <v>18072.28915662651</v>
      </c>
      <c r="M7107" s="25"/>
      <c r="N7107" s="25"/>
    </row>
    <row r="7108" spans="1:14" ht="18">
      <c r="A7108" s="114">
        <v>40626</v>
      </c>
      <c r="B7108" s="102" t="s">
        <v>1034</v>
      </c>
      <c r="C7108" s="29">
        <f t="shared" si="889"/>
        <v>934.57943925233644</v>
      </c>
      <c r="D7108" s="102" t="s">
        <v>188</v>
      </c>
      <c r="E7108" s="43">
        <v>321</v>
      </c>
      <c r="F7108" s="43">
        <v>323.5</v>
      </c>
      <c r="G7108" s="43">
        <v>326.5</v>
      </c>
      <c r="H7108" s="110"/>
      <c r="I7108" s="109">
        <f t="shared" si="885"/>
        <v>2336.4485981308412</v>
      </c>
      <c r="J7108" s="109">
        <f t="shared" si="886"/>
        <v>2803.7383177570091</v>
      </c>
      <c r="K7108" s="109">
        <f t="shared" si="887"/>
        <v>0</v>
      </c>
      <c r="L7108" s="43">
        <f t="shared" si="888"/>
        <v>5140.1869158878508</v>
      </c>
      <c r="M7108" s="25"/>
      <c r="N7108" s="25"/>
    </row>
    <row r="7109" spans="1:14" ht="18">
      <c r="A7109" s="114">
        <v>40626</v>
      </c>
      <c r="B7109" s="102" t="s">
        <v>464</v>
      </c>
      <c r="C7109" s="29">
        <f t="shared" si="889"/>
        <v>454.54545454545456</v>
      </c>
      <c r="D7109" s="102" t="s">
        <v>188</v>
      </c>
      <c r="E7109" s="43">
        <v>660</v>
      </c>
      <c r="F7109" s="43">
        <v>665</v>
      </c>
      <c r="G7109" s="43">
        <v>671</v>
      </c>
      <c r="H7109" s="110"/>
      <c r="I7109" s="109">
        <f t="shared" si="885"/>
        <v>2272.727272727273</v>
      </c>
      <c r="J7109" s="109">
        <f t="shared" si="886"/>
        <v>2727.2727272727275</v>
      </c>
      <c r="K7109" s="109">
        <f t="shared" si="887"/>
        <v>0</v>
      </c>
      <c r="L7109" s="43">
        <f t="shared" si="888"/>
        <v>5000</v>
      </c>
      <c r="M7109" s="25"/>
      <c r="N7109" s="25"/>
    </row>
    <row r="7110" spans="1:14" ht="18">
      <c r="A7110" s="114">
        <v>40626</v>
      </c>
      <c r="B7110" s="102" t="s">
        <v>1249</v>
      </c>
      <c r="C7110" s="29">
        <f t="shared" si="889"/>
        <v>6060.606060606061</v>
      </c>
      <c r="D7110" s="102" t="s">
        <v>188</v>
      </c>
      <c r="E7110" s="43">
        <v>49.5</v>
      </c>
      <c r="F7110" s="43">
        <v>50.25</v>
      </c>
      <c r="G7110" s="43"/>
      <c r="H7110" s="110"/>
      <c r="I7110" s="109">
        <f t="shared" si="885"/>
        <v>4545.454545454546</v>
      </c>
      <c r="J7110" s="109">
        <f t="shared" si="886"/>
        <v>0</v>
      </c>
      <c r="K7110" s="109">
        <f t="shared" si="887"/>
        <v>0</v>
      </c>
      <c r="L7110" s="43">
        <f t="shared" si="888"/>
        <v>4545.454545454546</v>
      </c>
      <c r="M7110" s="25"/>
      <c r="N7110" s="25"/>
    </row>
    <row r="7111" spans="1:14" ht="18">
      <c r="A7111" s="114">
        <v>40626</v>
      </c>
      <c r="B7111" s="102" t="s">
        <v>19</v>
      </c>
      <c r="C7111" s="29">
        <f t="shared" si="889"/>
        <v>1260.5042016806722</v>
      </c>
      <c r="D7111" s="102" t="s">
        <v>188</v>
      </c>
      <c r="E7111" s="43">
        <v>238</v>
      </c>
      <c r="F7111" s="43">
        <v>234.7</v>
      </c>
      <c r="G7111" s="43"/>
      <c r="H7111" s="110"/>
      <c r="I7111" s="109">
        <f t="shared" si="885"/>
        <v>-4159.663865546232</v>
      </c>
      <c r="J7111" s="109">
        <f t="shared" si="886"/>
        <v>0</v>
      </c>
      <c r="K7111" s="109">
        <f t="shared" si="887"/>
        <v>0</v>
      </c>
      <c r="L7111" s="43">
        <f t="shared" si="888"/>
        <v>-4159.663865546232</v>
      </c>
      <c r="M7111" s="25"/>
      <c r="N7111" s="25"/>
    </row>
    <row r="7112" spans="1:14" ht="18">
      <c r="A7112" s="114">
        <v>40625</v>
      </c>
      <c r="B7112" s="102" t="s">
        <v>1227</v>
      </c>
      <c r="C7112" s="29">
        <f t="shared" si="889"/>
        <v>2222.2222222222222</v>
      </c>
      <c r="D7112" s="102" t="s">
        <v>188</v>
      </c>
      <c r="E7112" s="43">
        <v>135</v>
      </c>
      <c r="F7112" s="43">
        <v>136.5</v>
      </c>
      <c r="G7112" s="43">
        <v>138</v>
      </c>
      <c r="H7112" s="110">
        <v>139.4</v>
      </c>
      <c r="I7112" s="109">
        <f t="shared" si="885"/>
        <v>3333.333333333333</v>
      </c>
      <c r="J7112" s="109">
        <f t="shared" si="886"/>
        <v>3333.333333333333</v>
      </c>
      <c r="K7112" s="109">
        <f t="shared" si="887"/>
        <v>3111.1111111111236</v>
      </c>
      <c r="L7112" s="43">
        <f t="shared" si="888"/>
        <v>9777.7777777777901</v>
      </c>
      <c r="M7112" s="25"/>
      <c r="N7112" s="25"/>
    </row>
    <row r="7113" spans="1:14" ht="18">
      <c r="A7113" s="114">
        <v>40625</v>
      </c>
      <c r="B7113" s="102" t="s">
        <v>1052</v>
      </c>
      <c r="C7113" s="29">
        <f t="shared" si="889"/>
        <v>147.78325123152709</v>
      </c>
      <c r="D7113" s="102" t="s">
        <v>188</v>
      </c>
      <c r="E7113" s="43">
        <v>2030</v>
      </c>
      <c r="F7113" s="43">
        <v>2040</v>
      </c>
      <c r="G7113" s="43">
        <v>2060</v>
      </c>
      <c r="H7113" s="43">
        <v>2095</v>
      </c>
      <c r="I7113" s="109">
        <f t="shared" si="885"/>
        <v>1477.8325123152708</v>
      </c>
      <c r="J7113" s="109">
        <f t="shared" si="886"/>
        <v>2955.6650246305417</v>
      </c>
      <c r="K7113" s="109">
        <f t="shared" si="887"/>
        <v>5172.4137931034484</v>
      </c>
      <c r="L7113" s="43">
        <f t="shared" si="888"/>
        <v>9605.9113300492609</v>
      </c>
      <c r="M7113" s="25"/>
      <c r="N7113" s="25"/>
    </row>
    <row r="7114" spans="1:14" ht="18">
      <c r="A7114" s="114">
        <v>40625</v>
      </c>
      <c r="B7114" s="102" t="s">
        <v>708</v>
      </c>
      <c r="C7114" s="29">
        <f t="shared" si="889"/>
        <v>1538.4615384615386</v>
      </c>
      <c r="D7114" s="102" t="s">
        <v>188</v>
      </c>
      <c r="E7114" s="43">
        <v>195</v>
      </c>
      <c r="F7114" s="43">
        <v>196.5</v>
      </c>
      <c r="G7114" s="43">
        <v>199</v>
      </c>
      <c r="H7114" s="110">
        <v>202</v>
      </c>
      <c r="I7114" s="109">
        <f t="shared" si="885"/>
        <v>2307.6923076923076</v>
      </c>
      <c r="J7114" s="109">
        <f t="shared" si="886"/>
        <v>3846.1538461538466</v>
      </c>
      <c r="K7114" s="109">
        <f t="shared" si="887"/>
        <v>4615.3846153846152</v>
      </c>
      <c r="L7114" s="43">
        <f t="shared" si="888"/>
        <v>10769.23076923077</v>
      </c>
      <c r="M7114" s="25"/>
      <c r="N7114" s="25"/>
    </row>
    <row r="7115" spans="1:14" ht="18">
      <c r="A7115" s="114">
        <v>40625</v>
      </c>
      <c r="B7115" s="102" t="s">
        <v>1110</v>
      </c>
      <c r="C7115" s="29">
        <f t="shared" si="889"/>
        <v>684.93150684931504</v>
      </c>
      <c r="D7115" s="102" t="s">
        <v>188</v>
      </c>
      <c r="E7115" s="43">
        <v>438</v>
      </c>
      <c r="F7115" s="43">
        <v>441</v>
      </c>
      <c r="G7115" s="43"/>
      <c r="H7115" s="110"/>
      <c r="I7115" s="109">
        <f t="shared" si="885"/>
        <v>2054.794520547945</v>
      </c>
      <c r="J7115" s="109">
        <f t="shared" si="886"/>
        <v>0</v>
      </c>
      <c r="K7115" s="109">
        <f t="shared" si="887"/>
        <v>0</v>
      </c>
      <c r="L7115" s="43">
        <f t="shared" si="888"/>
        <v>2054.794520547945</v>
      </c>
      <c r="M7115" s="25"/>
      <c r="N7115" s="25"/>
    </row>
    <row r="7116" spans="1:14" ht="18">
      <c r="A7116" s="114">
        <v>40625</v>
      </c>
      <c r="B7116" s="102" t="s">
        <v>1250</v>
      </c>
      <c r="C7116" s="29">
        <f t="shared" si="889"/>
        <v>1666.6666666666667</v>
      </c>
      <c r="D7116" s="102" t="s">
        <v>188</v>
      </c>
      <c r="E7116" s="43">
        <v>180</v>
      </c>
      <c r="F7116" s="43">
        <v>181.5</v>
      </c>
      <c r="G7116" s="43"/>
      <c r="H7116" s="110"/>
      <c r="I7116" s="109">
        <f t="shared" ref="I7116:I7179" si="890">(IF(D7116="SHORT",E7116-F7116,IF(D7116="LONG",F7116-E7116)))*C7116</f>
        <v>2500</v>
      </c>
      <c r="J7116" s="109">
        <f t="shared" ref="J7116:J7179" si="891">(IF(D7116="SHORT",IF(G7116="",0,F7116-G7116),IF(D7116="LONG",IF(G7116="",0,G7116-F7116))))*C7116</f>
        <v>0</v>
      </c>
      <c r="K7116" s="109">
        <f t="shared" ref="K7116:K7179" si="892">(IF(D7116="SHORT",IF(H7116="",0,G7116-H7116),IF(D7116="LONG",IF(H7116="",0,(H7116-G7116)))))*C7116</f>
        <v>0</v>
      </c>
      <c r="L7116" s="43">
        <f t="shared" ref="L7116:L7179" si="893">SUM(I7116,J7116,K7116)</f>
        <v>2500</v>
      </c>
      <c r="M7116" s="25"/>
      <c r="N7116" s="25"/>
    </row>
    <row r="7117" spans="1:14" ht="18">
      <c r="A7117" s="114">
        <v>40625</v>
      </c>
      <c r="B7117" s="102" t="s">
        <v>1095</v>
      </c>
      <c r="C7117" s="29">
        <f t="shared" si="889"/>
        <v>1129.9435028248588</v>
      </c>
      <c r="D7117" s="102" t="s">
        <v>188</v>
      </c>
      <c r="E7117" s="43">
        <v>265.5</v>
      </c>
      <c r="F7117" s="43">
        <v>265.5</v>
      </c>
      <c r="G7117" s="43"/>
      <c r="H7117" s="110"/>
      <c r="I7117" s="109">
        <f t="shared" si="890"/>
        <v>0</v>
      </c>
      <c r="J7117" s="109">
        <f t="shared" si="891"/>
        <v>0</v>
      </c>
      <c r="K7117" s="109">
        <f t="shared" si="892"/>
        <v>0</v>
      </c>
      <c r="L7117" s="43">
        <f t="shared" si="893"/>
        <v>0</v>
      </c>
      <c r="M7117" s="25"/>
      <c r="N7117" s="25"/>
    </row>
    <row r="7118" spans="1:14" ht="18">
      <c r="A7118" s="114">
        <v>40625</v>
      </c>
      <c r="B7118" s="102" t="s">
        <v>1110</v>
      </c>
      <c r="C7118" s="29">
        <f t="shared" si="889"/>
        <v>748.12967581047383</v>
      </c>
      <c r="D7118" s="102" t="s">
        <v>188</v>
      </c>
      <c r="E7118" s="43">
        <v>401</v>
      </c>
      <c r="F7118" s="43">
        <v>395.7</v>
      </c>
      <c r="G7118" s="43"/>
      <c r="H7118" s="110"/>
      <c r="I7118" s="109">
        <f t="shared" si="890"/>
        <v>-3965.0872817955196</v>
      </c>
      <c r="J7118" s="109">
        <f t="shared" si="891"/>
        <v>0</v>
      </c>
      <c r="K7118" s="109">
        <f t="shared" si="892"/>
        <v>0</v>
      </c>
      <c r="L7118" s="43">
        <f t="shared" si="893"/>
        <v>-3965.0872817955196</v>
      </c>
      <c r="M7118" s="25"/>
      <c r="N7118" s="25"/>
    </row>
    <row r="7119" spans="1:14" ht="18">
      <c r="A7119" s="114">
        <v>40624</v>
      </c>
      <c r="B7119" s="102" t="s">
        <v>1246</v>
      </c>
      <c r="C7119" s="29">
        <f t="shared" si="889"/>
        <v>2400</v>
      </c>
      <c r="D7119" s="102" t="s">
        <v>203</v>
      </c>
      <c r="E7119" s="43">
        <v>125</v>
      </c>
      <c r="F7119" s="43">
        <v>123</v>
      </c>
      <c r="G7119" s="43">
        <v>120</v>
      </c>
      <c r="H7119" s="110">
        <v>115</v>
      </c>
      <c r="I7119" s="109">
        <f t="shared" si="890"/>
        <v>4800</v>
      </c>
      <c r="J7119" s="109">
        <f t="shared" si="891"/>
        <v>7200</v>
      </c>
      <c r="K7119" s="109">
        <f t="shared" si="892"/>
        <v>12000</v>
      </c>
      <c r="L7119" s="43">
        <f t="shared" si="893"/>
        <v>24000</v>
      </c>
      <c r="M7119" s="25"/>
      <c r="N7119" s="25"/>
    </row>
    <row r="7120" spans="1:14" ht="18">
      <c r="A7120" s="114">
        <v>40624</v>
      </c>
      <c r="B7120" s="102" t="s">
        <v>1034</v>
      </c>
      <c r="C7120" s="29">
        <f t="shared" si="889"/>
        <v>974.02597402597405</v>
      </c>
      <c r="D7120" s="102" t="s">
        <v>203</v>
      </c>
      <c r="E7120" s="43">
        <v>308</v>
      </c>
      <c r="F7120" s="43">
        <v>305.5</v>
      </c>
      <c r="G7120" s="43">
        <v>303</v>
      </c>
      <c r="H7120" s="110">
        <v>299</v>
      </c>
      <c r="I7120" s="109">
        <f t="shared" si="890"/>
        <v>2435.0649350649351</v>
      </c>
      <c r="J7120" s="109">
        <f t="shared" si="891"/>
        <v>2435.0649350649351</v>
      </c>
      <c r="K7120" s="109">
        <f t="shared" si="892"/>
        <v>3896.1038961038962</v>
      </c>
      <c r="L7120" s="43">
        <f t="shared" si="893"/>
        <v>8766.2337662337668</v>
      </c>
      <c r="M7120" s="25"/>
      <c r="N7120" s="25"/>
    </row>
    <row r="7121" spans="1:14" ht="18">
      <c r="A7121" s="114">
        <v>40624</v>
      </c>
      <c r="B7121" s="102" t="s">
        <v>1246</v>
      </c>
      <c r="C7121" s="29">
        <f t="shared" si="889"/>
        <v>1986.7549668874171</v>
      </c>
      <c r="D7121" s="102" t="s">
        <v>188</v>
      </c>
      <c r="E7121" s="43">
        <v>151</v>
      </c>
      <c r="F7121" s="43">
        <v>152</v>
      </c>
      <c r="G7121" s="43">
        <v>153.5</v>
      </c>
      <c r="H7121" s="110">
        <v>156</v>
      </c>
      <c r="I7121" s="109">
        <f t="shared" si="890"/>
        <v>1986.7549668874171</v>
      </c>
      <c r="J7121" s="109">
        <f t="shared" si="891"/>
        <v>2980.1324503311257</v>
      </c>
      <c r="K7121" s="109">
        <f t="shared" si="892"/>
        <v>4966.8874172185424</v>
      </c>
      <c r="L7121" s="43">
        <f t="shared" si="893"/>
        <v>9933.7748344370848</v>
      </c>
      <c r="M7121" s="25"/>
      <c r="N7121" s="25"/>
    </row>
    <row r="7122" spans="1:14" ht="18">
      <c r="A7122" s="114">
        <v>40623</v>
      </c>
      <c r="B7122" s="102" t="s">
        <v>1024</v>
      </c>
      <c r="C7122" s="29">
        <f t="shared" si="889"/>
        <v>566.03773584905662</v>
      </c>
      <c r="D7122" s="102" t="s">
        <v>188</v>
      </c>
      <c r="E7122" s="43">
        <v>530</v>
      </c>
      <c r="F7122" s="43">
        <v>534</v>
      </c>
      <c r="G7122" s="43">
        <v>538.5</v>
      </c>
      <c r="H7122" s="110"/>
      <c r="I7122" s="109">
        <f t="shared" si="890"/>
        <v>2264.1509433962265</v>
      </c>
      <c r="J7122" s="109">
        <f t="shared" si="891"/>
        <v>2547.1698113207549</v>
      </c>
      <c r="K7122" s="109">
        <f t="shared" si="892"/>
        <v>0</v>
      </c>
      <c r="L7122" s="43">
        <f t="shared" si="893"/>
        <v>4811.3207547169814</v>
      </c>
      <c r="M7122" s="25"/>
      <c r="N7122" s="25"/>
    </row>
    <row r="7123" spans="1:14" ht="18">
      <c r="A7123" s="114">
        <v>40623</v>
      </c>
      <c r="B7123" s="102" t="s">
        <v>758</v>
      </c>
      <c r="C7123" s="29">
        <f t="shared" si="889"/>
        <v>470.2194357366771</v>
      </c>
      <c r="D7123" s="102" t="s">
        <v>203</v>
      </c>
      <c r="E7123" s="43">
        <v>638</v>
      </c>
      <c r="F7123" s="43">
        <v>634</v>
      </c>
      <c r="G7123" s="43"/>
      <c r="H7123" s="110"/>
      <c r="I7123" s="109">
        <f t="shared" si="890"/>
        <v>1880.8777429467084</v>
      </c>
      <c r="J7123" s="109">
        <f t="shared" si="891"/>
        <v>0</v>
      </c>
      <c r="K7123" s="109">
        <f t="shared" si="892"/>
        <v>0</v>
      </c>
      <c r="L7123" s="43">
        <f t="shared" si="893"/>
        <v>1880.8777429467084</v>
      </c>
      <c r="M7123" s="25"/>
      <c r="N7123" s="25"/>
    </row>
    <row r="7124" spans="1:14" ht="18">
      <c r="A7124" s="114">
        <v>40620</v>
      </c>
      <c r="B7124" s="102" t="s">
        <v>106</v>
      </c>
      <c r="C7124" s="29">
        <f t="shared" si="889"/>
        <v>307.06243602865914</v>
      </c>
      <c r="D7124" s="102" t="s">
        <v>188</v>
      </c>
      <c r="E7124" s="43">
        <v>977</v>
      </c>
      <c r="F7124" s="43">
        <v>982</v>
      </c>
      <c r="G7124" s="43">
        <v>987</v>
      </c>
      <c r="H7124" s="110">
        <v>998</v>
      </c>
      <c r="I7124" s="109">
        <f t="shared" si="890"/>
        <v>1535.3121801432958</v>
      </c>
      <c r="J7124" s="109">
        <f t="shared" si="891"/>
        <v>1535.3121801432958</v>
      </c>
      <c r="K7124" s="109">
        <f t="shared" si="892"/>
        <v>3377.6867963152504</v>
      </c>
      <c r="L7124" s="43">
        <f t="shared" si="893"/>
        <v>6448.3111566018415</v>
      </c>
      <c r="M7124" s="25"/>
      <c r="N7124" s="25"/>
    </row>
    <row r="7125" spans="1:14" ht="18">
      <c r="A7125" s="114">
        <v>40620</v>
      </c>
      <c r="B7125" s="102" t="s">
        <v>1251</v>
      </c>
      <c r="C7125" s="29">
        <f t="shared" si="889"/>
        <v>2535.92561284869</v>
      </c>
      <c r="D7125" s="102" t="s">
        <v>188</v>
      </c>
      <c r="E7125" s="43">
        <v>118.3</v>
      </c>
      <c r="F7125" s="43">
        <v>119.4</v>
      </c>
      <c r="G7125" s="43">
        <v>120.5</v>
      </c>
      <c r="H7125" s="110">
        <v>122.2</v>
      </c>
      <c r="I7125" s="109">
        <f t="shared" si="890"/>
        <v>2789.5181741335805</v>
      </c>
      <c r="J7125" s="109">
        <f t="shared" si="891"/>
        <v>2789.5181741335446</v>
      </c>
      <c r="K7125" s="109">
        <f t="shared" si="892"/>
        <v>4311.0735418427803</v>
      </c>
      <c r="L7125" s="43">
        <f t="shared" si="893"/>
        <v>9890.1098901099067</v>
      </c>
      <c r="M7125" s="25"/>
      <c r="N7125" s="25"/>
    </row>
    <row r="7126" spans="1:14" ht="18">
      <c r="A7126" s="114">
        <v>40620</v>
      </c>
      <c r="B7126" s="102" t="s">
        <v>582</v>
      </c>
      <c r="C7126" s="29">
        <f t="shared" si="889"/>
        <v>1234.5679012345679</v>
      </c>
      <c r="D7126" s="102" t="s">
        <v>188</v>
      </c>
      <c r="E7126" s="43">
        <v>243</v>
      </c>
      <c r="F7126" s="43">
        <v>245</v>
      </c>
      <c r="G7126" s="43">
        <v>247.5</v>
      </c>
      <c r="H7126" s="110"/>
      <c r="I7126" s="109">
        <f t="shared" si="890"/>
        <v>2469.1358024691358</v>
      </c>
      <c r="J7126" s="109">
        <f t="shared" si="891"/>
        <v>3086.4197530864199</v>
      </c>
      <c r="K7126" s="109">
        <f t="shared" si="892"/>
        <v>0</v>
      </c>
      <c r="L7126" s="43">
        <f t="shared" si="893"/>
        <v>5555.5555555555557</v>
      </c>
      <c r="M7126" s="25"/>
      <c r="N7126" s="25"/>
    </row>
    <row r="7127" spans="1:14" ht="18">
      <c r="A7127" s="114">
        <v>40620</v>
      </c>
      <c r="B7127" s="102" t="s">
        <v>582</v>
      </c>
      <c r="C7127" s="29">
        <f t="shared" si="889"/>
        <v>1209.6774193548388</v>
      </c>
      <c r="D7127" s="102" t="s">
        <v>188</v>
      </c>
      <c r="E7127" s="43">
        <v>248</v>
      </c>
      <c r="F7127" s="43">
        <v>249.5</v>
      </c>
      <c r="G7127" s="43"/>
      <c r="H7127" s="110"/>
      <c r="I7127" s="109">
        <f t="shared" si="890"/>
        <v>1814.516129032258</v>
      </c>
      <c r="J7127" s="109">
        <f t="shared" si="891"/>
        <v>0</v>
      </c>
      <c r="K7127" s="109">
        <f t="shared" si="892"/>
        <v>0</v>
      </c>
      <c r="L7127" s="43">
        <f t="shared" si="893"/>
        <v>1814.516129032258</v>
      </c>
      <c r="M7127" s="25"/>
      <c r="N7127" s="25"/>
    </row>
    <row r="7128" spans="1:14" ht="18">
      <c r="A7128" s="114">
        <v>40619</v>
      </c>
      <c r="B7128" s="102" t="s">
        <v>1210</v>
      </c>
      <c r="C7128" s="29">
        <f t="shared" si="889"/>
        <v>1405.1522248243559</v>
      </c>
      <c r="D7128" s="102" t="s">
        <v>203</v>
      </c>
      <c r="E7128" s="43">
        <v>213.5</v>
      </c>
      <c r="F7128" s="43">
        <v>212</v>
      </c>
      <c r="G7128" s="43">
        <v>210</v>
      </c>
      <c r="H7128" s="110">
        <v>207</v>
      </c>
      <c r="I7128" s="109">
        <f t="shared" si="890"/>
        <v>2107.7283372365337</v>
      </c>
      <c r="J7128" s="109">
        <f t="shared" si="891"/>
        <v>2810.3044496487119</v>
      </c>
      <c r="K7128" s="109">
        <f t="shared" si="892"/>
        <v>4215.4566744730673</v>
      </c>
      <c r="L7128" s="43">
        <f t="shared" si="893"/>
        <v>9133.4894613583128</v>
      </c>
      <c r="M7128" s="25"/>
      <c r="N7128" s="25"/>
    </row>
    <row r="7129" spans="1:14" ht="18">
      <c r="A7129" s="114">
        <v>40619</v>
      </c>
      <c r="B7129" s="102" t="s">
        <v>1246</v>
      </c>
      <c r="C7129" s="29">
        <f t="shared" si="889"/>
        <v>2678.5714285714284</v>
      </c>
      <c r="D7129" s="102" t="s">
        <v>188</v>
      </c>
      <c r="E7129" s="43">
        <v>112</v>
      </c>
      <c r="F7129" s="43">
        <v>113.5</v>
      </c>
      <c r="G7129" s="43">
        <v>116</v>
      </c>
      <c r="H7129" s="110">
        <v>122</v>
      </c>
      <c r="I7129" s="109">
        <f t="shared" si="890"/>
        <v>4017.8571428571427</v>
      </c>
      <c r="J7129" s="109">
        <f t="shared" si="891"/>
        <v>6696.4285714285706</v>
      </c>
      <c r="K7129" s="109">
        <f t="shared" si="892"/>
        <v>16071.428571428571</v>
      </c>
      <c r="L7129" s="43">
        <f t="shared" si="893"/>
        <v>26785.714285714283</v>
      </c>
      <c r="M7129" s="25"/>
      <c r="N7129" s="25"/>
    </row>
    <row r="7130" spans="1:14" ht="18">
      <c r="A7130" s="114">
        <v>40619</v>
      </c>
      <c r="B7130" s="102" t="s">
        <v>182</v>
      </c>
      <c r="C7130" s="29">
        <f t="shared" si="889"/>
        <v>1327.4336283185842</v>
      </c>
      <c r="D7130" s="102" t="s">
        <v>188</v>
      </c>
      <c r="E7130" s="43">
        <v>226</v>
      </c>
      <c r="F7130" s="43">
        <v>227.5</v>
      </c>
      <c r="G7130" s="43">
        <v>229</v>
      </c>
      <c r="H7130" s="110">
        <v>231</v>
      </c>
      <c r="I7130" s="109">
        <f t="shared" si="890"/>
        <v>1991.1504424778764</v>
      </c>
      <c r="J7130" s="109">
        <f t="shared" si="891"/>
        <v>1991.1504424778764</v>
      </c>
      <c r="K7130" s="109">
        <f t="shared" si="892"/>
        <v>2654.8672566371683</v>
      </c>
      <c r="L7130" s="43">
        <f t="shared" si="893"/>
        <v>6637.1681415929215</v>
      </c>
      <c r="M7130" s="25"/>
      <c r="N7130" s="25"/>
    </row>
    <row r="7131" spans="1:14" ht="18">
      <c r="A7131" s="114">
        <v>40619</v>
      </c>
      <c r="B7131" s="102" t="s">
        <v>1052</v>
      </c>
      <c r="C7131" s="29">
        <f t="shared" si="889"/>
        <v>146.69926650366747</v>
      </c>
      <c r="D7131" s="102" t="s">
        <v>188</v>
      </c>
      <c r="E7131" s="43">
        <v>2045</v>
      </c>
      <c r="F7131" s="43">
        <v>2055</v>
      </c>
      <c r="G7131" s="43"/>
      <c r="H7131" s="110"/>
      <c r="I7131" s="109">
        <f t="shared" si="890"/>
        <v>1466.9926650366747</v>
      </c>
      <c r="J7131" s="109">
        <f t="shared" si="891"/>
        <v>0</v>
      </c>
      <c r="K7131" s="109">
        <f t="shared" si="892"/>
        <v>0</v>
      </c>
      <c r="L7131" s="43">
        <f t="shared" si="893"/>
        <v>1466.9926650366747</v>
      </c>
      <c r="M7131" s="25"/>
      <c r="N7131" s="25"/>
    </row>
    <row r="7132" spans="1:14" ht="18">
      <c r="A7132" s="114">
        <v>40619</v>
      </c>
      <c r="B7132" s="102" t="s">
        <v>535</v>
      </c>
      <c r="C7132" s="29">
        <f t="shared" si="889"/>
        <v>817.43869209809259</v>
      </c>
      <c r="D7132" s="102" t="s">
        <v>188</v>
      </c>
      <c r="E7132" s="43">
        <v>367</v>
      </c>
      <c r="F7132" s="43">
        <v>367</v>
      </c>
      <c r="G7132" s="43"/>
      <c r="H7132" s="110"/>
      <c r="I7132" s="109">
        <f t="shared" si="890"/>
        <v>0</v>
      </c>
      <c r="J7132" s="109">
        <f t="shared" si="891"/>
        <v>0</v>
      </c>
      <c r="K7132" s="109">
        <f t="shared" si="892"/>
        <v>0</v>
      </c>
      <c r="L7132" s="43">
        <f t="shared" si="893"/>
        <v>0</v>
      </c>
      <c r="M7132" s="25"/>
      <c r="N7132" s="25"/>
    </row>
    <row r="7133" spans="1:14" ht="18">
      <c r="A7133" s="114">
        <v>40618</v>
      </c>
      <c r="B7133" s="102" t="s">
        <v>100</v>
      </c>
      <c r="C7133" s="29">
        <f t="shared" si="889"/>
        <v>476.1904761904762</v>
      </c>
      <c r="D7133" s="102" t="s">
        <v>188</v>
      </c>
      <c r="E7133" s="43">
        <v>630</v>
      </c>
      <c r="F7133" s="43">
        <v>634</v>
      </c>
      <c r="G7133" s="43">
        <v>639</v>
      </c>
      <c r="H7133" s="110">
        <v>648</v>
      </c>
      <c r="I7133" s="109">
        <f t="shared" si="890"/>
        <v>1904.7619047619048</v>
      </c>
      <c r="J7133" s="109">
        <f t="shared" si="891"/>
        <v>2380.9523809523812</v>
      </c>
      <c r="K7133" s="109">
        <f t="shared" si="892"/>
        <v>4285.7142857142862</v>
      </c>
      <c r="L7133" s="43">
        <f t="shared" si="893"/>
        <v>8571.4285714285725</v>
      </c>
      <c r="M7133" s="25"/>
      <c r="N7133" s="25"/>
    </row>
    <row r="7134" spans="1:14" ht="18">
      <c r="A7134" s="114">
        <v>40618</v>
      </c>
      <c r="B7134" s="102" t="s">
        <v>135</v>
      </c>
      <c r="C7134" s="29">
        <f t="shared" si="889"/>
        <v>393.18479685452161</v>
      </c>
      <c r="D7134" s="102" t="s">
        <v>188</v>
      </c>
      <c r="E7134" s="43">
        <v>763</v>
      </c>
      <c r="F7134" s="43">
        <v>768</v>
      </c>
      <c r="G7134" s="43">
        <v>774</v>
      </c>
      <c r="H7134" s="110">
        <v>782</v>
      </c>
      <c r="I7134" s="109">
        <f t="shared" si="890"/>
        <v>1965.9239842726081</v>
      </c>
      <c r="J7134" s="109">
        <f t="shared" si="891"/>
        <v>2359.1087811271295</v>
      </c>
      <c r="K7134" s="109">
        <f t="shared" si="892"/>
        <v>3145.4783748361729</v>
      </c>
      <c r="L7134" s="43">
        <f t="shared" si="893"/>
        <v>7470.5111402359107</v>
      </c>
      <c r="M7134" s="25"/>
      <c r="N7134" s="25"/>
    </row>
    <row r="7135" spans="1:14" ht="18">
      <c r="A7135" s="114">
        <v>40618</v>
      </c>
      <c r="B7135" s="102" t="s">
        <v>73</v>
      </c>
      <c r="C7135" s="29">
        <f t="shared" si="889"/>
        <v>1435.4066985645934</v>
      </c>
      <c r="D7135" s="102" t="s">
        <v>188</v>
      </c>
      <c r="E7135" s="43">
        <v>209</v>
      </c>
      <c r="F7135" s="43">
        <v>210.5</v>
      </c>
      <c r="G7135" s="43"/>
      <c r="H7135" s="110"/>
      <c r="I7135" s="109">
        <f t="shared" si="890"/>
        <v>2153.1100478468902</v>
      </c>
      <c r="J7135" s="109">
        <f t="shared" si="891"/>
        <v>0</v>
      </c>
      <c r="K7135" s="109">
        <f t="shared" si="892"/>
        <v>0</v>
      </c>
      <c r="L7135" s="43">
        <f t="shared" si="893"/>
        <v>2153.1100478468902</v>
      </c>
      <c r="M7135" s="25"/>
      <c r="N7135" s="25"/>
    </row>
    <row r="7136" spans="1:14" ht="18">
      <c r="A7136" s="114">
        <v>40617</v>
      </c>
      <c r="B7136" s="102" t="s">
        <v>100</v>
      </c>
      <c r="C7136" s="29">
        <f t="shared" si="889"/>
        <v>517.24137931034488</v>
      </c>
      <c r="D7136" s="102" t="s">
        <v>188</v>
      </c>
      <c r="E7136" s="43">
        <v>580</v>
      </c>
      <c r="F7136" s="43">
        <v>584</v>
      </c>
      <c r="G7136" s="43">
        <v>588</v>
      </c>
      <c r="H7136" s="110">
        <v>594</v>
      </c>
      <c r="I7136" s="109">
        <f t="shared" si="890"/>
        <v>2068.9655172413795</v>
      </c>
      <c r="J7136" s="109">
        <f t="shared" si="891"/>
        <v>2068.9655172413795</v>
      </c>
      <c r="K7136" s="109">
        <f t="shared" si="892"/>
        <v>3103.4482758620693</v>
      </c>
      <c r="L7136" s="43">
        <f t="shared" si="893"/>
        <v>7241.3793103448279</v>
      </c>
      <c r="M7136" s="25"/>
      <c r="N7136" s="25"/>
    </row>
    <row r="7137" spans="1:14" ht="18">
      <c r="A7137" s="114">
        <v>40617</v>
      </c>
      <c r="B7137" s="102" t="s">
        <v>100</v>
      </c>
      <c r="C7137" s="29">
        <f t="shared" si="889"/>
        <v>532.85968028419188</v>
      </c>
      <c r="D7137" s="102" t="s">
        <v>188</v>
      </c>
      <c r="E7137" s="43">
        <v>563</v>
      </c>
      <c r="F7137" s="43">
        <v>567</v>
      </c>
      <c r="G7137" s="43">
        <v>572</v>
      </c>
      <c r="H7137" s="110">
        <v>579</v>
      </c>
      <c r="I7137" s="109">
        <f t="shared" si="890"/>
        <v>2131.4387211367675</v>
      </c>
      <c r="J7137" s="109">
        <f t="shared" si="891"/>
        <v>2664.2984014209596</v>
      </c>
      <c r="K7137" s="109">
        <f t="shared" si="892"/>
        <v>3730.0177619893429</v>
      </c>
      <c r="L7137" s="43">
        <f t="shared" si="893"/>
        <v>8525.7548845470701</v>
      </c>
      <c r="M7137" s="25"/>
      <c r="N7137" s="25"/>
    </row>
    <row r="7138" spans="1:14" ht="18">
      <c r="A7138" s="114">
        <v>40617</v>
      </c>
      <c r="B7138" s="102" t="s">
        <v>106</v>
      </c>
      <c r="C7138" s="29">
        <f t="shared" si="889"/>
        <v>327.15376226826606</v>
      </c>
      <c r="D7138" s="102" t="s">
        <v>188</v>
      </c>
      <c r="E7138" s="43">
        <v>917</v>
      </c>
      <c r="F7138" s="43">
        <v>924</v>
      </c>
      <c r="G7138" s="43">
        <v>932</v>
      </c>
      <c r="H7138" s="110">
        <v>937</v>
      </c>
      <c r="I7138" s="109">
        <f t="shared" si="890"/>
        <v>2290.0763358778622</v>
      </c>
      <c r="J7138" s="109">
        <f t="shared" si="891"/>
        <v>2617.2300981461285</v>
      </c>
      <c r="K7138" s="109">
        <f t="shared" si="892"/>
        <v>1635.7688113413303</v>
      </c>
      <c r="L7138" s="43">
        <f t="shared" si="893"/>
        <v>6543.0752453653213</v>
      </c>
      <c r="M7138" s="25"/>
      <c r="N7138" s="25"/>
    </row>
    <row r="7139" spans="1:14" ht="18">
      <c r="A7139" s="114">
        <v>40616</v>
      </c>
      <c r="B7139" s="102" t="s">
        <v>1095</v>
      </c>
      <c r="C7139" s="29">
        <f t="shared" si="889"/>
        <v>1185.7707509881423</v>
      </c>
      <c r="D7139" s="102" t="s">
        <v>188</v>
      </c>
      <c r="E7139" s="43">
        <v>253</v>
      </c>
      <c r="F7139" s="43">
        <v>255</v>
      </c>
      <c r="G7139" s="43">
        <v>257</v>
      </c>
      <c r="H7139" s="110">
        <v>260</v>
      </c>
      <c r="I7139" s="109">
        <f t="shared" si="890"/>
        <v>2371.5415019762845</v>
      </c>
      <c r="J7139" s="109">
        <f t="shared" si="891"/>
        <v>2371.5415019762845</v>
      </c>
      <c r="K7139" s="109">
        <f t="shared" si="892"/>
        <v>3557.312252964427</v>
      </c>
      <c r="L7139" s="43">
        <f t="shared" si="893"/>
        <v>8300.395256916996</v>
      </c>
      <c r="M7139" s="25"/>
      <c r="N7139" s="25"/>
    </row>
    <row r="7140" spans="1:14" ht="18">
      <c r="A7140" s="114">
        <v>40616</v>
      </c>
      <c r="B7140" s="102" t="s">
        <v>1095</v>
      </c>
      <c r="C7140" s="29">
        <f t="shared" si="889"/>
        <v>1229.5081967213114</v>
      </c>
      <c r="D7140" s="102" t="s">
        <v>188</v>
      </c>
      <c r="E7140" s="43">
        <v>244</v>
      </c>
      <c r="F7140" s="43">
        <v>246</v>
      </c>
      <c r="G7140" s="43">
        <v>249</v>
      </c>
      <c r="H7140" s="110">
        <v>252</v>
      </c>
      <c r="I7140" s="109">
        <f t="shared" si="890"/>
        <v>2459.0163934426228</v>
      </c>
      <c r="J7140" s="109">
        <f t="shared" si="891"/>
        <v>3688.5245901639341</v>
      </c>
      <c r="K7140" s="109">
        <f t="shared" si="892"/>
        <v>3688.5245901639341</v>
      </c>
      <c r="L7140" s="43">
        <f t="shared" si="893"/>
        <v>9836.065573770491</v>
      </c>
      <c r="M7140" s="25"/>
      <c r="N7140" s="25"/>
    </row>
    <row r="7141" spans="1:14" ht="18">
      <c r="A7141" s="114">
        <v>40616</v>
      </c>
      <c r="B7141" s="102" t="s">
        <v>149</v>
      </c>
      <c r="C7141" s="29">
        <f t="shared" si="889"/>
        <v>3750</v>
      </c>
      <c r="D7141" s="102" t="s">
        <v>188</v>
      </c>
      <c r="E7141" s="43">
        <v>80</v>
      </c>
      <c r="F7141" s="43">
        <v>81</v>
      </c>
      <c r="G7141" s="43">
        <v>82</v>
      </c>
      <c r="H7141" s="110"/>
      <c r="I7141" s="109">
        <f t="shared" si="890"/>
        <v>3750</v>
      </c>
      <c r="J7141" s="109">
        <f t="shared" si="891"/>
        <v>3750</v>
      </c>
      <c r="K7141" s="109">
        <f t="shared" si="892"/>
        <v>0</v>
      </c>
      <c r="L7141" s="43">
        <f t="shared" si="893"/>
        <v>7500</v>
      </c>
      <c r="M7141" s="25"/>
      <c r="N7141" s="25"/>
    </row>
    <row r="7142" spans="1:14" ht="18">
      <c r="A7142" s="114">
        <v>40616</v>
      </c>
      <c r="B7142" s="102" t="s">
        <v>1095</v>
      </c>
      <c r="C7142" s="29">
        <f t="shared" si="889"/>
        <v>1142.8571428571429</v>
      </c>
      <c r="D7142" s="102" t="s">
        <v>188</v>
      </c>
      <c r="E7142" s="43">
        <v>262.5</v>
      </c>
      <c r="F7142" s="43">
        <v>264</v>
      </c>
      <c r="G7142" s="43">
        <v>265.5</v>
      </c>
      <c r="H7142" s="110"/>
      <c r="I7142" s="109">
        <f t="shared" si="890"/>
        <v>1714.2857142857142</v>
      </c>
      <c r="J7142" s="109">
        <f t="shared" si="891"/>
        <v>1714.2857142857142</v>
      </c>
      <c r="K7142" s="109">
        <f t="shared" si="892"/>
        <v>0</v>
      </c>
      <c r="L7142" s="43">
        <f t="shared" si="893"/>
        <v>3428.5714285714284</v>
      </c>
      <c r="M7142" s="25"/>
      <c r="N7142" s="25"/>
    </row>
    <row r="7143" spans="1:14" ht="18">
      <c r="A7143" s="114">
        <v>40616</v>
      </c>
      <c r="B7143" s="102" t="s">
        <v>1052</v>
      </c>
      <c r="C7143" s="29">
        <f t="shared" si="889"/>
        <v>148.8095238095238</v>
      </c>
      <c r="D7143" s="102" t="s">
        <v>188</v>
      </c>
      <c r="E7143" s="43">
        <v>2016</v>
      </c>
      <c r="F7143" s="43">
        <v>2024.5</v>
      </c>
      <c r="G7143" s="43"/>
      <c r="H7143" s="110"/>
      <c r="I7143" s="109">
        <f t="shared" si="890"/>
        <v>1264.8809523809523</v>
      </c>
      <c r="J7143" s="109">
        <f t="shared" si="891"/>
        <v>0</v>
      </c>
      <c r="K7143" s="109">
        <f t="shared" si="892"/>
        <v>0</v>
      </c>
      <c r="L7143" s="43">
        <f t="shared" si="893"/>
        <v>1264.8809523809523</v>
      </c>
      <c r="M7143" s="25"/>
      <c r="N7143" s="25"/>
    </row>
    <row r="7144" spans="1:14" ht="18">
      <c r="A7144" s="114">
        <v>40613</v>
      </c>
      <c r="B7144" s="102" t="s">
        <v>106</v>
      </c>
      <c r="C7144" s="29">
        <f t="shared" si="889"/>
        <v>375.93984962406017</v>
      </c>
      <c r="D7144" s="102" t="s">
        <v>188</v>
      </c>
      <c r="E7144" s="43">
        <v>798</v>
      </c>
      <c r="F7144" s="43">
        <v>805</v>
      </c>
      <c r="G7144" s="43">
        <v>820</v>
      </c>
      <c r="H7144" s="110">
        <v>850</v>
      </c>
      <c r="I7144" s="109">
        <f t="shared" si="890"/>
        <v>2631.5789473684213</v>
      </c>
      <c r="J7144" s="109">
        <f t="shared" si="891"/>
        <v>5639.0977443609027</v>
      </c>
      <c r="K7144" s="109">
        <f t="shared" si="892"/>
        <v>11278.195488721805</v>
      </c>
      <c r="L7144" s="43">
        <f t="shared" si="893"/>
        <v>19548.87218045113</v>
      </c>
      <c r="M7144" s="25"/>
      <c r="N7144" s="25"/>
    </row>
    <row r="7145" spans="1:14" ht="18">
      <c r="A7145" s="114">
        <v>40613</v>
      </c>
      <c r="B7145" s="102" t="s">
        <v>974</v>
      </c>
      <c r="C7145" s="29">
        <f t="shared" si="889"/>
        <v>3064.3513789581202</v>
      </c>
      <c r="D7145" s="102" t="s">
        <v>188</v>
      </c>
      <c r="E7145" s="43">
        <v>97.9</v>
      </c>
      <c r="F7145" s="43">
        <v>98.9</v>
      </c>
      <c r="G7145" s="43">
        <v>101</v>
      </c>
      <c r="H7145" s="110">
        <v>105</v>
      </c>
      <c r="I7145" s="109">
        <f t="shared" si="890"/>
        <v>3064.3513789581202</v>
      </c>
      <c r="J7145" s="109">
        <f t="shared" si="891"/>
        <v>6435.1378958120349</v>
      </c>
      <c r="K7145" s="109">
        <f t="shared" si="892"/>
        <v>12257.405515832481</v>
      </c>
      <c r="L7145" s="43">
        <f t="shared" si="893"/>
        <v>21756.894790602637</v>
      </c>
      <c r="M7145" s="25"/>
      <c r="N7145" s="25"/>
    </row>
    <row r="7146" spans="1:14" ht="18">
      <c r="A7146" s="114">
        <v>40612</v>
      </c>
      <c r="B7146" s="102" t="s">
        <v>1052</v>
      </c>
      <c r="C7146" s="29">
        <f t="shared" si="889"/>
        <v>146.34146341463415</v>
      </c>
      <c r="D7146" s="102" t="s">
        <v>188</v>
      </c>
      <c r="E7146" s="43">
        <v>2050</v>
      </c>
      <c r="F7146" s="43">
        <v>2060</v>
      </c>
      <c r="G7146" s="43">
        <v>2074</v>
      </c>
      <c r="H7146" s="110"/>
      <c r="I7146" s="109">
        <f t="shared" si="890"/>
        <v>1463.4146341463415</v>
      </c>
      <c r="J7146" s="109">
        <f t="shared" si="891"/>
        <v>2048.7804878048782</v>
      </c>
      <c r="K7146" s="109">
        <f t="shared" si="892"/>
        <v>0</v>
      </c>
      <c r="L7146" s="43">
        <f t="shared" si="893"/>
        <v>3512.1951219512198</v>
      </c>
      <c r="M7146" s="25"/>
      <c r="N7146" s="25"/>
    </row>
    <row r="7147" spans="1:14" ht="18">
      <c r="A7147" s="114">
        <v>40612</v>
      </c>
      <c r="B7147" s="102" t="s">
        <v>727</v>
      </c>
      <c r="C7147" s="29">
        <f t="shared" si="889"/>
        <v>1764.7058823529412</v>
      </c>
      <c r="D7147" s="102" t="s">
        <v>188</v>
      </c>
      <c r="E7147" s="43">
        <v>170</v>
      </c>
      <c r="F7147" s="43">
        <v>171.5</v>
      </c>
      <c r="G7147" s="43"/>
      <c r="H7147" s="110"/>
      <c r="I7147" s="109">
        <f t="shared" si="890"/>
        <v>2647.0588235294117</v>
      </c>
      <c r="J7147" s="109">
        <f t="shared" si="891"/>
        <v>0</v>
      </c>
      <c r="K7147" s="109">
        <f t="shared" si="892"/>
        <v>0</v>
      </c>
      <c r="L7147" s="43">
        <f t="shared" si="893"/>
        <v>2647.0588235294117</v>
      </c>
      <c r="M7147" s="25"/>
      <c r="N7147" s="25"/>
    </row>
    <row r="7148" spans="1:14" ht="18">
      <c r="A7148" s="114">
        <v>40611</v>
      </c>
      <c r="B7148" s="102" t="s">
        <v>106</v>
      </c>
      <c r="C7148" s="29">
        <f t="shared" si="889"/>
        <v>401.60642570281124</v>
      </c>
      <c r="D7148" s="102" t="s">
        <v>188</v>
      </c>
      <c r="E7148" s="43">
        <v>747</v>
      </c>
      <c r="F7148" s="43">
        <v>753</v>
      </c>
      <c r="G7148" s="43">
        <v>760</v>
      </c>
      <c r="H7148" s="110">
        <v>768</v>
      </c>
      <c r="I7148" s="109">
        <f t="shared" si="890"/>
        <v>2409.6385542168673</v>
      </c>
      <c r="J7148" s="109">
        <f t="shared" si="891"/>
        <v>2811.2449799196788</v>
      </c>
      <c r="K7148" s="109">
        <f t="shared" si="892"/>
        <v>3212.8514056224899</v>
      </c>
      <c r="L7148" s="43">
        <f t="shared" si="893"/>
        <v>8433.7349397590369</v>
      </c>
      <c r="M7148" s="25"/>
      <c r="N7148" s="25"/>
    </row>
    <row r="7149" spans="1:14" ht="18">
      <c r="A7149" s="114">
        <v>40611</v>
      </c>
      <c r="B7149" s="102" t="s">
        <v>182</v>
      </c>
      <c r="C7149" s="29">
        <f t="shared" si="889"/>
        <v>1310.0436681222707</v>
      </c>
      <c r="D7149" s="102" t="s">
        <v>188</v>
      </c>
      <c r="E7149" s="43">
        <v>229</v>
      </c>
      <c r="F7149" s="43">
        <v>230.5</v>
      </c>
      <c r="G7149" s="43">
        <v>232</v>
      </c>
      <c r="H7149" s="110">
        <v>233.5</v>
      </c>
      <c r="I7149" s="109">
        <f t="shared" si="890"/>
        <v>1965.0655021834059</v>
      </c>
      <c r="J7149" s="109">
        <f t="shared" si="891"/>
        <v>1965.0655021834059</v>
      </c>
      <c r="K7149" s="109">
        <f t="shared" si="892"/>
        <v>1965.0655021834059</v>
      </c>
      <c r="L7149" s="43">
        <f t="shared" si="893"/>
        <v>5895.1965065502172</v>
      </c>
      <c r="M7149" s="25"/>
      <c r="N7149" s="25"/>
    </row>
    <row r="7150" spans="1:14" ht="18">
      <c r="A7150" s="114">
        <v>40611</v>
      </c>
      <c r="B7150" s="102" t="s">
        <v>905</v>
      </c>
      <c r="C7150" s="29">
        <f t="shared" si="889"/>
        <v>1886.7924528301887</v>
      </c>
      <c r="D7150" s="102" t="s">
        <v>188</v>
      </c>
      <c r="E7150" s="43">
        <v>159</v>
      </c>
      <c r="F7150" s="43">
        <v>160.5</v>
      </c>
      <c r="G7150" s="43">
        <v>162</v>
      </c>
      <c r="H7150" s="110">
        <v>167</v>
      </c>
      <c r="I7150" s="109">
        <f t="shared" si="890"/>
        <v>2830.1886792452833</v>
      </c>
      <c r="J7150" s="109">
        <f t="shared" si="891"/>
        <v>2830.1886792452833</v>
      </c>
      <c r="K7150" s="109">
        <f t="shared" si="892"/>
        <v>9433.9622641509432</v>
      </c>
      <c r="L7150" s="43">
        <f t="shared" si="893"/>
        <v>15094.33962264151</v>
      </c>
      <c r="M7150" s="25"/>
      <c r="N7150" s="25"/>
    </row>
    <row r="7151" spans="1:14" ht="18">
      <c r="A7151" s="114">
        <v>40611</v>
      </c>
      <c r="B7151" s="102" t="s">
        <v>1034</v>
      </c>
      <c r="C7151" s="29">
        <f t="shared" si="889"/>
        <v>995.0248756218906</v>
      </c>
      <c r="D7151" s="102" t="s">
        <v>188</v>
      </c>
      <c r="E7151" s="43">
        <v>301.5</v>
      </c>
      <c r="F7151" s="43">
        <v>303</v>
      </c>
      <c r="G7151" s="43"/>
      <c r="H7151" s="110"/>
      <c r="I7151" s="109">
        <f t="shared" si="890"/>
        <v>1492.5373134328358</v>
      </c>
      <c r="J7151" s="109">
        <f t="shared" si="891"/>
        <v>0</v>
      </c>
      <c r="K7151" s="109">
        <f t="shared" si="892"/>
        <v>0</v>
      </c>
      <c r="L7151" s="43">
        <f t="shared" si="893"/>
        <v>1492.5373134328358</v>
      </c>
      <c r="M7151" s="25"/>
      <c r="N7151" s="25"/>
    </row>
    <row r="7152" spans="1:14" ht="18">
      <c r="A7152" s="114">
        <v>40611</v>
      </c>
      <c r="B7152" s="102" t="s">
        <v>1034</v>
      </c>
      <c r="C7152" s="29">
        <f t="shared" si="889"/>
        <v>1006.7114093959732</v>
      </c>
      <c r="D7152" s="102" t="s">
        <v>188</v>
      </c>
      <c r="E7152" s="43">
        <v>298</v>
      </c>
      <c r="F7152" s="43">
        <v>299.5</v>
      </c>
      <c r="G7152" s="43"/>
      <c r="H7152" s="110"/>
      <c r="I7152" s="109">
        <f t="shared" si="890"/>
        <v>1510.0671140939598</v>
      </c>
      <c r="J7152" s="109">
        <f t="shared" si="891"/>
        <v>0</v>
      </c>
      <c r="K7152" s="109">
        <f t="shared" si="892"/>
        <v>0</v>
      </c>
      <c r="L7152" s="43">
        <f t="shared" si="893"/>
        <v>1510.0671140939598</v>
      </c>
      <c r="M7152" s="25"/>
      <c r="N7152" s="25"/>
    </row>
    <row r="7153" spans="1:14" ht="18">
      <c r="A7153" s="114">
        <v>40611</v>
      </c>
      <c r="B7153" s="102" t="s">
        <v>752</v>
      </c>
      <c r="C7153" s="29">
        <f t="shared" si="889"/>
        <v>1408.4507042253522</v>
      </c>
      <c r="D7153" s="102" t="s">
        <v>188</v>
      </c>
      <c r="E7153" s="43">
        <v>213</v>
      </c>
      <c r="F7153" s="43">
        <v>208.7</v>
      </c>
      <c r="G7153" s="43"/>
      <c r="H7153" s="110"/>
      <c r="I7153" s="109">
        <f t="shared" si="890"/>
        <v>-6056.3380281690306</v>
      </c>
      <c r="J7153" s="109">
        <f t="shared" si="891"/>
        <v>0</v>
      </c>
      <c r="K7153" s="109">
        <f t="shared" si="892"/>
        <v>0</v>
      </c>
      <c r="L7153" s="43">
        <f t="shared" si="893"/>
        <v>-6056.3380281690306</v>
      </c>
      <c r="M7153" s="25"/>
      <c r="N7153" s="25"/>
    </row>
    <row r="7154" spans="1:14" ht="18">
      <c r="A7154" s="114">
        <v>40610</v>
      </c>
      <c r="B7154" s="102" t="s">
        <v>1205</v>
      </c>
      <c r="C7154" s="29">
        <f t="shared" si="889"/>
        <v>1022.1465076660988</v>
      </c>
      <c r="D7154" s="102" t="s">
        <v>188</v>
      </c>
      <c r="E7154" s="43">
        <v>293.5</v>
      </c>
      <c r="F7154" s="43">
        <v>295</v>
      </c>
      <c r="G7154" s="43">
        <v>297.5</v>
      </c>
      <c r="H7154" s="110">
        <v>301</v>
      </c>
      <c r="I7154" s="109">
        <f t="shared" si="890"/>
        <v>1533.2197614991483</v>
      </c>
      <c r="J7154" s="109">
        <f t="shared" si="891"/>
        <v>2555.3662691652471</v>
      </c>
      <c r="K7154" s="109">
        <f t="shared" si="892"/>
        <v>3577.5127768313459</v>
      </c>
      <c r="L7154" s="43">
        <f t="shared" si="893"/>
        <v>7666.0988074957413</v>
      </c>
      <c r="M7154" s="25"/>
      <c r="N7154" s="25"/>
    </row>
    <row r="7155" spans="1:14" ht="18">
      <c r="A7155" s="114">
        <v>40610</v>
      </c>
      <c r="B7155" s="102" t="s">
        <v>600</v>
      </c>
      <c r="C7155" s="29">
        <f t="shared" si="889"/>
        <v>528.16901408450701</v>
      </c>
      <c r="D7155" s="102" t="s">
        <v>188</v>
      </c>
      <c r="E7155" s="43">
        <v>568</v>
      </c>
      <c r="F7155" s="43">
        <v>572</v>
      </c>
      <c r="G7155" s="43">
        <v>577</v>
      </c>
      <c r="H7155" s="110"/>
      <c r="I7155" s="109">
        <f t="shared" si="890"/>
        <v>2112.676056338028</v>
      </c>
      <c r="J7155" s="109">
        <f t="shared" si="891"/>
        <v>2640.8450704225352</v>
      </c>
      <c r="K7155" s="109">
        <f t="shared" si="892"/>
        <v>0</v>
      </c>
      <c r="L7155" s="43">
        <f t="shared" si="893"/>
        <v>4753.5211267605628</v>
      </c>
      <c r="M7155" s="25"/>
      <c r="N7155" s="25"/>
    </row>
    <row r="7156" spans="1:14" ht="18">
      <c r="A7156" s="114">
        <v>40610</v>
      </c>
      <c r="B7156" s="102" t="s">
        <v>1011</v>
      </c>
      <c r="C7156" s="29">
        <f t="shared" si="889"/>
        <v>952.38095238095241</v>
      </c>
      <c r="D7156" s="102" t="s">
        <v>188</v>
      </c>
      <c r="E7156" s="43">
        <v>315</v>
      </c>
      <c r="F7156" s="43">
        <v>317.5</v>
      </c>
      <c r="G7156" s="43"/>
      <c r="H7156" s="110"/>
      <c r="I7156" s="109">
        <f t="shared" si="890"/>
        <v>2380.9523809523812</v>
      </c>
      <c r="J7156" s="109">
        <f t="shared" si="891"/>
        <v>0</v>
      </c>
      <c r="K7156" s="109">
        <f t="shared" si="892"/>
        <v>0</v>
      </c>
      <c r="L7156" s="43">
        <f t="shared" si="893"/>
        <v>2380.9523809523812</v>
      </c>
      <c r="M7156" s="25"/>
      <c r="N7156" s="25"/>
    </row>
    <row r="7157" spans="1:14" ht="18">
      <c r="A7157" s="114">
        <v>40609</v>
      </c>
      <c r="B7157" s="102" t="s">
        <v>1252</v>
      </c>
      <c r="C7157" s="29">
        <f t="shared" si="889"/>
        <v>2097.9020979020979</v>
      </c>
      <c r="D7157" s="102" t="s">
        <v>188</v>
      </c>
      <c r="E7157" s="43">
        <v>143</v>
      </c>
      <c r="F7157" s="43">
        <v>145</v>
      </c>
      <c r="G7157" s="43">
        <v>147</v>
      </c>
      <c r="H7157" s="110">
        <v>150</v>
      </c>
      <c r="I7157" s="109">
        <f t="shared" si="890"/>
        <v>4195.8041958041958</v>
      </c>
      <c r="J7157" s="109">
        <f t="shared" si="891"/>
        <v>4195.8041958041958</v>
      </c>
      <c r="K7157" s="109">
        <f t="shared" si="892"/>
        <v>6293.7062937062938</v>
      </c>
      <c r="L7157" s="43">
        <f t="shared" si="893"/>
        <v>14685.314685314686</v>
      </c>
      <c r="M7157" s="25"/>
      <c r="N7157" s="25"/>
    </row>
    <row r="7158" spans="1:14" ht="18">
      <c r="A7158" s="114">
        <v>40609</v>
      </c>
      <c r="B7158" s="102" t="s">
        <v>721</v>
      </c>
      <c r="C7158" s="29">
        <f t="shared" si="889"/>
        <v>619.83471074380168</v>
      </c>
      <c r="D7158" s="102" t="s">
        <v>188</v>
      </c>
      <c r="E7158" s="43">
        <v>484</v>
      </c>
      <c r="F7158" s="43">
        <v>487</v>
      </c>
      <c r="G7158" s="43">
        <v>490</v>
      </c>
      <c r="H7158" s="110">
        <v>498</v>
      </c>
      <c r="I7158" s="109">
        <f t="shared" si="890"/>
        <v>1859.504132231405</v>
      </c>
      <c r="J7158" s="109">
        <f t="shared" si="891"/>
        <v>1859.504132231405</v>
      </c>
      <c r="K7158" s="109">
        <f t="shared" si="892"/>
        <v>4958.6776859504134</v>
      </c>
      <c r="L7158" s="43">
        <f t="shared" si="893"/>
        <v>8677.6859504132226</v>
      </c>
      <c r="M7158" s="25"/>
      <c r="N7158" s="25"/>
    </row>
    <row r="7159" spans="1:14" ht="18">
      <c r="A7159" s="114">
        <v>40609</v>
      </c>
      <c r="B7159" s="102" t="s">
        <v>1052</v>
      </c>
      <c r="C7159" s="29">
        <f t="shared" si="889"/>
        <v>154.79876160990713</v>
      </c>
      <c r="D7159" s="102" t="s">
        <v>188</v>
      </c>
      <c r="E7159" s="43">
        <v>1938</v>
      </c>
      <c r="F7159" s="43">
        <v>1948</v>
      </c>
      <c r="G7159" s="43">
        <v>1950</v>
      </c>
      <c r="H7159" s="110">
        <v>1975</v>
      </c>
      <c r="I7159" s="109">
        <f t="shared" si="890"/>
        <v>1547.9876160990714</v>
      </c>
      <c r="J7159" s="109">
        <f t="shared" si="891"/>
        <v>309.59752321981426</v>
      </c>
      <c r="K7159" s="109">
        <f t="shared" si="892"/>
        <v>3869.9690402476781</v>
      </c>
      <c r="L7159" s="43">
        <f t="shared" si="893"/>
        <v>5727.554179566564</v>
      </c>
      <c r="M7159" s="25"/>
      <c r="N7159" s="25"/>
    </row>
    <row r="7160" spans="1:14" ht="18">
      <c r="A7160" s="114">
        <v>40609</v>
      </c>
      <c r="B7160" s="102" t="s">
        <v>110</v>
      </c>
      <c r="C7160" s="29">
        <f t="shared" si="889"/>
        <v>978.79282218597064</v>
      </c>
      <c r="D7160" s="102" t="s">
        <v>188</v>
      </c>
      <c r="E7160" s="43">
        <v>306.5</v>
      </c>
      <c r="F7160" s="43">
        <v>309</v>
      </c>
      <c r="G7160" s="43">
        <v>310.5</v>
      </c>
      <c r="H7160" s="110"/>
      <c r="I7160" s="109">
        <f t="shared" si="890"/>
        <v>2446.9820554649268</v>
      </c>
      <c r="J7160" s="109">
        <f t="shared" si="891"/>
        <v>1468.189233278956</v>
      </c>
      <c r="K7160" s="109">
        <f t="shared" si="892"/>
        <v>0</v>
      </c>
      <c r="L7160" s="43">
        <f t="shared" si="893"/>
        <v>3915.1712887438825</v>
      </c>
      <c r="M7160" s="25"/>
      <c r="N7160" s="25"/>
    </row>
    <row r="7161" spans="1:14" ht="18">
      <c r="A7161" s="114">
        <v>40609</v>
      </c>
      <c r="B7161" s="102" t="s">
        <v>1253</v>
      </c>
      <c r="C7161" s="29">
        <f t="shared" si="889"/>
        <v>3488.3720930232557</v>
      </c>
      <c r="D7161" s="102" t="s">
        <v>188</v>
      </c>
      <c r="E7161" s="43">
        <v>86</v>
      </c>
      <c r="F7161" s="43">
        <v>86.6</v>
      </c>
      <c r="G7161" s="43"/>
      <c r="H7161" s="110"/>
      <c r="I7161" s="109">
        <f t="shared" si="890"/>
        <v>2093.0232558139337</v>
      </c>
      <c r="J7161" s="109">
        <f t="shared" si="891"/>
        <v>0</v>
      </c>
      <c r="K7161" s="109">
        <f t="shared" si="892"/>
        <v>0</v>
      </c>
      <c r="L7161" s="43">
        <f t="shared" si="893"/>
        <v>2093.0232558139337</v>
      </c>
      <c r="M7161" s="25"/>
      <c r="N7161" s="25"/>
    </row>
    <row r="7162" spans="1:14" ht="18">
      <c r="A7162" s="114">
        <v>40606</v>
      </c>
      <c r="B7162" s="102" t="s">
        <v>1254</v>
      </c>
      <c r="C7162" s="29">
        <f t="shared" si="889"/>
        <v>432.27665706051874</v>
      </c>
      <c r="D7162" s="102" t="s">
        <v>188</v>
      </c>
      <c r="E7162" s="43">
        <v>694</v>
      </c>
      <c r="F7162" s="43">
        <v>698</v>
      </c>
      <c r="G7162" s="43"/>
      <c r="H7162" s="110"/>
      <c r="I7162" s="109">
        <f t="shared" si="890"/>
        <v>1729.106628242075</v>
      </c>
      <c r="J7162" s="109">
        <f t="shared" si="891"/>
        <v>0</v>
      </c>
      <c r="K7162" s="109">
        <f t="shared" si="892"/>
        <v>0</v>
      </c>
      <c r="L7162" s="43">
        <f t="shared" si="893"/>
        <v>1729.106628242075</v>
      </c>
      <c r="M7162" s="25"/>
      <c r="N7162" s="25"/>
    </row>
    <row r="7163" spans="1:14" ht="18">
      <c r="A7163" s="114">
        <v>40606</v>
      </c>
      <c r="B7163" s="102" t="s">
        <v>1254</v>
      </c>
      <c r="C7163" s="29">
        <f t="shared" si="889"/>
        <v>447.76119402985074</v>
      </c>
      <c r="D7163" s="102" t="s">
        <v>188</v>
      </c>
      <c r="E7163" s="43">
        <v>670</v>
      </c>
      <c r="F7163" s="43">
        <v>674</v>
      </c>
      <c r="G7163" s="43">
        <v>680</v>
      </c>
      <c r="H7163" s="110">
        <v>688</v>
      </c>
      <c r="I7163" s="109">
        <f t="shared" si="890"/>
        <v>1791.044776119403</v>
      </c>
      <c r="J7163" s="109">
        <f t="shared" si="891"/>
        <v>2686.5671641791046</v>
      </c>
      <c r="K7163" s="109">
        <f t="shared" si="892"/>
        <v>3582.0895522388059</v>
      </c>
      <c r="L7163" s="43">
        <f t="shared" si="893"/>
        <v>8059.7014925373132</v>
      </c>
      <c r="M7163" s="25"/>
      <c r="N7163" s="25"/>
    </row>
    <row r="7164" spans="1:14" ht="18">
      <c r="A7164" s="114">
        <v>40606</v>
      </c>
      <c r="B7164" s="102" t="s">
        <v>110</v>
      </c>
      <c r="C7164" s="29">
        <f t="shared" si="889"/>
        <v>1003.3444816053511</v>
      </c>
      <c r="D7164" s="102" t="s">
        <v>188</v>
      </c>
      <c r="E7164" s="43">
        <v>299</v>
      </c>
      <c r="F7164" s="43">
        <v>301</v>
      </c>
      <c r="G7164" s="43">
        <v>304</v>
      </c>
      <c r="H7164" s="110">
        <v>307</v>
      </c>
      <c r="I7164" s="109">
        <f t="shared" si="890"/>
        <v>2006.6889632107022</v>
      </c>
      <c r="J7164" s="109">
        <f t="shared" si="891"/>
        <v>3010.0334448160534</v>
      </c>
      <c r="K7164" s="109">
        <f t="shared" si="892"/>
        <v>3010.0334448160534</v>
      </c>
      <c r="L7164" s="43">
        <f t="shared" si="893"/>
        <v>8026.755852842809</v>
      </c>
      <c r="M7164" s="25"/>
      <c r="N7164" s="25"/>
    </row>
    <row r="7165" spans="1:14" ht="18">
      <c r="A7165" s="114">
        <v>40605</v>
      </c>
      <c r="B7165" s="102" t="s">
        <v>1254</v>
      </c>
      <c r="C7165" s="29">
        <f t="shared" si="889"/>
        <v>465.11627906976742</v>
      </c>
      <c r="D7165" s="102" t="s">
        <v>188</v>
      </c>
      <c r="E7165" s="43">
        <v>645</v>
      </c>
      <c r="F7165" s="43">
        <v>650</v>
      </c>
      <c r="G7165" s="43">
        <v>656</v>
      </c>
      <c r="H7165" s="110">
        <v>665</v>
      </c>
      <c r="I7165" s="109">
        <f t="shared" si="890"/>
        <v>2325.5813953488368</v>
      </c>
      <c r="J7165" s="109">
        <f t="shared" si="891"/>
        <v>2790.6976744186045</v>
      </c>
      <c r="K7165" s="109">
        <f t="shared" si="892"/>
        <v>4186.0465116279065</v>
      </c>
      <c r="L7165" s="43">
        <f t="shared" si="893"/>
        <v>9302.3255813953474</v>
      </c>
      <c r="M7165" s="25"/>
      <c r="N7165" s="25"/>
    </row>
    <row r="7166" spans="1:14" ht="18">
      <c r="A7166" s="114">
        <v>40605</v>
      </c>
      <c r="B7166" s="102" t="s">
        <v>1052</v>
      </c>
      <c r="C7166" s="29">
        <f t="shared" si="889"/>
        <v>152.67175572519085</v>
      </c>
      <c r="D7166" s="102" t="s">
        <v>188</v>
      </c>
      <c r="E7166" s="43">
        <v>1965</v>
      </c>
      <c r="F7166" s="43">
        <v>1975</v>
      </c>
      <c r="G7166" s="43">
        <v>1990</v>
      </c>
      <c r="H7166" s="110">
        <v>2020</v>
      </c>
      <c r="I7166" s="109">
        <f t="shared" si="890"/>
        <v>1526.7175572519086</v>
      </c>
      <c r="J7166" s="109">
        <f t="shared" si="891"/>
        <v>2290.0763358778627</v>
      </c>
      <c r="K7166" s="109">
        <f t="shared" si="892"/>
        <v>4580.1526717557254</v>
      </c>
      <c r="L7166" s="43">
        <f t="shared" si="893"/>
        <v>8396.9465648854966</v>
      </c>
      <c r="M7166" s="25"/>
      <c r="N7166" s="25"/>
    </row>
    <row r="7167" spans="1:14" ht="18">
      <c r="A7167" s="114">
        <v>40605</v>
      </c>
      <c r="B7167" s="102" t="s">
        <v>1052</v>
      </c>
      <c r="C7167" s="29">
        <f t="shared" ref="C7167:C7230" si="894">300000/E7167</f>
        <v>159.57446808510639</v>
      </c>
      <c r="D7167" s="102" t="s">
        <v>188</v>
      </c>
      <c r="E7167" s="43">
        <v>1880</v>
      </c>
      <c r="F7167" s="43">
        <v>1890</v>
      </c>
      <c r="G7167" s="43">
        <v>1905</v>
      </c>
      <c r="H7167" s="110">
        <v>1925</v>
      </c>
      <c r="I7167" s="109">
        <f t="shared" si="890"/>
        <v>1595.744680851064</v>
      </c>
      <c r="J7167" s="109">
        <f t="shared" si="891"/>
        <v>2393.617021276596</v>
      </c>
      <c r="K7167" s="109">
        <f t="shared" si="892"/>
        <v>3191.489361702128</v>
      </c>
      <c r="L7167" s="43">
        <f t="shared" si="893"/>
        <v>7180.8510638297885</v>
      </c>
      <c r="M7167" s="25"/>
      <c r="N7167" s="25"/>
    </row>
    <row r="7168" spans="1:14" ht="18">
      <c r="A7168" s="114">
        <v>40605</v>
      </c>
      <c r="B7168" s="102" t="s">
        <v>1156</v>
      </c>
      <c r="C7168" s="29">
        <f t="shared" si="894"/>
        <v>867.05202312138726</v>
      </c>
      <c r="D7168" s="102" t="s">
        <v>203</v>
      </c>
      <c r="E7168" s="43">
        <v>346</v>
      </c>
      <c r="F7168" s="43">
        <v>343.5</v>
      </c>
      <c r="G7168" s="43">
        <v>341.5</v>
      </c>
      <c r="H7168" s="110">
        <v>336</v>
      </c>
      <c r="I7168" s="109">
        <f t="shared" si="890"/>
        <v>2167.6300578034679</v>
      </c>
      <c r="J7168" s="109">
        <f t="shared" si="891"/>
        <v>1734.1040462427745</v>
      </c>
      <c r="K7168" s="109">
        <f t="shared" si="892"/>
        <v>4768.7861271676302</v>
      </c>
      <c r="L7168" s="43">
        <f t="shared" si="893"/>
        <v>8670.5202312138717</v>
      </c>
      <c r="M7168" s="25"/>
      <c r="N7168" s="25"/>
    </row>
    <row r="7169" spans="1:14" ht="18">
      <c r="A7169" s="114">
        <v>40605</v>
      </c>
      <c r="B7169" s="102" t="s">
        <v>1052</v>
      </c>
      <c r="C7169" s="29">
        <f t="shared" si="894"/>
        <v>164.38356164383561</v>
      </c>
      <c r="D7169" s="102" t="s">
        <v>188</v>
      </c>
      <c r="E7169" s="43">
        <v>1825</v>
      </c>
      <c r="F7169" s="43">
        <v>1835</v>
      </c>
      <c r="G7169" s="43">
        <v>1850</v>
      </c>
      <c r="H7169" s="110">
        <v>1870</v>
      </c>
      <c r="I7169" s="109">
        <f t="shared" si="890"/>
        <v>1643.8356164383561</v>
      </c>
      <c r="J7169" s="109">
        <f t="shared" si="891"/>
        <v>2465.7534246575342</v>
      </c>
      <c r="K7169" s="109">
        <f t="shared" si="892"/>
        <v>3287.6712328767121</v>
      </c>
      <c r="L7169" s="43">
        <f t="shared" si="893"/>
        <v>7397.2602739726026</v>
      </c>
      <c r="M7169" s="25"/>
      <c r="N7169" s="25"/>
    </row>
    <row r="7170" spans="1:14" ht="18">
      <c r="A7170" s="114">
        <v>40603</v>
      </c>
      <c r="B7170" s="102" t="s">
        <v>535</v>
      </c>
      <c r="C7170" s="29">
        <f t="shared" si="894"/>
        <v>895.52238805970148</v>
      </c>
      <c r="D7170" s="102" t="s">
        <v>188</v>
      </c>
      <c r="E7170" s="43">
        <v>335</v>
      </c>
      <c r="F7170" s="43">
        <v>338</v>
      </c>
      <c r="G7170" s="43">
        <v>341</v>
      </c>
      <c r="H7170" s="110">
        <v>345</v>
      </c>
      <c r="I7170" s="109">
        <f t="shared" si="890"/>
        <v>2686.5671641791046</v>
      </c>
      <c r="J7170" s="109">
        <f t="shared" si="891"/>
        <v>2686.5671641791046</v>
      </c>
      <c r="K7170" s="109">
        <f t="shared" si="892"/>
        <v>3582.0895522388059</v>
      </c>
      <c r="L7170" s="43">
        <f t="shared" si="893"/>
        <v>8955.2238805970155</v>
      </c>
      <c r="M7170" s="25"/>
      <c r="N7170" s="25"/>
    </row>
    <row r="7171" spans="1:14" ht="18">
      <c r="A7171" s="114">
        <v>40603</v>
      </c>
      <c r="B7171" s="102" t="s">
        <v>721</v>
      </c>
      <c r="C7171" s="29">
        <f t="shared" si="894"/>
        <v>665.1884700665189</v>
      </c>
      <c r="D7171" s="102" t="s">
        <v>188</v>
      </c>
      <c r="E7171" s="43">
        <v>451</v>
      </c>
      <c r="F7171" s="43">
        <v>454</v>
      </c>
      <c r="G7171" s="43">
        <v>457</v>
      </c>
      <c r="H7171" s="110">
        <v>460</v>
      </c>
      <c r="I7171" s="109">
        <f t="shared" si="890"/>
        <v>1995.5654101995567</v>
      </c>
      <c r="J7171" s="109">
        <f t="shared" si="891"/>
        <v>1995.5654101995567</v>
      </c>
      <c r="K7171" s="109">
        <f t="shared" si="892"/>
        <v>1995.5654101995567</v>
      </c>
      <c r="L7171" s="43">
        <f t="shared" si="893"/>
        <v>5986.6962305986699</v>
      </c>
      <c r="M7171" s="25"/>
      <c r="N7171" s="25"/>
    </row>
    <row r="7172" spans="1:14" ht="18">
      <c r="A7172" s="114">
        <v>40603</v>
      </c>
      <c r="B7172" s="102" t="s">
        <v>721</v>
      </c>
      <c r="C7172" s="29">
        <f t="shared" si="894"/>
        <v>645.16129032258061</v>
      </c>
      <c r="D7172" s="102" t="s">
        <v>188</v>
      </c>
      <c r="E7172" s="43">
        <v>465</v>
      </c>
      <c r="F7172" s="43">
        <v>468</v>
      </c>
      <c r="G7172" s="43">
        <v>471</v>
      </c>
      <c r="H7172" s="110"/>
      <c r="I7172" s="109">
        <f t="shared" si="890"/>
        <v>1935.483870967742</v>
      </c>
      <c r="J7172" s="109">
        <f t="shared" si="891"/>
        <v>1935.483870967742</v>
      </c>
      <c r="K7172" s="109">
        <f t="shared" si="892"/>
        <v>0</v>
      </c>
      <c r="L7172" s="43">
        <f t="shared" si="893"/>
        <v>3870.9677419354839</v>
      </c>
      <c r="M7172" s="25"/>
      <c r="N7172" s="25"/>
    </row>
    <row r="7173" spans="1:14" ht="18">
      <c r="A7173" s="114">
        <v>40603</v>
      </c>
      <c r="B7173" s="102" t="s">
        <v>1052</v>
      </c>
      <c r="C7173" s="29">
        <f t="shared" si="894"/>
        <v>169.58733747880157</v>
      </c>
      <c r="D7173" s="102" t="s">
        <v>188</v>
      </c>
      <c r="E7173" s="43">
        <v>1769</v>
      </c>
      <c r="F7173" s="43">
        <v>1779</v>
      </c>
      <c r="G7173" s="43">
        <v>1793</v>
      </c>
      <c r="H7173" s="110">
        <v>1810</v>
      </c>
      <c r="I7173" s="109">
        <f t="shared" si="890"/>
        <v>1695.8733747880158</v>
      </c>
      <c r="J7173" s="109">
        <f t="shared" si="891"/>
        <v>2374.222724703222</v>
      </c>
      <c r="K7173" s="109">
        <f t="shared" si="892"/>
        <v>2882.9847371396268</v>
      </c>
      <c r="L7173" s="43">
        <f t="shared" si="893"/>
        <v>6953.0808366308647</v>
      </c>
      <c r="M7173" s="25"/>
      <c r="N7173" s="25"/>
    </row>
    <row r="7174" spans="1:14" ht="18">
      <c r="A7174" s="114">
        <v>40603</v>
      </c>
      <c r="B7174" s="102" t="s">
        <v>1145</v>
      </c>
      <c r="C7174" s="29">
        <f t="shared" si="894"/>
        <v>495.8677685950413</v>
      </c>
      <c r="D7174" s="102" t="s">
        <v>203</v>
      </c>
      <c r="E7174" s="43">
        <v>605</v>
      </c>
      <c r="F7174" s="43">
        <v>602</v>
      </c>
      <c r="G7174" s="43"/>
      <c r="H7174" s="110"/>
      <c r="I7174" s="109">
        <f t="shared" si="890"/>
        <v>1487.6033057851239</v>
      </c>
      <c r="J7174" s="109">
        <f t="shared" si="891"/>
        <v>0</v>
      </c>
      <c r="K7174" s="109">
        <f t="shared" si="892"/>
        <v>0</v>
      </c>
      <c r="L7174" s="43">
        <f t="shared" si="893"/>
        <v>1487.6033057851239</v>
      </c>
      <c r="M7174" s="25"/>
      <c r="N7174" s="25"/>
    </row>
    <row r="7175" spans="1:14" ht="18">
      <c r="A7175" s="114">
        <v>40602</v>
      </c>
      <c r="B7175" s="102" t="s">
        <v>1255</v>
      </c>
      <c r="C7175" s="29">
        <f t="shared" si="894"/>
        <v>409.27694406548432</v>
      </c>
      <c r="D7175" s="102" t="s">
        <v>203</v>
      </c>
      <c r="E7175" s="43">
        <v>733</v>
      </c>
      <c r="F7175" s="43">
        <v>729</v>
      </c>
      <c r="G7175" s="43"/>
      <c r="H7175" s="110"/>
      <c r="I7175" s="109">
        <f t="shared" si="890"/>
        <v>1637.1077762619373</v>
      </c>
      <c r="J7175" s="109">
        <f t="shared" si="891"/>
        <v>0</v>
      </c>
      <c r="K7175" s="109">
        <f t="shared" si="892"/>
        <v>0</v>
      </c>
      <c r="L7175" s="43">
        <f t="shared" si="893"/>
        <v>1637.1077762619373</v>
      </c>
      <c r="M7175" s="25"/>
      <c r="N7175" s="25"/>
    </row>
    <row r="7176" spans="1:14" ht="18">
      <c r="A7176" s="114">
        <v>40602</v>
      </c>
      <c r="B7176" s="102" t="s">
        <v>1156</v>
      </c>
      <c r="C7176" s="29">
        <f t="shared" si="894"/>
        <v>978.79282218597064</v>
      </c>
      <c r="D7176" s="102" t="s">
        <v>203</v>
      </c>
      <c r="E7176" s="43">
        <v>306.5</v>
      </c>
      <c r="F7176" s="43">
        <v>304.5</v>
      </c>
      <c r="G7176" s="43"/>
      <c r="H7176" s="110"/>
      <c r="I7176" s="109">
        <f t="shared" si="890"/>
        <v>1957.5856443719413</v>
      </c>
      <c r="J7176" s="109">
        <f t="shared" si="891"/>
        <v>0</v>
      </c>
      <c r="K7176" s="109">
        <f t="shared" si="892"/>
        <v>0</v>
      </c>
      <c r="L7176" s="43">
        <f t="shared" si="893"/>
        <v>1957.5856443719413</v>
      </c>
      <c r="M7176" s="25"/>
      <c r="N7176" s="25"/>
    </row>
    <row r="7177" spans="1:14" ht="18">
      <c r="A7177" s="114">
        <v>40602</v>
      </c>
      <c r="B7177" s="102" t="s">
        <v>513</v>
      </c>
      <c r="C7177" s="29">
        <f t="shared" si="894"/>
        <v>482.3151125401929</v>
      </c>
      <c r="D7177" s="102" t="s">
        <v>188</v>
      </c>
      <c r="E7177" s="43">
        <v>622</v>
      </c>
      <c r="F7177" s="43">
        <v>614</v>
      </c>
      <c r="G7177" s="43"/>
      <c r="H7177" s="110"/>
      <c r="I7177" s="109">
        <f t="shared" si="890"/>
        <v>-3858.5209003215432</v>
      </c>
      <c r="J7177" s="109">
        <f t="shared" si="891"/>
        <v>0</v>
      </c>
      <c r="K7177" s="109">
        <f t="shared" si="892"/>
        <v>0</v>
      </c>
      <c r="L7177" s="43">
        <f t="shared" si="893"/>
        <v>-3858.5209003215432</v>
      </c>
      <c r="M7177" s="25"/>
      <c r="N7177" s="25"/>
    </row>
    <row r="7178" spans="1:14" ht="18">
      <c r="A7178" s="114">
        <v>40599</v>
      </c>
      <c r="B7178" s="102" t="s">
        <v>1156</v>
      </c>
      <c r="C7178" s="29">
        <f t="shared" si="894"/>
        <v>946.37223974763413</v>
      </c>
      <c r="D7178" s="102" t="s">
        <v>203</v>
      </c>
      <c r="E7178" s="43">
        <v>317</v>
      </c>
      <c r="F7178" s="43">
        <v>314</v>
      </c>
      <c r="G7178" s="43">
        <v>311</v>
      </c>
      <c r="H7178" s="110">
        <v>308</v>
      </c>
      <c r="I7178" s="109">
        <f t="shared" si="890"/>
        <v>2839.1167192429025</v>
      </c>
      <c r="J7178" s="109">
        <f t="shared" si="891"/>
        <v>2839.1167192429025</v>
      </c>
      <c r="K7178" s="109">
        <f t="shared" si="892"/>
        <v>2839.1167192429025</v>
      </c>
      <c r="L7178" s="43">
        <f t="shared" si="893"/>
        <v>8517.3501577287079</v>
      </c>
      <c r="M7178" s="25"/>
      <c r="N7178" s="25"/>
    </row>
    <row r="7179" spans="1:14" ht="18">
      <c r="A7179" s="114">
        <v>40599</v>
      </c>
      <c r="B7179" s="102" t="s">
        <v>1110</v>
      </c>
      <c r="C7179" s="29">
        <f t="shared" si="894"/>
        <v>761.42131979695432</v>
      </c>
      <c r="D7179" s="102" t="s">
        <v>188</v>
      </c>
      <c r="E7179" s="43">
        <v>394</v>
      </c>
      <c r="F7179" s="43">
        <v>398</v>
      </c>
      <c r="G7179" s="43">
        <v>402</v>
      </c>
      <c r="H7179" s="110"/>
      <c r="I7179" s="109">
        <f t="shared" si="890"/>
        <v>3045.6852791878173</v>
      </c>
      <c r="J7179" s="109">
        <f t="shared" si="891"/>
        <v>3045.6852791878173</v>
      </c>
      <c r="K7179" s="109">
        <f t="shared" si="892"/>
        <v>0</v>
      </c>
      <c r="L7179" s="43">
        <f t="shared" si="893"/>
        <v>6091.3705583756346</v>
      </c>
      <c r="M7179" s="25"/>
      <c r="N7179" s="25"/>
    </row>
    <row r="7180" spans="1:14" ht="18">
      <c r="A7180" s="114">
        <v>40598</v>
      </c>
      <c r="B7180" s="102" t="s">
        <v>1256</v>
      </c>
      <c r="C7180" s="29">
        <f t="shared" si="894"/>
        <v>5454.545454545455</v>
      </c>
      <c r="D7180" s="102" t="s">
        <v>203</v>
      </c>
      <c r="E7180" s="43">
        <v>55</v>
      </c>
      <c r="F7180" s="43">
        <v>54.5</v>
      </c>
      <c r="G7180" s="43"/>
      <c r="H7180" s="110"/>
      <c r="I7180" s="109">
        <f t="shared" ref="I7180:I7243" si="895">(IF(D7180="SHORT",E7180-F7180,IF(D7180="LONG",F7180-E7180)))*C7180</f>
        <v>2727.2727272727275</v>
      </c>
      <c r="J7180" s="109">
        <f t="shared" ref="J7180:J7243" si="896">(IF(D7180="SHORT",IF(G7180="",0,F7180-G7180),IF(D7180="LONG",IF(G7180="",0,G7180-F7180))))*C7180</f>
        <v>0</v>
      </c>
      <c r="K7180" s="109">
        <f t="shared" ref="K7180:K7243" si="897">(IF(D7180="SHORT",IF(H7180="",0,G7180-H7180),IF(D7180="LONG",IF(H7180="",0,(H7180-G7180)))))*C7180</f>
        <v>0</v>
      </c>
      <c r="L7180" s="43">
        <f t="shared" ref="L7180:L7243" si="898">SUM(I7180,J7180,K7180)</f>
        <v>2727.2727272727275</v>
      </c>
      <c r="M7180" s="25"/>
      <c r="N7180" s="25"/>
    </row>
    <row r="7181" spans="1:14" ht="18">
      <c r="A7181" s="114">
        <v>40598</v>
      </c>
      <c r="B7181" s="102" t="s">
        <v>1145</v>
      </c>
      <c r="C7181" s="29">
        <f t="shared" si="894"/>
        <v>455.9270516717325</v>
      </c>
      <c r="D7181" s="102" t="s">
        <v>203</v>
      </c>
      <c r="E7181" s="43">
        <v>658</v>
      </c>
      <c r="F7181" s="43">
        <v>654</v>
      </c>
      <c r="G7181" s="43">
        <v>650</v>
      </c>
      <c r="H7181" s="110"/>
      <c r="I7181" s="109">
        <f t="shared" si="895"/>
        <v>1823.70820668693</v>
      </c>
      <c r="J7181" s="109">
        <f t="shared" si="896"/>
        <v>1823.70820668693</v>
      </c>
      <c r="K7181" s="109">
        <f t="shared" si="897"/>
        <v>0</v>
      </c>
      <c r="L7181" s="43">
        <f t="shared" si="898"/>
        <v>3647.41641337386</v>
      </c>
      <c r="M7181" s="25"/>
      <c r="N7181" s="25"/>
    </row>
    <row r="7182" spans="1:14" ht="18">
      <c r="A7182" s="114">
        <v>40598</v>
      </c>
      <c r="B7182" s="102" t="s">
        <v>1145</v>
      </c>
      <c r="C7182" s="29">
        <f t="shared" si="894"/>
        <v>471.69811320754718</v>
      </c>
      <c r="D7182" s="102" t="s">
        <v>203</v>
      </c>
      <c r="E7182" s="43">
        <v>636</v>
      </c>
      <c r="F7182" s="43">
        <v>632</v>
      </c>
      <c r="G7182" s="43"/>
      <c r="H7182" s="110"/>
      <c r="I7182" s="109">
        <f t="shared" si="895"/>
        <v>1886.7924528301887</v>
      </c>
      <c r="J7182" s="109">
        <f t="shared" si="896"/>
        <v>0</v>
      </c>
      <c r="K7182" s="109">
        <f t="shared" si="897"/>
        <v>0</v>
      </c>
      <c r="L7182" s="43">
        <f t="shared" si="898"/>
        <v>1886.7924528301887</v>
      </c>
      <c r="M7182" s="25"/>
      <c r="N7182" s="25"/>
    </row>
    <row r="7183" spans="1:14" ht="18">
      <c r="A7183" s="114">
        <v>40597</v>
      </c>
      <c r="B7183" s="102" t="s">
        <v>1192</v>
      </c>
      <c r="C7183" s="29">
        <f t="shared" si="894"/>
        <v>1769.9115044247787</v>
      </c>
      <c r="D7183" s="102" t="s">
        <v>188</v>
      </c>
      <c r="E7183" s="43">
        <v>169.5</v>
      </c>
      <c r="F7183" s="43">
        <v>170.5</v>
      </c>
      <c r="G7183" s="43">
        <v>172</v>
      </c>
      <c r="H7183" s="110"/>
      <c r="I7183" s="109">
        <f t="shared" si="895"/>
        <v>1769.9115044247787</v>
      </c>
      <c r="J7183" s="109">
        <f t="shared" si="896"/>
        <v>2654.8672566371679</v>
      </c>
      <c r="K7183" s="109">
        <f t="shared" si="897"/>
        <v>0</v>
      </c>
      <c r="L7183" s="43">
        <f t="shared" si="898"/>
        <v>4424.7787610619471</v>
      </c>
      <c r="M7183" s="25"/>
      <c r="N7183" s="25"/>
    </row>
    <row r="7184" spans="1:14" ht="18">
      <c r="A7184" s="114">
        <v>40597</v>
      </c>
      <c r="B7184" s="102" t="s">
        <v>65</v>
      </c>
      <c r="C7184" s="29">
        <f t="shared" si="894"/>
        <v>2419.3548387096776</v>
      </c>
      <c r="D7184" s="102" t="s">
        <v>203</v>
      </c>
      <c r="E7184" s="43">
        <v>124</v>
      </c>
      <c r="F7184" s="43">
        <v>122.5</v>
      </c>
      <c r="G7184" s="43">
        <v>121</v>
      </c>
      <c r="H7184" s="110"/>
      <c r="I7184" s="109">
        <f t="shared" si="895"/>
        <v>3629.0322580645161</v>
      </c>
      <c r="J7184" s="109">
        <f t="shared" si="896"/>
        <v>3629.0322580645161</v>
      </c>
      <c r="K7184" s="109">
        <f t="shared" si="897"/>
        <v>0</v>
      </c>
      <c r="L7184" s="43">
        <f t="shared" si="898"/>
        <v>7258.0645161290322</v>
      </c>
      <c r="M7184" s="25"/>
      <c r="N7184" s="25"/>
    </row>
    <row r="7185" spans="1:14" ht="18">
      <c r="A7185" s="114">
        <v>40596</v>
      </c>
      <c r="B7185" s="102" t="s">
        <v>1252</v>
      </c>
      <c r="C7185" s="29">
        <f t="shared" si="894"/>
        <v>2112.676056338028</v>
      </c>
      <c r="D7185" s="102" t="s">
        <v>188</v>
      </c>
      <c r="E7185" s="43">
        <v>142</v>
      </c>
      <c r="F7185" s="43">
        <v>143</v>
      </c>
      <c r="G7185" s="43">
        <v>144.5</v>
      </c>
      <c r="H7185" s="110">
        <v>146.5</v>
      </c>
      <c r="I7185" s="109">
        <f t="shared" si="895"/>
        <v>2112.676056338028</v>
      </c>
      <c r="J7185" s="109">
        <f t="shared" si="896"/>
        <v>3169.0140845070418</v>
      </c>
      <c r="K7185" s="109">
        <f t="shared" si="897"/>
        <v>4225.3521126760561</v>
      </c>
      <c r="L7185" s="43">
        <f t="shared" si="898"/>
        <v>9507.0422535211255</v>
      </c>
      <c r="M7185" s="25"/>
      <c r="N7185" s="25"/>
    </row>
    <row r="7186" spans="1:14" ht="18">
      <c r="A7186" s="114">
        <v>40596</v>
      </c>
      <c r="B7186" s="102" t="s">
        <v>1242</v>
      </c>
      <c r="C7186" s="29">
        <f t="shared" si="894"/>
        <v>1807.2289156626507</v>
      </c>
      <c r="D7186" s="102" t="s">
        <v>188</v>
      </c>
      <c r="E7186" s="43">
        <v>166</v>
      </c>
      <c r="F7186" s="43">
        <v>167.5</v>
      </c>
      <c r="G7186" s="43">
        <v>169</v>
      </c>
      <c r="H7186" s="110"/>
      <c r="I7186" s="109">
        <f t="shared" si="895"/>
        <v>2710.8433734939763</v>
      </c>
      <c r="J7186" s="109">
        <f t="shared" si="896"/>
        <v>2710.8433734939763</v>
      </c>
      <c r="K7186" s="109">
        <f t="shared" si="897"/>
        <v>0</v>
      </c>
      <c r="L7186" s="43">
        <f t="shared" si="898"/>
        <v>5421.6867469879526</v>
      </c>
      <c r="M7186" s="25"/>
      <c r="N7186" s="25"/>
    </row>
    <row r="7187" spans="1:14" ht="18">
      <c r="A7187" s="114">
        <v>40596</v>
      </c>
      <c r="B7187" s="102" t="s">
        <v>1253</v>
      </c>
      <c r="C7187" s="29">
        <f t="shared" si="894"/>
        <v>4240.2826855123676</v>
      </c>
      <c r="D7187" s="102" t="s">
        <v>203</v>
      </c>
      <c r="E7187" s="43">
        <v>70.75</v>
      </c>
      <c r="F7187" s="43">
        <v>70</v>
      </c>
      <c r="G7187" s="43"/>
      <c r="H7187" s="110"/>
      <c r="I7187" s="109">
        <f t="shared" si="895"/>
        <v>3180.2120141342757</v>
      </c>
      <c r="J7187" s="109">
        <f t="shared" si="896"/>
        <v>0</v>
      </c>
      <c r="K7187" s="109">
        <f t="shared" si="897"/>
        <v>0</v>
      </c>
      <c r="L7187" s="43">
        <f t="shared" si="898"/>
        <v>3180.2120141342757</v>
      </c>
      <c r="M7187" s="25"/>
      <c r="N7187" s="25"/>
    </row>
    <row r="7188" spans="1:14" ht="18">
      <c r="A7188" s="114">
        <v>40596</v>
      </c>
      <c r="B7188" s="102" t="s">
        <v>1252</v>
      </c>
      <c r="C7188" s="29">
        <f t="shared" si="894"/>
        <v>2142.8571428571427</v>
      </c>
      <c r="D7188" s="102" t="s">
        <v>188</v>
      </c>
      <c r="E7188" s="43">
        <v>140</v>
      </c>
      <c r="F7188" s="43">
        <v>137</v>
      </c>
      <c r="G7188" s="43"/>
      <c r="H7188" s="110"/>
      <c r="I7188" s="109">
        <f t="shared" si="895"/>
        <v>-6428.5714285714275</v>
      </c>
      <c r="J7188" s="109">
        <f t="shared" si="896"/>
        <v>0</v>
      </c>
      <c r="K7188" s="109">
        <f t="shared" si="897"/>
        <v>0</v>
      </c>
      <c r="L7188" s="43">
        <f t="shared" si="898"/>
        <v>-6428.5714285714275</v>
      </c>
      <c r="M7188" s="25"/>
      <c r="N7188" s="25"/>
    </row>
    <row r="7189" spans="1:14" ht="18">
      <c r="A7189" s="114">
        <v>40595</v>
      </c>
      <c r="B7189" s="102" t="s">
        <v>1145</v>
      </c>
      <c r="C7189" s="29">
        <f t="shared" si="894"/>
        <v>386.59793814432987</v>
      </c>
      <c r="D7189" s="102" t="s">
        <v>188</v>
      </c>
      <c r="E7189" s="43">
        <v>776</v>
      </c>
      <c r="F7189" s="43">
        <v>781</v>
      </c>
      <c r="G7189" s="43">
        <v>787</v>
      </c>
      <c r="H7189" s="110">
        <v>793</v>
      </c>
      <c r="I7189" s="109">
        <f t="shared" si="895"/>
        <v>1932.9896907216494</v>
      </c>
      <c r="J7189" s="109">
        <f t="shared" si="896"/>
        <v>2319.5876288659792</v>
      </c>
      <c r="K7189" s="109">
        <f t="shared" si="897"/>
        <v>2319.5876288659792</v>
      </c>
      <c r="L7189" s="43">
        <f t="shared" si="898"/>
        <v>6572.1649484536074</v>
      </c>
      <c r="M7189" s="25"/>
      <c r="N7189" s="25"/>
    </row>
    <row r="7190" spans="1:14" ht="18">
      <c r="A7190" s="114">
        <v>40595</v>
      </c>
      <c r="B7190" s="102" t="s">
        <v>1257</v>
      </c>
      <c r="C7190" s="29">
        <f t="shared" si="894"/>
        <v>2575.1072961373388</v>
      </c>
      <c r="D7190" s="102" t="s">
        <v>188</v>
      </c>
      <c r="E7190" s="43">
        <v>116.5</v>
      </c>
      <c r="F7190" s="43">
        <v>117.5</v>
      </c>
      <c r="G7190" s="43">
        <v>118.5</v>
      </c>
      <c r="H7190" s="110"/>
      <c r="I7190" s="109">
        <f t="shared" si="895"/>
        <v>2575.1072961373388</v>
      </c>
      <c r="J7190" s="109">
        <f t="shared" si="896"/>
        <v>2575.1072961373388</v>
      </c>
      <c r="K7190" s="109">
        <f t="shared" si="897"/>
        <v>0</v>
      </c>
      <c r="L7190" s="43">
        <f t="shared" si="898"/>
        <v>5150.2145922746777</v>
      </c>
      <c r="M7190" s="25"/>
      <c r="N7190" s="25"/>
    </row>
    <row r="7191" spans="1:14" ht="18">
      <c r="A7191" s="114">
        <v>40595</v>
      </c>
      <c r="B7191" s="102" t="s">
        <v>1047</v>
      </c>
      <c r="C7191" s="29">
        <f t="shared" si="894"/>
        <v>849.85835694050991</v>
      </c>
      <c r="D7191" s="102" t="s">
        <v>188</v>
      </c>
      <c r="E7191" s="43">
        <v>353</v>
      </c>
      <c r="F7191" s="43">
        <v>353</v>
      </c>
      <c r="G7191" s="43"/>
      <c r="H7191" s="110"/>
      <c r="I7191" s="109">
        <f t="shared" si="895"/>
        <v>0</v>
      </c>
      <c r="J7191" s="109">
        <f t="shared" si="896"/>
        <v>0</v>
      </c>
      <c r="K7191" s="109">
        <f t="shared" si="897"/>
        <v>0</v>
      </c>
      <c r="L7191" s="43">
        <f t="shared" si="898"/>
        <v>0</v>
      </c>
      <c r="M7191" s="25"/>
      <c r="N7191" s="25"/>
    </row>
    <row r="7192" spans="1:14" ht="18">
      <c r="A7192" s="114">
        <v>40591</v>
      </c>
      <c r="B7192" s="102" t="s">
        <v>836</v>
      </c>
      <c r="C7192" s="29">
        <f t="shared" si="894"/>
        <v>500</v>
      </c>
      <c r="D7192" s="102" t="s">
        <v>188</v>
      </c>
      <c r="E7192" s="43">
        <v>600</v>
      </c>
      <c r="F7192" s="43">
        <v>604</v>
      </c>
      <c r="G7192" s="43">
        <v>608</v>
      </c>
      <c r="H7192" s="110">
        <v>621</v>
      </c>
      <c r="I7192" s="109">
        <f t="shared" si="895"/>
        <v>2000</v>
      </c>
      <c r="J7192" s="109">
        <f t="shared" si="896"/>
        <v>2000</v>
      </c>
      <c r="K7192" s="109">
        <f t="shared" si="897"/>
        <v>6500</v>
      </c>
      <c r="L7192" s="43">
        <f t="shared" si="898"/>
        <v>10500</v>
      </c>
      <c r="M7192" s="25"/>
      <c r="N7192" s="25"/>
    </row>
    <row r="7193" spans="1:14" ht="18">
      <c r="A7193" s="114">
        <v>40591</v>
      </c>
      <c r="B7193" s="102" t="s">
        <v>836</v>
      </c>
      <c r="C7193" s="29">
        <f t="shared" si="894"/>
        <v>508.47457627118644</v>
      </c>
      <c r="D7193" s="102" t="s">
        <v>188</v>
      </c>
      <c r="E7193" s="43">
        <v>590</v>
      </c>
      <c r="F7193" s="43">
        <v>593.5</v>
      </c>
      <c r="G7193" s="43">
        <v>598</v>
      </c>
      <c r="H7193" s="110"/>
      <c r="I7193" s="109">
        <f t="shared" si="895"/>
        <v>1779.6610169491526</v>
      </c>
      <c r="J7193" s="109">
        <f t="shared" si="896"/>
        <v>2288.1355932203392</v>
      </c>
      <c r="K7193" s="109">
        <f t="shared" si="897"/>
        <v>0</v>
      </c>
      <c r="L7193" s="43">
        <f t="shared" si="898"/>
        <v>4067.7966101694919</v>
      </c>
      <c r="M7193" s="25"/>
      <c r="N7193" s="25"/>
    </row>
    <row r="7194" spans="1:14" ht="18">
      <c r="A7194" s="114">
        <v>40591</v>
      </c>
      <c r="B7194" s="102" t="s">
        <v>55</v>
      </c>
      <c r="C7194" s="29">
        <f t="shared" si="894"/>
        <v>1140.6844106463877</v>
      </c>
      <c r="D7194" s="102" t="s">
        <v>188</v>
      </c>
      <c r="E7194" s="43">
        <v>263</v>
      </c>
      <c r="F7194" s="43">
        <v>265</v>
      </c>
      <c r="G7194" s="43"/>
      <c r="H7194" s="110"/>
      <c r="I7194" s="109">
        <f t="shared" si="895"/>
        <v>2281.3688212927755</v>
      </c>
      <c r="J7194" s="109">
        <f t="shared" si="896"/>
        <v>0</v>
      </c>
      <c r="K7194" s="109">
        <f t="shared" si="897"/>
        <v>0</v>
      </c>
      <c r="L7194" s="43">
        <f t="shared" si="898"/>
        <v>2281.3688212927755</v>
      </c>
      <c r="M7194" s="25"/>
      <c r="N7194" s="25"/>
    </row>
    <row r="7195" spans="1:14" ht="18">
      <c r="A7195" s="114">
        <v>40591</v>
      </c>
      <c r="B7195" s="102" t="s">
        <v>92</v>
      </c>
      <c r="C7195" s="29">
        <f t="shared" si="894"/>
        <v>1595.7446808510638</v>
      </c>
      <c r="D7195" s="102" t="s">
        <v>188</v>
      </c>
      <c r="E7195" s="43">
        <v>188</v>
      </c>
      <c r="F7195" s="43">
        <v>189.3</v>
      </c>
      <c r="G7195" s="43"/>
      <c r="H7195" s="110"/>
      <c r="I7195" s="109">
        <f t="shared" si="895"/>
        <v>2074.4680851064008</v>
      </c>
      <c r="J7195" s="109">
        <f t="shared" si="896"/>
        <v>0</v>
      </c>
      <c r="K7195" s="109">
        <f t="shared" si="897"/>
        <v>0</v>
      </c>
      <c r="L7195" s="43">
        <f t="shared" si="898"/>
        <v>2074.4680851064008</v>
      </c>
      <c r="M7195" s="25"/>
      <c r="N7195" s="25"/>
    </row>
    <row r="7196" spans="1:14" ht="18">
      <c r="A7196" s="114">
        <v>40591</v>
      </c>
      <c r="B7196" s="102" t="s">
        <v>1052</v>
      </c>
      <c r="C7196" s="29">
        <f t="shared" si="894"/>
        <v>170.26106696935301</v>
      </c>
      <c r="D7196" s="102" t="s">
        <v>188</v>
      </c>
      <c r="E7196" s="43">
        <v>1762</v>
      </c>
      <c r="F7196" s="43">
        <v>1772</v>
      </c>
      <c r="G7196" s="43"/>
      <c r="H7196" s="110"/>
      <c r="I7196" s="109">
        <f t="shared" si="895"/>
        <v>1702.6106696935301</v>
      </c>
      <c r="J7196" s="109">
        <f t="shared" si="896"/>
        <v>0</v>
      </c>
      <c r="K7196" s="109">
        <f t="shared" si="897"/>
        <v>0</v>
      </c>
      <c r="L7196" s="43">
        <f t="shared" si="898"/>
        <v>1702.6106696935301</v>
      </c>
      <c r="M7196" s="25"/>
      <c r="N7196" s="25"/>
    </row>
    <row r="7197" spans="1:14" ht="18">
      <c r="A7197" s="114">
        <v>40591</v>
      </c>
      <c r="B7197" s="102" t="s">
        <v>100</v>
      </c>
      <c r="C7197" s="29">
        <f t="shared" si="894"/>
        <v>517.24137931034488</v>
      </c>
      <c r="D7197" s="102" t="s">
        <v>188</v>
      </c>
      <c r="E7197" s="43">
        <v>580</v>
      </c>
      <c r="F7197" s="43">
        <v>574</v>
      </c>
      <c r="G7197" s="43"/>
      <c r="H7197" s="110"/>
      <c r="I7197" s="109">
        <f t="shared" si="895"/>
        <v>-3103.4482758620693</v>
      </c>
      <c r="J7197" s="109">
        <f t="shared" si="896"/>
        <v>0</v>
      </c>
      <c r="K7197" s="109">
        <f t="shared" si="897"/>
        <v>0</v>
      </c>
      <c r="L7197" s="43">
        <f t="shared" si="898"/>
        <v>-3103.4482758620693</v>
      </c>
      <c r="M7197" s="25"/>
      <c r="N7197" s="25"/>
    </row>
    <row r="7198" spans="1:14" ht="18">
      <c r="A7198" s="114">
        <v>40590</v>
      </c>
      <c r="B7198" s="102" t="s">
        <v>900</v>
      </c>
      <c r="C7198" s="29">
        <f t="shared" si="894"/>
        <v>707.54716981132071</v>
      </c>
      <c r="D7198" s="102" t="s">
        <v>188</v>
      </c>
      <c r="E7198" s="43">
        <v>424</v>
      </c>
      <c r="F7198" s="43">
        <v>427</v>
      </c>
      <c r="G7198" s="43">
        <v>431</v>
      </c>
      <c r="H7198" s="110">
        <v>442</v>
      </c>
      <c r="I7198" s="109">
        <f t="shared" si="895"/>
        <v>2122.6415094339623</v>
      </c>
      <c r="J7198" s="109">
        <f t="shared" si="896"/>
        <v>2830.1886792452829</v>
      </c>
      <c r="K7198" s="109">
        <f t="shared" si="897"/>
        <v>7783.0188679245275</v>
      </c>
      <c r="L7198" s="43">
        <f t="shared" si="898"/>
        <v>12735.849056603773</v>
      </c>
      <c r="M7198" s="25"/>
      <c r="N7198" s="25"/>
    </row>
    <row r="7199" spans="1:14" ht="18">
      <c r="A7199" s="114">
        <v>40590</v>
      </c>
      <c r="B7199" s="102" t="s">
        <v>1258</v>
      </c>
      <c r="C7199" s="29">
        <f t="shared" si="894"/>
        <v>1071.4285714285713</v>
      </c>
      <c r="D7199" s="102" t="s">
        <v>188</v>
      </c>
      <c r="E7199" s="43">
        <v>280</v>
      </c>
      <c r="F7199" s="43">
        <v>283</v>
      </c>
      <c r="G7199" s="43">
        <v>285.5</v>
      </c>
      <c r="H7199" s="43">
        <v>289</v>
      </c>
      <c r="I7199" s="109">
        <f t="shared" si="895"/>
        <v>3214.2857142857138</v>
      </c>
      <c r="J7199" s="109">
        <f t="shared" si="896"/>
        <v>2678.5714285714284</v>
      </c>
      <c r="K7199" s="109">
        <f t="shared" si="897"/>
        <v>3749.9999999999995</v>
      </c>
      <c r="L7199" s="43">
        <f t="shared" si="898"/>
        <v>9642.8571428571413</v>
      </c>
      <c r="M7199" s="25"/>
      <c r="N7199" s="25"/>
    </row>
    <row r="7200" spans="1:14" ht="18">
      <c r="A7200" s="114">
        <v>40590</v>
      </c>
      <c r="B7200" s="102" t="s">
        <v>86</v>
      </c>
      <c r="C7200" s="29">
        <f t="shared" si="894"/>
        <v>1744.1860465116279</v>
      </c>
      <c r="D7200" s="102" t="s">
        <v>188</v>
      </c>
      <c r="E7200" s="43">
        <v>172</v>
      </c>
      <c r="F7200" s="43">
        <v>173.5</v>
      </c>
      <c r="G7200" s="43"/>
      <c r="H7200" s="110"/>
      <c r="I7200" s="109">
        <f t="shared" si="895"/>
        <v>2616.2790697674418</v>
      </c>
      <c r="J7200" s="109">
        <f t="shared" si="896"/>
        <v>0</v>
      </c>
      <c r="K7200" s="109">
        <f t="shared" si="897"/>
        <v>0</v>
      </c>
      <c r="L7200" s="43">
        <f t="shared" si="898"/>
        <v>2616.2790697674418</v>
      </c>
      <c r="M7200" s="25"/>
      <c r="N7200" s="25"/>
    </row>
    <row r="7201" spans="1:14" ht="18">
      <c r="A7201" s="114">
        <v>40590</v>
      </c>
      <c r="B7201" s="102" t="s">
        <v>1259</v>
      </c>
      <c r="C7201" s="29">
        <f t="shared" si="894"/>
        <v>91.463414634146346</v>
      </c>
      <c r="D7201" s="102" t="s">
        <v>188</v>
      </c>
      <c r="E7201" s="43">
        <v>3280</v>
      </c>
      <c r="F7201" s="43">
        <v>3280</v>
      </c>
      <c r="G7201" s="43"/>
      <c r="H7201" s="110"/>
      <c r="I7201" s="109">
        <f t="shared" si="895"/>
        <v>0</v>
      </c>
      <c r="J7201" s="109">
        <f t="shared" si="896"/>
        <v>0</v>
      </c>
      <c r="K7201" s="109">
        <f t="shared" si="897"/>
        <v>0</v>
      </c>
      <c r="L7201" s="43">
        <f t="shared" si="898"/>
        <v>0</v>
      </c>
      <c r="M7201" s="25"/>
      <c r="N7201" s="25"/>
    </row>
    <row r="7202" spans="1:14" ht="18">
      <c r="A7202" s="114">
        <v>40589</v>
      </c>
      <c r="B7202" s="102" t="s">
        <v>1011</v>
      </c>
      <c r="C7202" s="29">
        <f t="shared" si="894"/>
        <v>1050.7880910683011</v>
      </c>
      <c r="D7202" s="102" t="s">
        <v>188</v>
      </c>
      <c r="E7202" s="43">
        <v>285.5</v>
      </c>
      <c r="F7202" s="43">
        <v>287</v>
      </c>
      <c r="G7202" s="43">
        <v>289</v>
      </c>
      <c r="H7202" s="110"/>
      <c r="I7202" s="109">
        <f t="shared" si="895"/>
        <v>1576.1821366024517</v>
      </c>
      <c r="J7202" s="109">
        <f t="shared" si="896"/>
        <v>2101.5761821366023</v>
      </c>
      <c r="K7202" s="109">
        <f t="shared" si="897"/>
        <v>0</v>
      </c>
      <c r="L7202" s="43">
        <f t="shared" si="898"/>
        <v>3677.7583187390537</v>
      </c>
      <c r="M7202" s="25"/>
      <c r="N7202" s="25"/>
    </row>
    <row r="7203" spans="1:14" ht="18">
      <c r="A7203" s="114">
        <v>40589</v>
      </c>
      <c r="B7203" s="102" t="s">
        <v>1011</v>
      </c>
      <c r="C7203" s="29">
        <f t="shared" si="894"/>
        <v>1090.909090909091</v>
      </c>
      <c r="D7203" s="102" t="s">
        <v>188</v>
      </c>
      <c r="E7203" s="43">
        <v>275</v>
      </c>
      <c r="F7203" s="43">
        <v>277</v>
      </c>
      <c r="G7203" s="43">
        <v>279.5</v>
      </c>
      <c r="H7203" s="110">
        <v>282</v>
      </c>
      <c r="I7203" s="109">
        <f t="shared" si="895"/>
        <v>2181.818181818182</v>
      </c>
      <c r="J7203" s="109">
        <f t="shared" si="896"/>
        <v>2727.2727272727275</v>
      </c>
      <c r="K7203" s="109">
        <f t="shared" si="897"/>
        <v>2727.2727272727275</v>
      </c>
      <c r="L7203" s="43">
        <f t="shared" si="898"/>
        <v>7636.3636363636379</v>
      </c>
      <c r="M7203" s="25"/>
      <c r="N7203" s="25"/>
    </row>
    <row r="7204" spans="1:14" ht="18">
      <c r="A7204" s="114">
        <v>40589</v>
      </c>
      <c r="B7204" s="102" t="s">
        <v>44</v>
      </c>
      <c r="C7204" s="29">
        <f t="shared" si="894"/>
        <v>2752.2935779816512</v>
      </c>
      <c r="D7204" s="102" t="s">
        <v>203</v>
      </c>
      <c r="E7204" s="43">
        <v>109</v>
      </c>
      <c r="F7204" s="43">
        <v>107.5</v>
      </c>
      <c r="G7204" s="43"/>
      <c r="H7204" s="110"/>
      <c r="I7204" s="109">
        <f t="shared" si="895"/>
        <v>4128.440366972477</v>
      </c>
      <c r="J7204" s="109">
        <f t="shared" si="896"/>
        <v>0</v>
      </c>
      <c r="K7204" s="109">
        <f t="shared" si="897"/>
        <v>0</v>
      </c>
      <c r="L7204" s="43">
        <f t="shared" si="898"/>
        <v>4128.440366972477</v>
      </c>
      <c r="M7204" s="25"/>
      <c r="N7204" s="25"/>
    </row>
    <row r="7205" spans="1:14" ht="18">
      <c r="A7205" s="114">
        <v>40589</v>
      </c>
      <c r="B7205" s="102" t="s">
        <v>1056</v>
      </c>
      <c r="C7205" s="29">
        <f t="shared" si="894"/>
        <v>1395.3488372093022</v>
      </c>
      <c r="D7205" s="102" t="s">
        <v>188</v>
      </c>
      <c r="E7205" s="43">
        <v>215</v>
      </c>
      <c r="F7205" s="43">
        <v>216.5</v>
      </c>
      <c r="G7205" s="43">
        <v>218</v>
      </c>
      <c r="H7205" s="110"/>
      <c r="I7205" s="109">
        <f t="shared" si="895"/>
        <v>2093.0232558139533</v>
      </c>
      <c r="J7205" s="109">
        <f t="shared" si="896"/>
        <v>2093.0232558139533</v>
      </c>
      <c r="K7205" s="109">
        <f t="shared" si="897"/>
        <v>0</v>
      </c>
      <c r="L7205" s="43">
        <f t="shared" si="898"/>
        <v>4186.0465116279065</v>
      </c>
      <c r="M7205" s="25"/>
      <c r="N7205" s="25"/>
    </row>
    <row r="7206" spans="1:14" ht="18">
      <c r="A7206" s="114">
        <v>40589</v>
      </c>
      <c r="B7206" s="102" t="s">
        <v>277</v>
      </c>
      <c r="C7206" s="29">
        <f t="shared" si="894"/>
        <v>326.44178454842222</v>
      </c>
      <c r="D7206" s="102" t="s">
        <v>188</v>
      </c>
      <c r="E7206" s="43">
        <v>919</v>
      </c>
      <c r="F7206" s="43">
        <v>924</v>
      </c>
      <c r="G7206" s="43"/>
      <c r="H7206" s="110"/>
      <c r="I7206" s="109">
        <f t="shared" si="895"/>
        <v>1632.2089227421111</v>
      </c>
      <c r="J7206" s="109">
        <f t="shared" si="896"/>
        <v>0</v>
      </c>
      <c r="K7206" s="109">
        <f t="shared" si="897"/>
        <v>0</v>
      </c>
      <c r="L7206" s="43">
        <f t="shared" si="898"/>
        <v>1632.2089227421111</v>
      </c>
      <c r="M7206" s="25"/>
      <c r="N7206" s="25"/>
    </row>
    <row r="7207" spans="1:14" ht="18">
      <c r="A7207" s="114">
        <v>40589</v>
      </c>
      <c r="B7207" s="102" t="s">
        <v>182</v>
      </c>
      <c r="C7207" s="29">
        <f t="shared" si="894"/>
        <v>1449.2753623188405</v>
      </c>
      <c r="D7207" s="102" t="s">
        <v>188</v>
      </c>
      <c r="E7207" s="43">
        <v>207</v>
      </c>
      <c r="F7207" s="43">
        <v>208.2</v>
      </c>
      <c r="G7207" s="43"/>
      <c r="H7207" s="110"/>
      <c r="I7207" s="109">
        <f t="shared" si="895"/>
        <v>1739.1304347825921</v>
      </c>
      <c r="J7207" s="109">
        <f t="shared" si="896"/>
        <v>0</v>
      </c>
      <c r="K7207" s="109">
        <f t="shared" si="897"/>
        <v>0</v>
      </c>
      <c r="L7207" s="43">
        <f t="shared" si="898"/>
        <v>1739.1304347825921</v>
      </c>
      <c r="M7207" s="25"/>
      <c r="N7207" s="25"/>
    </row>
    <row r="7208" spans="1:14" ht="18">
      <c r="A7208" s="114">
        <v>40589</v>
      </c>
      <c r="B7208" s="102" t="s">
        <v>40</v>
      </c>
      <c r="C7208" s="29">
        <f t="shared" si="894"/>
        <v>2380.9523809523807</v>
      </c>
      <c r="D7208" s="102" t="s">
        <v>188</v>
      </c>
      <c r="E7208" s="43">
        <v>126</v>
      </c>
      <c r="F7208" s="43">
        <v>126.95</v>
      </c>
      <c r="G7208" s="43"/>
      <c r="H7208" s="110"/>
      <c r="I7208" s="109">
        <f t="shared" si="895"/>
        <v>2261.9047619047683</v>
      </c>
      <c r="J7208" s="109">
        <f t="shared" si="896"/>
        <v>0</v>
      </c>
      <c r="K7208" s="109">
        <f t="shared" si="897"/>
        <v>0</v>
      </c>
      <c r="L7208" s="43">
        <f t="shared" si="898"/>
        <v>2261.9047619047683</v>
      </c>
      <c r="M7208" s="25"/>
      <c r="N7208" s="25"/>
    </row>
    <row r="7209" spans="1:14" ht="18">
      <c r="A7209" s="114">
        <v>40588</v>
      </c>
      <c r="B7209" s="102" t="s">
        <v>71</v>
      </c>
      <c r="C7209" s="29">
        <f t="shared" si="894"/>
        <v>2727.2727272727275</v>
      </c>
      <c r="D7209" s="102" t="s">
        <v>203</v>
      </c>
      <c r="E7209" s="43">
        <v>110</v>
      </c>
      <c r="F7209" s="43">
        <v>108.5</v>
      </c>
      <c r="G7209" s="43">
        <v>106.5</v>
      </c>
      <c r="H7209" s="110">
        <v>104.6</v>
      </c>
      <c r="I7209" s="109">
        <f t="shared" si="895"/>
        <v>4090.909090909091</v>
      </c>
      <c r="J7209" s="109">
        <f t="shared" si="896"/>
        <v>5454.545454545455</v>
      </c>
      <c r="K7209" s="109">
        <f t="shared" si="897"/>
        <v>5181.8181818181974</v>
      </c>
      <c r="L7209" s="43">
        <f t="shared" si="898"/>
        <v>14727.272727272742</v>
      </c>
      <c r="M7209" s="25"/>
      <c r="N7209" s="25"/>
    </row>
    <row r="7210" spans="1:14" ht="18">
      <c r="A7210" s="114">
        <v>40588</v>
      </c>
      <c r="B7210" s="102" t="s">
        <v>752</v>
      </c>
      <c r="C7210" s="29">
        <f t="shared" si="894"/>
        <v>1369.8630136986301</v>
      </c>
      <c r="D7210" s="102" t="s">
        <v>203</v>
      </c>
      <c r="E7210" s="43">
        <v>219</v>
      </c>
      <c r="F7210" s="43">
        <v>217.5</v>
      </c>
      <c r="G7210" s="43">
        <v>216.5</v>
      </c>
      <c r="H7210" s="110"/>
      <c r="I7210" s="109">
        <f t="shared" si="895"/>
        <v>2054.794520547945</v>
      </c>
      <c r="J7210" s="109">
        <f t="shared" si="896"/>
        <v>1369.8630136986301</v>
      </c>
      <c r="K7210" s="109">
        <f t="shared" si="897"/>
        <v>0</v>
      </c>
      <c r="L7210" s="43">
        <f t="shared" si="898"/>
        <v>3424.6575342465749</v>
      </c>
      <c r="M7210" s="25"/>
      <c r="N7210" s="25"/>
    </row>
    <row r="7211" spans="1:14" ht="18">
      <c r="A7211" s="114">
        <v>40588</v>
      </c>
      <c r="B7211" s="102" t="s">
        <v>773</v>
      </c>
      <c r="C7211" s="29">
        <f t="shared" si="894"/>
        <v>579.15057915057912</v>
      </c>
      <c r="D7211" s="102" t="s">
        <v>188</v>
      </c>
      <c r="E7211" s="43">
        <v>518</v>
      </c>
      <c r="F7211" s="43">
        <v>518</v>
      </c>
      <c r="G7211" s="43"/>
      <c r="H7211" s="110"/>
      <c r="I7211" s="109">
        <f t="shared" si="895"/>
        <v>0</v>
      </c>
      <c r="J7211" s="109">
        <f t="shared" si="896"/>
        <v>0</v>
      </c>
      <c r="K7211" s="109">
        <f t="shared" si="897"/>
        <v>0</v>
      </c>
      <c r="L7211" s="43">
        <f t="shared" si="898"/>
        <v>0</v>
      </c>
      <c r="M7211" s="25"/>
      <c r="N7211" s="25"/>
    </row>
    <row r="7212" spans="1:14" ht="18">
      <c r="A7212" s="114">
        <v>40585</v>
      </c>
      <c r="B7212" s="102" t="s">
        <v>19</v>
      </c>
      <c r="C7212" s="29">
        <f t="shared" si="894"/>
        <v>1401.8691588785048</v>
      </c>
      <c r="D7212" s="102" t="s">
        <v>188</v>
      </c>
      <c r="E7212" s="43">
        <v>214</v>
      </c>
      <c r="F7212" s="43">
        <v>216</v>
      </c>
      <c r="G7212" s="43">
        <v>219</v>
      </c>
      <c r="H7212" s="110">
        <v>224</v>
      </c>
      <c r="I7212" s="109">
        <f t="shared" si="895"/>
        <v>2803.7383177570096</v>
      </c>
      <c r="J7212" s="109">
        <f t="shared" si="896"/>
        <v>4205.6074766355141</v>
      </c>
      <c r="K7212" s="109">
        <f t="shared" si="897"/>
        <v>7009.3457943925241</v>
      </c>
      <c r="L7212" s="43">
        <f t="shared" si="898"/>
        <v>14018.691588785048</v>
      </c>
      <c r="M7212" s="25"/>
      <c r="N7212" s="25"/>
    </row>
    <row r="7213" spans="1:14" ht="18">
      <c r="A7213" s="114">
        <v>40585</v>
      </c>
      <c r="B7213" s="102" t="s">
        <v>568</v>
      </c>
      <c r="C7213" s="29">
        <f t="shared" si="894"/>
        <v>869.56521739130437</v>
      </c>
      <c r="D7213" s="102" t="s">
        <v>188</v>
      </c>
      <c r="E7213" s="43">
        <v>345</v>
      </c>
      <c r="F7213" s="43">
        <v>348</v>
      </c>
      <c r="G7213" s="43">
        <v>352</v>
      </c>
      <c r="H7213" s="110"/>
      <c r="I7213" s="109">
        <f t="shared" si="895"/>
        <v>2608.695652173913</v>
      </c>
      <c r="J7213" s="109">
        <f t="shared" si="896"/>
        <v>3478.2608695652175</v>
      </c>
      <c r="K7213" s="109">
        <f t="shared" si="897"/>
        <v>0</v>
      </c>
      <c r="L7213" s="43">
        <f t="shared" si="898"/>
        <v>6086.95652173913</v>
      </c>
      <c r="M7213" s="25"/>
      <c r="N7213" s="25"/>
    </row>
    <row r="7214" spans="1:14" ht="18">
      <c r="A7214" s="114">
        <v>40585</v>
      </c>
      <c r="B7214" s="102" t="s">
        <v>75</v>
      </c>
      <c r="C7214" s="29">
        <f t="shared" si="894"/>
        <v>1111.1111111111111</v>
      </c>
      <c r="D7214" s="102" t="s">
        <v>188</v>
      </c>
      <c r="E7214" s="43">
        <v>270</v>
      </c>
      <c r="F7214" s="43">
        <v>272</v>
      </c>
      <c r="G7214" s="43"/>
      <c r="H7214" s="110"/>
      <c r="I7214" s="109">
        <f t="shared" si="895"/>
        <v>2222.2222222222222</v>
      </c>
      <c r="J7214" s="109">
        <f t="shared" si="896"/>
        <v>0</v>
      </c>
      <c r="K7214" s="109">
        <f t="shared" si="897"/>
        <v>0</v>
      </c>
      <c r="L7214" s="43">
        <f t="shared" si="898"/>
        <v>2222.2222222222222</v>
      </c>
      <c r="M7214" s="25"/>
      <c r="N7214" s="25"/>
    </row>
    <row r="7215" spans="1:14" ht="18">
      <c r="A7215" s="114">
        <v>40585</v>
      </c>
      <c r="B7215" s="102" t="s">
        <v>1047</v>
      </c>
      <c r="C7215" s="29">
        <f t="shared" si="894"/>
        <v>903.61445783132535</v>
      </c>
      <c r="D7215" s="102" t="s">
        <v>188</v>
      </c>
      <c r="E7215" s="43">
        <v>332</v>
      </c>
      <c r="F7215" s="43">
        <v>334.5</v>
      </c>
      <c r="G7215" s="43"/>
      <c r="H7215" s="110"/>
      <c r="I7215" s="109">
        <f t="shared" si="895"/>
        <v>2259.0361445783133</v>
      </c>
      <c r="J7215" s="109">
        <f t="shared" si="896"/>
        <v>0</v>
      </c>
      <c r="K7215" s="109">
        <f t="shared" si="897"/>
        <v>0</v>
      </c>
      <c r="L7215" s="43">
        <f t="shared" si="898"/>
        <v>2259.0361445783133</v>
      </c>
      <c r="M7215" s="25"/>
      <c r="N7215" s="25"/>
    </row>
    <row r="7216" spans="1:14" ht="18">
      <c r="A7216" s="114">
        <v>40585</v>
      </c>
      <c r="B7216" s="102" t="s">
        <v>182</v>
      </c>
      <c r="C7216" s="29">
        <f t="shared" si="894"/>
        <v>1764.7058823529412</v>
      </c>
      <c r="D7216" s="102" t="s">
        <v>203</v>
      </c>
      <c r="E7216" s="43">
        <v>170</v>
      </c>
      <c r="F7216" s="43">
        <v>168.5</v>
      </c>
      <c r="G7216" s="43"/>
      <c r="H7216" s="110"/>
      <c r="I7216" s="109">
        <f t="shared" si="895"/>
        <v>2647.0588235294117</v>
      </c>
      <c r="J7216" s="109">
        <f t="shared" si="896"/>
        <v>0</v>
      </c>
      <c r="K7216" s="109">
        <f t="shared" si="897"/>
        <v>0</v>
      </c>
      <c r="L7216" s="43">
        <f t="shared" si="898"/>
        <v>2647.0588235294117</v>
      </c>
      <c r="M7216" s="25"/>
      <c r="N7216" s="25"/>
    </row>
    <row r="7217" spans="1:14" ht="18">
      <c r="A7217" s="114">
        <v>40584</v>
      </c>
      <c r="B7217" s="102" t="s">
        <v>814</v>
      </c>
      <c r="C7217" s="29">
        <f t="shared" si="894"/>
        <v>1327.4336283185842</v>
      </c>
      <c r="D7217" s="102" t="s">
        <v>203</v>
      </c>
      <c r="E7217" s="43">
        <v>226</v>
      </c>
      <c r="F7217" s="43">
        <v>224.5</v>
      </c>
      <c r="G7217" s="43">
        <v>222.5</v>
      </c>
      <c r="H7217" s="110">
        <v>219</v>
      </c>
      <c r="I7217" s="109">
        <f t="shared" si="895"/>
        <v>1991.1504424778764</v>
      </c>
      <c r="J7217" s="109">
        <f t="shared" si="896"/>
        <v>2654.8672566371683</v>
      </c>
      <c r="K7217" s="109">
        <f t="shared" si="897"/>
        <v>4646.0176991150447</v>
      </c>
      <c r="L7217" s="43">
        <f t="shared" si="898"/>
        <v>9292.0353982300894</v>
      </c>
      <c r="M7217" s="25"/>
      <c r="N7217" s="25"/>
    </row>
    <row r="7218" spans="1:14" ht="18">
      <c r="A7218" s="114">
        <v>40584</v>
      </c>
      <c r="B7218" s="102" t="s">
        <v>1052</v>
      </c>
      <c r="C7218" s="29">
        <f t="shared" si="894"/>
        <v>197.36842105263159</v>
      </c>
      <c r="D7218" s="102" t="s">
        <v>203</v>
      </c>
      <c r="E7218" s="43">
        <v>1520</v>
      </c>
      <c r="F7218" s="43">
        <v>1510</v>
      </c>
      <c r="G7218" s="43">
        <v>1496</v>
      </c>
      <c r="H7218" s="110"/>
      <c r="I7218" s="109">
        <f t="shared" si="895"/>
        <v>1973.6842105263158</v>
      </c>
      <c r="J7218" s="109">
        <f t="shared" si="896"/>
        <v>2763.1578947368421</v>
      </c>
      <c r="K7218" s="109">
        <f t="shared" si="897"/>
        <v>0</v>
      </c>
      <c r="L7218" s="43">
        <f t="shared" si="898"/>
        <v>4736.8421052631584</v>
      </c>
      <c r="M7218" s="25"/>
      <c r="N7218" s="25"/>
    </row>
    <row r="7219" spans="1:14" ht="18">
      <c r="A7219" s="114">
        <v>40584</v>
      </c>
      <c r="B7219" s="102" t="s">
        <v>100</v>
      </c>
      <c r="C7219" s="29">
        <f t="shared" si="894"/>
        <v>655.02183406113534</v>
      </c>
      <c r="D7219" s="102" t="s">
        <v>203</v>
      </c>
      <c r="E7219" s="43">
        <v>458</v>
      </c>
      <c r="F7219" s="43">
        <v>455</v>
      </c>
      <c r="G7219" s="43"/>
      <c r="H7219" s="110"/>
      <c r="I7219" s="109">
        <f t="shared" si="895"/>
        <v>1965.0655021834059</v>
      </c>
      <c r="J7219" s="109">
        <f t="shared" si="896"/>
        <v>0</v>
      </c>
      <c r="K7219" s="109">
        <f t="shared" si="897"/>
        <v>0</v>
      </c>
      <c r="L7219" s="43">
        <f t="shared" si="898"/>
        <v>1965.0655021834059</v>
      </c>
      <c r="M7219" s="25"/>
      <c r="N7219" s="25"/>
    </row>
    <row r="7220" spans="1:14" ht="18">
      <c r="A7220" s="114">
        <v>40584</v>
      </c>
      <c r="B7220" s="102" t="s">
        <v>1260</v>
      </c>
      <c r="C7220" s="29">
        <f t="shared" si="894"/>
        <v>4687.5</v>
      </c>
      <c r="D7220" s="102" t="s">
        <v>188</v>
      </c>
      <c r="E7220" s="43">
        <v>64</v>
      </c>
      <c r="F7220" s="43">
        <v>64.75</v>
      </c>
      <c r="G7220" s="43"/>
      <c r="H7220" s="110"/>
      <c r="I7220" s="109">
        <f t="shared" si="895"/>
        <v>3515.625</v>
      </c>
      <c r="J7220" s="109">
        <f t="shared" si="896"/>
        <v>0</v>
      </c>
      <c r="K7220" s="109">
        <f t="shared" si="897"/>
        <v>0</v>
      </c>
      <c r="L7220" s="43">
        <f t="shared" si="898"/>
        <v>3515.625</v>
      </c>
      <c r="M7220" s="25"/>
      <c r="N7220" s="25"/>
    </row>
    <row r="7221" spans="1:14" ht="18">
      <c r="A7221" s="114">
        <v>40583</v>
      </c>
      <c r="B7221" s="102" t="s">
        <v>624</v>
      </c>
      <c r="C7221" s="29">
        <f t="shared" si="894"/>
        <v>528.16901408450701</v>
      </c>
      <c r="D7221" s="102" t="s">
        <v>203</v>
      </c>
      <c r="E7221" s="43">
        <v>568</v>
      </c>
      <c r="F7221" s="43">
        <v>564</v>
      </c>
      <c r="G7221" s="43">
        <v>559</v>
      </c>
      <c r="H7221" s="110">
        <v>554</v>
      </c>
      <c r="I7221" s="109">
        <f t="shared" si="895"/>
        <v>2112.676056338028</v>
      </c>
      <c r="J7221" s="109">
        <f t="shared" si="896"/>
        <v>2640.8450704225352</v>
      </c>
      <c r="K7221" s="109">
        <f t="shared" si="897"/>
        <v>2640.8450704225352</v>
      </c>
      <c r="L7221" s="43">
        <f t="shared" si="898"/>
        <v>7394.3661971830979</v>
      </c>
      <c r="M7221" s="25"/>
      <c r="N7221" s="25"/>
    </row>
    <row r="7222" spans="1:14" ht="18">
      <c r="A7222" s="114">
        <v>40583</v>
      </c>
      <c r="B7222" s="102" t="s">
        <v>142</v>
      </c>
      <c r="C7222" s="29">
        <f t="shared" si="894"/>
        <v>923.07692307692309</v>
      </c>
      <c r="D7222" s="102" t="s">
        <v>203</v>
      </c>
      <c r="E7222" s="43">
        <v>325</v>
      </c>
      <c r="F7222" s="43">
        <v>322.5</v>
      </c>
      <c r="G7222" s="43">
        <v>320</v>
      </c>
      <c r="H7222" s="110"/>
      <c r="I7222" s="109">
        <f t="shared" si="895"/>
        <v>2307.6923076923076</v>
      </c>
      <c r="J7222" s="109">
        <f t="shared" si="896"/>
        <v>2307.6923076923076</v>
      </c>
      <c r="K7222" s="109">
        <f t="shared" si="897"/>
        <v>0</v>
      </c>
      <c r="L7222" s="43">
        <f t="shared" si="898"/>
        <v>4615.3846153846152</v>
      </c>
      <c r="M7222" s="25"/>
      <c r="N7222" s="25"/>
    </row>
    <row r="7223" spans="1:14" ht="18">
      <c r="A7223" s="114">
        <v>40582</v>
      </c>
      <c r="B7223" s="102" t="s">
        <v>836</v>
      </c>
      <c r="C7223" s="29">
        <f t="shared" si="894"/>
        <v>602.40963855421683</v>
      </c>
      <c r="D7223" s="102" t="s">
        <v>203</v>
      </c>
      <c r="E7223" s="43">
        <v>498</v>
      </c>
      <c r="F7223" s="43">
        <v>494</v>
      </c>
      <c r="G7223" s="43">
        <v>490</v>
      </c>
      <c r="H7223" s="110">
        <v>478</v>
      </c>
      <c r="I7223" s="109">
        <f t="shared" si="895"/>
        <v>2409.6385542168673</v>
      </c>
      <c r="J7223" s="109">
        <f t="shared" si="896"/>
        <v>2409.6385542168673</v>
      </c>
      <c r="K7223" s="109">
        <f t="shared" si="897"/>
        <v>7228.9156626506019</v>
      </c>
      <c r="L7223" s="43">
        <f t="shared" si="898"/>
        <v>12048.192771084337</v>
      </c>
      <c r="M7223" s="25"/>
      <c r="N7223" s="25"/>
    </row>
    <row r="7224" spans="1:14" ht="18">
      <c r="A7224" s="114">
        <v>40582</v>
      </c>
      <c r="B7224" s="102" t="s">
        <v>43</v>
      </c>
      <c r="C7224" s="29">
        <f t="shared" si="894"/>
        <v>2040.8163265306123</v>
      </c>
      <c r="D7224" s="102" t="s">
        <v>188</v>
      </c>
      <c r="E7224" s="43">
        <v>147</v>
      </c>
      <c r="F7224" s="43">
        <v>148.25</v>
      </c>
      <c r="G7224" s="43"/>
      <c r="H7224" s="110"/>
      <c r="I7224" s="109">
        <f t="shared" si="895"/>
        <v>2551.0204081632655</v>
      </c>
      <c r="J7224" s="109">
        <f t="shared" si="896"/>
        <v>0</v>
      </c>
      <c r="K7224" s="109">
        <f t="shared" si="897"/>
        <v>0</v>
      </c>
      <c r="L7224" s="43">
        <f t="shared" si="898"/>
        <v>2551.0204081632655</v>
      </c>
      <c r="M7224" s="25"/>
      <c r="N7224" s="25"/>
    </row>
    <row r="7225" spans="1:14" ht="18">
      <c r="A7225" s="114">
        <v>40582</v>
      </c>
      <c r="B7225" s="102" t="s">
        <v>768</v>
      </c>
      <c r="C7225" s="29">
        <f t="shared" si="894"/>
        <v>1250</v>
      </c>
      <c r="D7225" s="102" t="s">
        <v>188</v>
      </c>
      <c r="E7225" s="43">
        <v>240</v>
      </c>
      <c r="F7225" s="43">
        <v>242</v>
      </c>
      <c r="G7225" s="43"/>
      <c r="H7225" s="110"/>
      <c r="I7225" s="109">
        <f t="shared" si="895"/>
        <v>2500</v>
      </c>
      <c r="J7225" s="109">
        <f t="shared" si="896"/>
        <v>0</v>
      </c>
      <c r="K7225" s="109">
        <f t="shared" si="897"/>
        <v>0</v>
      </c>
      <c r="L7225" s="43">
        <f t="shared" si="898"/>
        <v>2500</v>
      </c>
      <c r="M7225" s="25"/>
      <c r="N7225" s="25"/>
    </row>
    <row r="7226" spans="1:14" ht="18">
      <c r="A7226" s="114">
        <v>40581</v>
      </c>
      <c r="B7226" s="102" t="s">
        <v>1261</v>
      </c>
      <c r="C7226" s="29">
        <f t="shared" si="894"/>
        <v>2678.5714285714284</v>
      </c>
      <c r="D7226" s="102" t="s">
        <v>203</v>
      </c>
      <c r="E7226" s="43">
        <v>112</v>
      </c>
      <c r="F7226" s="43">
        <v>110</v>
      </c>
      <c r="G7226" s="43">
        <v>107</v>
      </c>
      <c r="H7226" s="110">
        <v>103</v>
      </c>
      <c r="I7226" s="109">
        <f t="shared" si="895"/>
        <v>5357.1428571428569</v>
      </c>
      <c r="J7226" s="109">
        <f t="shared" si="896"/>
        <v>8035.7142857142853</v>
      </c>
      <c r="K7226" s="109">
        <f t="shared" si="897"/>
        <v>10714.285714285714</v>
      </c>
      <c r="L7226" s="43">
        <f t="shared" si="898"/>
        <v>24107.142857142855</v>
      </c>
      <c r="M7226" s="25"/>
      <c r="N7226" s="25"/>
    </row>
    <row r="7227" spans="1:14" ht="18">
      <c r="A7227" s="114">
        <v>40581</v>
      </c>
      <c r="B7227" s="102" t="s">
        <v>1262</v>
      </c>
      <c r="C7227" s="29">
        <f t="shared" si="894"/>
        <v>3000</v>
      </c>
      <c r="D7227" s="102" t="s">
        <v>203</v>
      </c>
      <c r="E7227" s="43">
        <v>100</v>
      </c>
      <c r="F7227" s="43">
        <v>98.75</v>
      </c>
      <c r="G7227" s="43"/>
      <c r="H7227" s="110"/>
      <c r="I7227" s="109">
        <f t="shared" si="895"/>
        <v>3750</v>
      </c>
      <c r="J7227" s="109">
        <f t="shared" si="896"/>
        <v>0</v>
      </c>
      <c r="K7227" s="109">
        <f t="shared" si="897"/>
        <v>0</v>
      </c>
      <c r="L7227" s="43">
        <f t="shared" si="898"/>
        <v>3750</v>
      </c>
      <c r="M7227" s="25"/>
      <c r="N7227" s="25"/>
    </row>
    <row r="7228" spans="1:14" ht="18">
      <c r="A7228" s="114">
        <v>40581</v>
      </c>
      <c r="B7228" s="102" t="s">
        <v>1052</v>
      </c>
      <c r="C7228" s="29">
        <f t="shared" si="894"/>
        <v>180.18018018018017</v>
      </c>
      <c r="D7228" s="102" t="s">
        <v>203</v>
      </c>
      <c r="E7228" s="43">
        <v>1665</v>
      </c>
      <c r="F7228" s="43">
        <v>1655</v>
      </c>
      <c r="G7228" s="43"/>
      <c r="H7228" s="110"/>
      <c r="I7228" s="109">
        <f t="shared" si="895"/>
        <v>1801.8018018018017</v>
      </c>
      <c r="J7228" s="109">
        <f t="shared" si="896"/>
        <v>0</v>
      </c>
      <c r="K7228" s="109">
        <f t="shared" si="897"/>
        <v>0</v>
      </c>
      <c r="L7228" s="43">
        <f t="shared" si="898"/>
        <v>1801.8018018018017</v>
      </c>
      <c r="M7228" s="25"/>
      <c r="N7228" s="25"/>
    </row>
    <row r="7229" spans="1:14" ht="18">
      <c r="A7229" s="114">
        <v>40578</v>
      </c>
      <c r="B7229" s="102" t="s">
        <v>1262</v>
      </c>
      <c r="C7229" s="29">
        <f t="shared" si="894"/>
        <v>2654.8672566371683</v>
      </c>
      <c r="D7229" s="102" t="s">
        <v>188</v>
      </c>
      <c r="E7229" s="43">
        <v>113</v>
      </c>
      <c r="F7229" s="43">
        <v>114.5</v>
      </c>
      <c r="G7229" s="43">
        <v>116</v>
      </c>
      <c r="H7229" s="110"/>
      <c r="I7229" s="109">
        <f t="shared" si="895"/>
        <v>3982.3008849557527</v>
      </c>
      <c r="J7229" s="109">
        <f t="shared" si="896"/>
        <v>3982.3008849557527</v>
      </c>
      <c r="K7229" s="109">
        <f t="shared" si="897"/>
        <v>0</v>
      </c>
      <c r="L7229" s="43">
        <f t="shared" si="898"/>
        <v>7964.6017699115055</v>
      </c>
      <c r="M7229" s="25"/>
      <c r="N7229" s="25"/>
    </row>
    <row r="7230" spans="1:14" ht="18">
      <c r="A7230" s="114">
        <v>40578</v>
      </c>
      <c r="B7230" s="102" t="s">
        <v>1263</v>
      </c>
      <c r="C7230" s="29">
        <f t="shared" si="894"/>
        <v>1587.3015873015872</v>
      </c>
      <c r="D7230" s="102" t="s">
        <v>188</v>
      </c>
      <c r="E7230" s="43">
        <v>189</v>
      </c>
      <c r="F7230" s="43">
        <v>190.5</v>
      </c>
      <c r="G7230" s="43"/>
      <c r="H7230" s="110"/>
      <c r="I7230" s="109">
        <f t="shared" si="895"/>
        <v>2380.9523809523807</v>
      </c>
      <c r="J7230" s="109">
        <f t="shared" si="896"/>
        <v>0</v>
      </c>
      <c r="K7230" s="109">
        <f t="shared" si="897"/>
        <v>0</v>
      </c>
      <c r="L7230" s="43">
        <f t="shared" si="898"/>
        <v>2380.9523809523807</v>
      </c>
      <c r="M7230" s="25"/>
      <c r="N7230" s="25"/>
    </row>
    <row r="7231" spans="1:14" ht="18">
      <c r="A7231" s="114">
        <v>40577</v>
      </c>
      <c r="B7231" s="102" t="s">
        <v>814</v>
      </c>
      <c r="C7231" s="29">
        <f t="shared" ref="C7231:C7294" si="899">300000/E7231</f>
        <v>1023.8907849829352</v>
      </c>
      <c r="D7231" s="102" t="s">
        <v>188</v>
      </c>
      <c r="E7231" s="43">
        <v>293</v>
      </c>
      <c r="F7231" s="43">
        <v>294.5</v>
      </c>
      <c r="G7231" s="43">
        <v>295.8</v>
      </c>
      <c r="H7231" s="110"/>
      <c r="I7231" s="109">
        <f t="shared" si="895"/>
        <v>1535.8361774744028</v>
      </c>
      <c r="J7231" s="109">
        <f t="shared" si="896"/>
        <v>1331.0580204778273</v>
      </c>
      <c r="K7231" s="109">
        <f t="shared" si="897"/>
        <v>0</v>
      </c>
      <c r="L7231" s="43">
        <f t="shared" si="898"/>
        <v>2866.8941979522301</v>
      </c>
      <c r="M7231" s="25"/>
      <c r="N7231" s="25"/>
    </row>
    <row r="7232" spans="1:14" ht="18">
      <c r="A7232" s="114">
        <v>40577</v>
      </c>
      <c r="B7232" s="102" t="s">
        <v>900</v>
      </c>
      <c r="C7232" s="29">
        <f t="shared" si="899"/>
        <v>724.63768115942025</v>
      </c>
      <c r="D7232" s="102" t="s">
        <v>188</v>
      </c>
      <c r="E7232" s="43">
        <v>414</v>
      </c>
      <c r="F7232" s="43">
        <v>408.7</v>
      </c>
      <c r="G7232" s="43"/>
      <c r="H7232" s="110"/>
      <c r="I7232" s="109">
        <f t="shared" si="895"/>
        <v>-3840.5797101449357</v>
      </c>
      <c r="J7232" s="109">
        <f t="shared" si="896"/>
        <v>0</v>
      </c>
      <c r="K7232" s="109">
        <f t="shared" si="897"/>
        <v>0</v>
      </c>
      <c r="L7232" s="43">
        <f t="shared" si="898"/>
        <v>-3840.5797101449357</v>
      </c>
      <c r="M7232" s="25"/>
      <c r="N7232" s="25"/>
    </row>
    <row r="7233" spans="1:14" ht="18">
      <c r="A7233" s="114">
        <v>40576</v>
      </c>
      <c r="B7233" s="102" t="s">
        <v>1248</v>
      </c>
      <c r="C7233" s="29">
        <f t="shared" si="899"/>
        <v>890.20771513353111</v>
      </c>
      <c r="D7233" s="102" t="s">
        <v>188</v>
      </c>
      <c r="E7233" s="43">
        <v>337</v>
      </c>
      <c r="F7233" s="43">
        <v>339.5</v>
      </c>
      <c r="G7233" s="43">
        <v>342</v>
      </c>
      <c r="H7233" s="110">
        <v>345</v>
      </c>
      <c r="I7233" s="109">
        <f t="shared" si="895"/>
        <v>2225.5192878338275</v>
      </c>
      <c r="J7233" s="109">
        <f t="shared" si="896"/>
        <v>2225.5192878338275</v>
      </c>
      <c r="K7233" s="109">
        <f t="shared" si="897"/>
        <v>2670.6231454005933</v>
      </c>
      <c r="L7233" s="43">
        <f t="shared" si="898"/>
        <v>7121.6617210682489</v>
      </c>
      <c r="M7233" s="25"/>
      <c r="N7233" s="25"/>
    </row>
    <row r="7234" spans="1:14" ht="18">
      <c r="A7234" s="114">
        <v>40576</v>
      </c>
      <c r="B7234" s="102" t="s">
        <v>1164</v>
      </c>
      <c r="C7234" s="29">
        <f t="shared" si="899"/>
        <v>266.66666666666669</v>
      </c>
      <c r="D7234" s="102" t="s">
        <v>188</v>
      </c>
      <c r="E7234" s="43">
        <v>1125</v>
      </c>
      <c r="F7234" s="43">
        <v>1135</v>
      </c>
      <c r="G7234" s="43">
        <v>1145</v>
      </c>
      <c r="H7234" s="110"/>
      <c r="I7234" s="109">
        <f t="shared" si="895"/>
        <v>2666.666666666667</v>
      </c>
      <c r="J7234" s="109">
        <f t="shared" si="896"/>
        <v>2666.666666666667</v>
      </c>
      <c r="K7234" s="109">
        <f t="shared" si="897"/>
        <v>0</v>
      </c>
      <c r="L7234" s="43">
        <f t="shared" si="898"/>
        <v>5333.3333333333339</v>
      </c>
      <c r="M7234" s="25"/>
      <c r="N7234" s="25"/>
    </row>
    <row r="7235" spans="1:14" ht="18">
      <c r="A7235" s="114">
        <v>40576</v>
      </c>
      <c r="B7235" s="102" t="s">
        <v>1264</v>
      </c>
      <c r="C7235" s="29">
        <f t="shared" si="899"/>
        <v>1395.3488372093022</v>
      </c>
      <c r="D7235" s="102" t="s">
        <v>188</v>
      </c>
      <c r="E7235" s="43">
        <v>215</v>
      </c>
      <c r="F7235" s="43">
        <v>216.5</v>
      </c>
      <c r="G7235" s="43"/>
      <c r="H7235" s="110"/>
      <c r="I7235" s="109">
        <f t="shared" si="895"/>
        <v>2093.0232558139533</v>
      </c>
      <c r="J7235" s="109">
        <f t="shared" si="896"/>
        <v>0</v>
      </c>
      <c r="K7235" s="109">
        <f t="shared" si="897"/>
        <v>0</v>
      </c>
      <c r="L7235" s="43">
        <f t="shared" si="898"/>
        <v>2093.0232558139533</v>
      </c>
      <c r="M7235" s="25"/>
      <c r="N7235" s="25"/>
    </row>
    <row r="7236" spans="1:14" ht="18">
      <c r="A7236" s="114">
        <v>40576</v>
      </c>
      <c r="B7236" s="102" t="s">
        <v>1265</v>
      </c>
      <c r="C7236" s="29">
        <f t="shared" si="899"/>
        <v>1027.3972602739725</v>
      </c>
      <c r="D7236" s="102" t="s">
        <v>203</v>
      </c>
      <c r="E7236" s="43">
        <v>292</v>
      </c>
      <c r="F7236" s="43">
        <v>290</v>
      </c>
      <c r="G7236" s="43"/>
      <c r="H7236" s="110"/>
      <c r="I7236" s="109">
        <f t="shared" si="895"/>
        <v>2054.794520547945</v>
      </c>
      <c r="J7236" s="109">
        <f t="shared" si="896"/>
        <v>0</v>
      </c>
      <c r="K7236" s="109">
        <f t="shared" si="897"/>
        <v>0</v>
      </c>
      <c r="L7236" s="43">
        <f t="shared" si="898"/>
        <v>2054.794520547945</v>
      </c>
      <c r="M7236" s="25"/>
      <c r="N7236" s="25"/>
    </row>
    <row r="7237" spans="1:14" ht="18">
      <c r="A7237" s="114">
        <v>40575</v>
      </c>
      <c r="B7237" s="102" t="s">
        <v>1266</v>
      </c>
      <c r="C7237" s="29">
        <f t="shared" si="899"/>
        <v>3378.3783783783783</v>
      </c>
      <c r="D7237" s="102" t="s">
        <v>188</v>
      </c>
      <c r="E7237" s="43">
        <v>88.8</v>
      </c>
      <c r="F7237" s="43">
        <v>89.4</v>
      </c>
      <c r="G7237" s="43"/>
      <c r="H7237" s="110"/>
      <c r="I7237" s="109">
        <f t="shared" si="895"/>
        <v>2027.0270270270557</v>
      </c>
      <c r="J7237" s="109">
        <f t="shared" si="896"/>
        <v>0</v>
      </c>
      <c r="K7237" s="109">
        <f t="shared" si="897"/>
        <v>0</v>
      </c>
      <c r="L7237" s="43">
        <f t="shared" si="898"/>
        <v>2027.0270270270557</v>
      </c>
      <c r="M7237" s="25"/>
      <c r="N7237" s="25"/>
    </row>
    <row r="7238" spans="1:14" ht="18">
      <c r="A7238" s="114">
        <v>40575</v>
      </c>
      <c r="B7238" s="102" t="s">
        <v>1267</v>
      </c>
      <c r="C7238" s="29">
        <f t="shared" si="899"/>
        <v>5000</v>
      </c>
      <c r="D7238" s="102" t="s">
        <v>188</v>
      </c>
      <c r="E7238" s="43">
        <v>60</v>
      </c>
      <c r="F7238" s="43">
        <v>60.8</v>
      </c>
      <c r="G7238" s="43"/>
      <c r="H7238" s="110"/>
      <c r="I7238" s="109">
        <f t="shared" si="895"/>
        <v>3999.9999999999859</v>
      </c>
      <c r="J7238" s="109">
        <f t="shared" si="896"/>
        <v>0</v>
      </c>
      <c r="K7238" s="109">
        <f t="shared" si="897"/>
        <v>0</v>
      </c>
      <c r="L7238" s="43">
        <f t="shared" si="898"/>
        <v>3999.9999999999859</v>
      </c>
      <c r="M7238" s="25"/>
      <c r="N7238" s="25"/>
    </row>
    <row r="7239" spans="1:14" ht="18">
      <c r="A7239" s="114">
        <v>40575</v>
      </c>
      <c r="B7239" s="102" t="s">
        <v>1145</v>
      </c>
      <c r="C7239" s="29">
        <f t="shared" si="899"/>
        <v>449.10179640718565</v>
      </c>
      <c r="D7239" s="102" t="s">
        <v>188</v>
      </c>
      <c r="E7239" s="43">
        <v>668</v>
      </c>
      <c r="F7239" s="43">
        <v>671</v>
      </c>
      <c r="G7239" s="43"/>
      <c r="H7239" s="110"/>
      <c r="I7239" s="109">
        <f t="shared" si="895"/>
        <v>1347.3053892215569</v>
      </c>
      <c r="J7239" s="109">
        <f t="shared" si="896"/>
        <v>0</v>
      </c>
      <c r="K7239" s="109">
        <f t="shared" si="897"/>
        <v>0</v>
      </c>
      <c r="L7239" s="43">
        <f t="shared" si="898"/>
        <v>1347.3053892215569</v>
      </c>
      <c r="M7239" s="25"/>
      <c r="N7239" s="25"/>
    </row>
    <row r="7240" spans="1:14" ht="18">
      <c r="A7240" s="114">
        <v>40574</v>
      </c>
      <c r="B7240" s="102" t="s">
        <v>53</v>
      </c>
      <c r="C7240" s="29">
        <f t="shared" si="899"/>
        <v>1538.4615384615386</v>
      </c>
      <c r="D7240" s="102" t="s">
        <v>188</v>
      </c>
      <c r="E7240" s="43">
        <v>195</v>
      </c>
      <c r="F7240" s="43">
        <v>196.5</v>
      </c>
      <c r="G7240" s="43">
        <v>199</v>
      </c>
      <c r="H7240" s="110">
        <v>202</v>
      </c>
      <c r="I7240" s="109">
        <f t="shared" si="895"/>
        <v>2307.6923076923076</v>
      </c>
      <c r="J7240" s="109">
        <f t="shared" si="896"/>
        <v>3846.1538461538466</v>
      </c>
      <c r="K7240" s="109">
        <f t="shared" si="897"/>
        <v>4615.3846153846152</v>
      </c>
      <c r="L7240" s="43">
        <f t="shared" si="898"/>
        <v>10769.23076923077</v>
      </c>
      <c r="M7240" s="25"/>
      <c r="N7240" s="25"/>
    </row>
    <row r="7241" spans="1:14" ht="18">
      <c r="A7241" s="114">
        <v>40574</v>
      </c>
      <c r="B7241" s="102" t="s">
        <v>1268</v>
      </c>
      <c r="C7241" s="29">
        <f t="shared" si="899"/>
        <v>1507.537688442211</v>
      </c>
      <c r="D7241" s="102" t="s">
        <v>188</v>
      </c>
      <c r="E7241" s="43">
        <v>199</v>
      </c>
      <c r="F7241" s="43">
        <v>201</v>
      </c>
      <c r="G7241" s="43">
        <v>203</v>
      </c>
      <c r="H7241" s="110"/>
      <c r="I7241" s="109">
        <f t="shared" si="895"/>
        <v>3015.075376884422</v>
      </c>
      <c r="J7241" s="109">
        <f t="shared" si="896"/>
        <v>3015.075376884422</v>
      </c>
      <c r="K7241" s="109">
        <f t="shared" si="897"/>
        <v>0</v>
      </c>
      <c r="L7241" s="43">
        <f t="shared" si="898"/>
        <v>6030.150753768844</v>
      </c>
      <c r="M7241" s="25"/>
      <c r="N7241" s="25"/>
    </row>
    <row r="7242" spans="1:14" ht="18">
      <c r="A7242" s="114">
        <v>40574</v>
      </c>
      <c r="B7242" s="102" t="s">
        <v>859</v>
      </c>
      <c r="C7242" s="29">
        <f t="shared" si="899"/>
        <v>2489.6265560165975</v>
      </c>
      <c r="D7242" s="102" t="s">
        <v>188</v>
      </c>
      <c r="E7242" s="43">
        <v>120.5</v>
      </c>
      <c r="F7242" s="43">
        <v>122</v>
      </c>
      <c r="G7242" s="43"/>
      <c r="H7242" s="110"/>
      <c r="I7242" s="109">
        <f t="shared" si="895"/>
        <v>3734.4398340248963</v>
      </c>
      <c r="J7242" s="109">
        <f t="shared" si="896"/>
        <v>0</v>
      </c>
      <c r="K7242" s="109">
        <f t="shared" si="897"/>
        <v>0</v>
      </c>
      <c r="L7242" s="43">
        <f t="shared" si="898"/>
        <v>3734.4398340248963</v>
      </c>
      <c r="M7242" s="25"/>
      <c r="N7242" s="25"/>
    </row>
    <row r="7243" spans="1:14" ht="18">
      <c r="A7243" s="114">
        <v>40574</v>
      </c>
      <c r="B7243" s="102" t="s">
        <v>734</v>
      </c>
      <c r="C7243" s="29">
        <f t="shared" si="899"/>
        <v>1734.1040462427745</v>
      </c>
      <c r="D7243" s="102" t="s">
        <v>188</v>
      </c>
      <c r="E7243" s="43">
        <v>173</v>
      </c>
      <c r="F7243" s="43">
        <v>174.35</v>
      </c>
      <c r="G7243" s="43"/>
      <c r="H7243" s="110"/>
      <c r="I7243" s="109">
        <f t="shared" si="895"/>
        <v>2341.0404624277357</v>
      </c>
      <c r="J7243" s="109">
        <f t="shared" si="896"/>
        <v>0</v>
      </c>
      <c r="K7243" s="109">
        <f t="shared" si="897"/>
        <v>0</v>
      </c>
      <c r="L7243" s="43">
        <f t="shared" si="898"/>
        <v>2341.0404624277357</v>
      </c>
      <c r="M7243" s="25"/>
      <c r="N7243" s="25"/>
    </row>
    <row r="7244" spans="1:14" ht="18">
      <c r="A7244" s="114">
        <v>40574</v>
      </c>
      <c r="B7244" s="102" t="s">
        <v>546</v>
      </c>
      <c r="C7244" s="29">
        <f t="shared" si="899"/>
        <v>584.22590068159684</v>
      </c>
      <c r="D7244" s="102" t="s">
        <v>188</v>
      </c>
      <c r="E7244" s="43">
        <v>513.5</v>
      </c>
      <c r="F7244" s="43">
        <v>516.79999999999995</v>
      </c>
      <c r="G7244" s="43"/>
      <c r="H7244" s="110"/>
      <c r="I7244" s="109">
        <f t="shared" ref="I7244:I7307" si="900">(IF(D7244="SHORT",E7244-F7244,IF(D7244="LONG",F7244-E7244)))*C7244</f>
        <v>1927.945472249243</v>
      </c>
      <c r="J7244" s="109">
        <f t="shared" ref="J7244:J7307" si="901">(IF(D7244="SHORT",IF(G7244="",0,F7244-G7244),IF(D7244="LONG",IF(G7244="",0,G7244-F7244))))*C7244</f>
        <v>0</v>
      </c>
      <c r="K7244" s="109">
        <f t="shared" ref="K7244:K7307" si="902">(IF(D7244="SHORT",IF(H7244="",0,G7244-H7244),IF(D7244="LONG",IF(H7244="",0,(H7244-G7244)))))*C7244</f>
        <v>0</v>
      </c>
      <c r="L7244" s="43">
        <f t="shared" ref="L7244:L7307" si="903">SUM(I7244,J7244,K7244)</f>
        <v>1927.945472249243</v>
      </c>
      <c r="M7244" s="25"/>
      <c r="N7244" s="25"/>
    </row>
    <row r="7245" spans="1:14" ht="18">
      <c r="A7245" s="114">
        <v>40571</v>
      </c>
      <c r="B7245" s="102" t="s">
        <v>796</v>
      </c>
      <c r="C7245" s="29">
        <f t="shared" si="899"/>
        <v>2857.1428571428573</v>
      </c>
      <c r="D7245" s="102" t="s">
        <v>203</v>
      </c>
      <c r="E7245" s="43">
        <v>105</v>
      </c>
      <c r="F7245" s="43">
        <v>104</v>
      </c>
      <c r="G7245" s="43"/>
      <c r="H7245" s="110"/>
      <c r="I7245" s="109">
        <f t="shared" si="900"/>
        <v>2857.1428571428573</v>
      </c>
      <c r="J7245" s="109">
        <f t="shared" si="901"/>
        <v>0</v>
      </c>
      <c r="K7245" s="109">
        <f t="shared" si="902"/>
        <v>0</v>
      </c>
      <c r="L7245" s="43">
        <f t="shared" si="903"/>
        <v>2857.1428571428573</v>
      </c>
      <c r="M7245" s="25"/>
      <c r="N7245" s="25"/>
    </row>
    <row r="7246" spans="1:14" ht="18">
      <c r="A7246" s="114">
        <v>40571</v>
      </c>
      <c r="B7246" s="102" t="s">
        <v>1269</v>
      </c>
      <c r="C7246" s="29">
        <f t="shared" si="899"/>
        <v>872.09302325581393</v>
      </c>
      <c r="D7246" s="102" t="s">
        <v>203</v>
      </c>
      <c r="E7246" s="43">
        <v>344</v>
      </c>
      <c r="F7246" s="43">
        <v>341</v>
      </c>
      <c r="G7246" s="43"/>
      <c r="H7246" s="110"/>
      <c r="I7246" s="109">
        <f t="shared" si="900"/>
        <v>2616.2790697674418</v>
      </c>
      <c r="J7246" s="109">
        <f t="shared" si="901"/>
        <v>0</v>
      </c>
      <c r="K7246" s="109">
        <f t="shared" si="902"/>
        <v>0</v>
      </c>
      <c r="L7246" s="43">
        <f t="shared" si="903"/>
        <v>2616.2790697674418</v>
      </c>
      <c r="M7246" s="25"/>
      <c r="N7246" s="25"/>
    </row>
    <row r="7247" spans="1:14" ht="18">
      <c r="A7247" s="114">
        <v>40571</v>
      </c>
      <c r="B7247" s="102" t="s">
        <v>885</v>
      </c>
      <c r="C7247" s="29">
        <f t="shared" si="899"/>
        <v>909.09090909090912</v>
      </c>
      <c r="D7247" s="102" t="s">
        <v>203</v>
      </c>
      <c r="E7247" s="43">
        <v>330</v>
      </c>
      <c r="F7247" s="43">
        <v>334.2</v>
      </c>
      <c r="G7247" s="43"/>
      <c r="H7247" s="110"/>
      <c r="I7247" s="109">
        <f t="shared" si="900"/>
        <v>-3818.181818181808</v>
      </c>
      <c r="J7247" s="109">
        <f t="shared" si="901"/>
        <v>0</v>
      </c>
      <c r="K7247" s="109">
        <f t="shared" si="902"/>
        <v>0</v>
      </c>
      <c r="L7247" s="43">
        <f t="shared" si="903"/>
        <v>-3818.181818181808</v>
      </c>
      <c r="M7247" s="25"/>
      <c r="N7247" s="25"/>
    </row>
    <row r="7248" spans="1:14" ht="18">
      <c r="A7248" s="114">
        <v>40570</v>
      </c>
      <c r="B7248" s="102" t="s">
        <v>1056</v>
      </c>
      <c r="C7248" s="29">
        <f t="shared" si="899"/>
        <v>1315.7894736842106</v>
      </c>
      <c r="D7248" s="102" t="s">
        <v>188</v>
      </c>
      <c r="E7248" s="43">
        <v>228</v>
      </c>
      <c r="F7248" s="43">
        <v>229.5</v>
      </c>
      <c r="G7248" s="43">
        <v>231</v>
      </c>
      <c r="H7248" s="110">
        <v>233</v>
      </c>
      <c r="I7248" s="109">
        <f t="shared" si="900"/>
        <v>1973.6842105263158</v>
      </c>
      <c r="J7248" s="109">
        <f t="shared" si="901"/>
        <v>1973.6842105263158</v>
      </c>
      <c r="K7248" s="109">
        <f t="shared" si="902"/>
        <v>2631.5789473684213</v>
      </c>
      <c r="L7248" s="43">
        <f t="shared" si="903"/>
        <v>6578.9473684210534</v>
      </c>
      <c r="M7248" s="25"/>
      <c r="N7248" s="25"/>
    </row>
    <row r="7249" spans="1:14" ht="18">
      <c r="A7249" s="114">
        <v>40570</v>
      </c>
      <c r="B7249" s="102" t="s">
        <v>542</v>
      </c>
      <c r="C7249" s="29">
        <f t="shared" si="899"/>
        <v>1617.2506738544475</v>
      </c>
      <c r="D7249" s="102" t="s">
        <v>188</v>
      </c>
      <c r="E7249" s="43">
        <v>185.5</v>
      </c>
      <c r="F7249" s="43">
        <v>187.5</v>
      </c>
      <c r="G7249" s="43">
        <v>190</v>
      </c>
      <c r="H7249" s="110">
        <v>194</v>
      </c>
      <c r="I7249" s="109">
        <f t="shared" si="900"/>
        <v>3234.5013477088951</v>
      </c>
      <c r="J7249" s="109">
        <f t="shared" si="901"/>
        <v>4043.1266846361186</v>
      </c>
      <c r="K7249" s="109">
        <f t="shared" si="902"/>
        <v>6469.0026954177902</v>
      </c>
      <c r="L7249" s="43">
        <f t="shared" si="903"/>
        <v>13746.630727762804</v>
      </c>
      <c r="M7249" s="25"/>
      <c r="N7249" s="25"/>
    </row>
    <row r="7250" spans="1:14" ht="18">
      <c r="A7250" s="114">
        <v>40570</v>
      </c>
      <c r="B7250" s="102" t="s">
        <v>1056</v>
      </c>
      <c r="C7250" s="29">
        <f t="shared" si="899"/>
        <v>1284.796573875803</v>
      </c>
      <c r="D7250" s="102" t="s">
        <v>188</v>
      </c>
      <c r="E7250" s="43">
        <v>233.5</v>
      </c>
      <c r="F7250" s="43">
        <v>234.8</v>
      </c>
      <c r="G7250" s="43"/>
      <c r="H7250" s="110"/>
      <c r="I7250" s="109">
        <f t="shared" si="900"/>
        <v>1670.2355460385586</v>
      </c>
      <c r="J7250" s="109">
        <f t="shared" si="901"/>
        <v>0</v>
      </c>
      <c r="K7250" s="109">
        <f t="shared" si="902"/>
        <v>0</v>
      </c>
      <c r="L7250" s="43">
        <f t="shared" si="903"/>
        <v>1670.2355460385586</v>
      </c>
      <c r="M7250" s="25"/>
      <c r="N7250" s="25"/>
    </row>
    <row r="7251" spans="1:14" ht="18">
      <c r="A7251" s="114">
        <v>40570</v>
      </c>
      <c r="B7251" s="102" t="s">
        <v>1270</v>
      </c>
      <c r="C7251" s="29">
        <f t="shared" si="899"/>
        <v>2343.75</v>
      </c>
      <c r="D7251" s="102" t="s">
        <v>203</v>
      </c>
      <c r="E7251" s="43">
        <v>128</v>
      </c>
      <c r="F7251" s="43">
        <v>127</v>
      </c>
      <c r="G7251" s="43">
        <v>125.5</v>
      </c>
      <c r="H7251" s="110"/>
      <c r="I7251" s="109">
        <f t="shared" si="900"/>
        <v>2343.75</v>
      </c>
      <c r="J7251" s="109">
        <f t="shared" si="901"/>
        <v>3515.625</v>
      </c>
      <c r="K7251" s="109">
        <f t="shared" si="902"/>
        <v>0</v>
      </c>
      <c r="L7251" s="43">
        <f t="shared" si="903"/>
        <v>5859.375</v>
      </c>
      <c r="M7251" s="25"/>
      <c r="N7251" s="25"/>
    </row>
    <row r="7252" spans="1:14" ht="18">
      <c r="A7252" s="114">
        <v>40570</v>
      </c>
      <c r="B7252" s="102" t="s">
        <v>1094</v>
      </c>
      <c r="C7252" s="29">
        <f t="shared" si="899"/>
        <v>1020.4081632653061</v>
      </c>
      <c r="D7252" s="102" t="s">
        <v>203</v>
      </c>
      <c r="E7252" s="43">
        <v>294</v>
      </c>
      <c r="F7252" s="43">
        <v>292</v>
      </c>
      <c r="G7252" s="43"/>
      <c r="H7252" s="110"/>
      <c r="I7252" s="109">
        <f t="shared" si="900"/>
        <v>2040.8163265306123</v>
      </c>
      <c r="J7252" s="109">
        <f t="shared" si="901"/>
        <v>0</v>
      </c>
      <c r="K7252" s="109">
        <f t="shared" si="902"/>
        <v>0</v>
      </c>
      <c r="L7252" s="43">
        <f t="shared" si="903"/>
        <v>2040.8163265306123</v>
      </c>
      <c r="M7252" s="25"/>
      <c r="N7252" s="25"/>
    </row>
    <row r="7253" spans="1:14" ht="18">
      <c r="A7253" s="114">
        <v>40568</v>
      </c>
      <c r="B7253" s="102" t="s">
        <v>402</v>
      </c>
      <c r="C7253" s="29">
        <f t="shared" si="899"/>
        <v>2112.676056338028</v>
      </c>
      <c r="D7253" s="102" t="s">
        <v>188</v>
      </c>
      <c r="E7253" s="43">
        <v>142</v>
      </c>
      <c r="F7253" s="43">
        <v>143</v>
      </c>
      <c r="G7253" s="43">
        <v>144.44999999999999</v>
      </c>
      <c r="H7253" s="110"/>
      <c r="I7253" s="109">
        <f t="shared" si="900"/>
        <v>2112.676056338028</v>
      </c>
      <c r="J7253" s="109">
        <f t="shared" si="901"/>
        <v>3063.3802816901166</v>
      </c>
      <c r="K7253" s="109">
        <f t="shared" si="902"/>
        <v>0</v>
      </c>
      <c r="L7253" s="43">
        <f t="shared" si="903"/>
        <v>5176.0563380281446</v>
      </c>
      <c r="M7253" s="25"/>
      <c r="N7253" s="25"/>
    </row>
    <row r="7254" spans="1:14" ht="18">
      <c r="A7254" s="114">
        <v>40568</v>
      </c>
      <c r="B7254" s="102" t="s">
        <v>1030</v>
      </c>
      <c r="C7254" s="29">
        <f t="shared" si="899"/>
        <v>594.05940594059405</v>
      </c>
      <c r="D7254" s="102" t="s">
        <v>188</v>
      </c>
      <c r="E7254" s="43">
        <v>505</v>
      </c>
      <c r="F7254" s="43">
        <v>509</v>
      </c>
      <c r="G7254" s="43">
        <v>514</v>
      </c>
      <c r="H7254" s="110"/>
      <c r="I7254" s="109">
        <f t="shared" si="900"/>
        <v>2376.2376237623762</v>
      </c>
      <c r="J7254" s="109">
        <f t="shared" si="901"/>
        <v>2970.2970297029701</v>
      </c>
      <c r="K7254" s="109">
        <f t="shared" si="902"/>
        <v>0</v>
      </c>
      <c r="L7254" s="43">
        <f t="shared" si="903"/>
        <v>5346.5346534653463</v>
      </c>
      <c r="M7254" s="25"/>
      <c r="N7254" s="25"/>
    </row>
    <row r="7255" spans="1:14" ht="18">
      <c r="A7255" s="114">
        <v>40568</v>
      </c>
      <c r="B7255" s="102" t="s">
        <v>1094</v>
      </c>
      <c r="C7255" s="29">
        <f t="shared" si="899"/>
        <v>974.02597402597405</v>
      </c>
      <c r="D7255" s="102" t="s">
        <v>203</v>
      </c>
      <c r="E7255" s="43">
        <v>308</v>
      </c>
      <c r="F7255" s="43">
        <v>306</v>
      </c>
      <c r="G7255" s="43"/>
      <c r="H7255" s="110"/>
      <c r="I7255" s="109">
        <f t="shared" si="900"/>
        <v>1948.0519480519481</v>
      </c>
      <c r="J7255" s="109">
        <f t="shared" si="901"/>
        <v>0</v>
      </c>
      <c r="K7255" s="109">
        <f t="shared" si="902"/>
        <v>0</v>
      </c>
      <c r="L7255" s="43">
        <f t="shared" si="903"/>
        <v>1948.0519480519481</v>
      </c>
      <c r="M7255" s="25"/>
      <c r="N7255" s="25"/>
    </row>
    <row r="7256" spans="1:14" ht="18">
      <c r="A7256" s="114">
        <v>40567</v>
      </c>
      <c r="B7256" s="102" t="s">
        <v>402</v>
      </c>
      <c r="C7256" s="29">
        <f t="shared" si="899"/>
        <v>2158.2733812949641</v>
      </c>
      <c r="D7256" s="102" t="s">
        <v>188</v>
      </c>
      <c r="E7256" s="43">
        <v>139</v>
      </c>
      <c r="F7256" s="43">
        <v>140.5</v>
      </c>
      <c r="G7256" s="43">
        <v>142</v>
      </c>
      <c r="H7256" s="110">
        <v>144</v>
      </c>
      <c r="I7256" s="109">
        <f t="shared" si="900"/>
        <v>3237.4100719424459</v>
      </c>
      <c r="J7256" s="109">
        <f t="shared" si="901"/>
        <v>3237.4100719424459</v>
      </c>
      <c r="K7256" s="109">
        <f t="shared" si="902"/>
        <v>4316.5467625899282</v>
      </c>
      <c r="L7256" s="43">
        <f t="shared" si="903"/>
        <v>10791.366906474821</v>
      </c>
      <c r="M7256" s="25"/>
      <c r="N7256" s="25"/>
    </row>
    <row r="7257" spans="1:14" ht="18">
      <c r="A7257" s="114">
        <v>40567</v>
      </c>
      <c r="B7257" s="102" t="s">
        <v>1052</v>
      </c>
      <c r="C7257" s="29">
        <f t="shared" si="899"/>
        <v>175.02917152858811</v>
      </c>
      <c r="D7257" s="102" t="s">
        <v>188</v>
      </c>
      <c r="E7257" s="43">
        <v>1714</v>
      </c>
      <c r="F7257" s="43">
        <v>1724</v>
      </c>
      <c r="G7257" s="43">
        <v>1740</v>
      </c>
      <c r="H7257" s="110">
        <v>1770</v>
      </c>
      <c r="I7257" s="109">
        <f t="shared" si="900"/>
        <v>1750.2917152858811</v>
      </c>
      <c r="J7257" s="109">
        <f t="shared" si="901"/>
        <v>2800.4667444574097</v>
      </c>
      <c r="K7257" s="109">
        <f t="shared" si="902"/>
        <v>5250.8751458576435</v>
      </c>
      <c r="L7257" s="43">
        <f t="shared" si="903"/>
        <v>9801.633605600935</v>
      </c>
      <c r="M7257" s="25"/>
      <c r="N7257" s="25"/>
    </row>
    <row r="7258" spans="1:14" ht="18">
      <c r="A7258" s="114">
        <v>40567</v>
      </c>
      <c r="B7258" s="102" t="s">
        <v>34</v>
      </c>
      <c r="C7258" s="29">
        <f t="shared" si="899"/>
        <v>495.8677685950413</v>
      </c>
      <c r="D7258" s="102" t="s">
        <v>188</v>
      </c>
      <c r="E7258" s="43">
        <v>605</v>
      </c>
      <c r="F7258" s="43">
        <v>609</v>
      </c>
      <c r="G7258" s="43">
        <v>614</v>
      </c>
      <c r="H7258" s="110">
        <v>620</v>
      </c>
      <c r="I7258" s="109">
        <f t="shared" si="900"/>
        <v>1983.4710743801652</v>
      </c>
      <c r="J7258" s="109">
        <f t="shared" si="901"/>
        <v>2479.3388429752067</v>
      </c>
      <c r="K7258" s="109">
        <f t="shared" si="902"/>
        <v>2975.2066115702478</v>
      </c>
      <c r="L7258" s="43">
        <f t="shared" si="903"/>
        <v>7438.0165289256202</v>
      </c>
      <c r="M7258" s="25"/>
      <c r="N7258" s="25"/>
    </row>
    <row r="7259" spans="1:14" ht="18">
      <c r="A7259" s="114">
        <v>40567</v>
      </c>
      <c r="B7259" s="102" t="s">
        <v>1052</v>
      </c>
      <c r="C7259" s="29">
        <f t="shared" si="899"/>
        <v>182.370820668693</v>
      </c>
      <c r="D7259" s="102" t="s">
        <v>188</v>
      </c>
      <c r="E7259" s="43">
        <v>1645</v>
      </c>
      <c r="F7259" s="43">
        <v>1655</v>
      </c>
      <c r="G7259" s="43">
        <v>1665</v>
      </c>
      <c r="H7259" s="110">
        <v>1680</v>
      </c>
      <c r="I7259" s="109">
        <f t="shared" si="900"/>
        <v>1823.70820668693</v>
      </c>
      <c r="J7259" s="109">
        <f t="shared" si="901"/>
        <v>1823.70820668693</v>
      </c>
      <c r="K7259" s="109">
        <f t="shared" si="902"/>
        <v>2735.5623100303951</v>
      </c>
      <c r="L7259" s="43">
        <f t="shared" si="903"/>
        <v>6382.9787234042551</v>
      </c>
      <c r="M7259" s="25"/>
      <c r="N7259" s="25"/>
    </row>
    <row r="7260" spans="1:14" ht="18">
      <c r="A7260" s="114">
        <v>40567</v>
      </c>
      <c r="B7260" s="102" t="s">
        <v>546</v>
      </c>
      <c r="C7260" s="29">
        <f t="shared" si="899"/>
        <v>579.15057915057912</v>
      </c>
      <c r="D7260" s="102" t="s">
        <v>188</v>
      </c>
      <c r="E7260" s="43">
        <v>518</v>
      </c>
      <c r="F7260" s="43">
        <v>524</v>
      </c>
      <c r="G7260" s="43">
        <v>530</v>
      </c>
      <c r="H7260" s="110">
        <v>540</v>
      </c>
      <c r="I7260" s="109">
        <f t="shared" si="900"/>
        <v>3474.9034749034745</v>
      </c>
      <c r="J7260" s="109">
        <f t="shared" si="901"/>
        <v>3474.9034749034745</v>
      </c>
      <c r="K7260" s="109">
        <f t="shared" si="902"/>
        <v>5791.5057915057914</v>
      </c>
      <c r="L7260" s="43">
        <f t="shared" si="903"/>
        <v>12741.31274131274</v>
      </c>
      <c r="M7260" s="25"/>
      <c r="N7260" s="25"/>
    </row>
    <row r="7261" spans="1:14" ht="18">
      <c r="A7261" s="114">
        <v>40567</v>
      </c>
      <c r="B7261" s="102" t="s">
        <v>1052</v>
      </c>
      <c r="C7261" s="29">
        <f t="shared" si="899"/>
        <v>190.47619047619048</v>
      </c>
      <c r="D7261" s="102" t="s">
        <v>188</v>
      </c>
      <c r="E7261" s="43">
        <v>1575</v>
      </c>
      <c r="F7261" s="43">
        <v>1585</v>
      </c>
      <c r="G7261" s="43">
        <v>1595</v>
      </c>
      <c r="H7261" s="110">
        <v>1610</v>
      </c>
      <c r="I7261" s="109">
        <f t="shared" si="900"/>
        <v>1904.7619047619048</v>
      </c>
      <c r="J7261" s="109">
        <f t="shared" si="901"/>
        <v>1904.7619047619048</v>
      </c>
      <c r="K7261" s="109">
        <f t="shared" si="902"/>
        <v>2857.1428571428573</v>
      </c>
      <c r="L7261" s="43">
        <f t="shared" si="903"/>
        <v>6666.666666666667</v>
      </c>
      <c r="M7261" s="25"/>
      <c r="N7261" s="25"/>
    </row>
    <row r="7262" spans="1:14" ht="18">
      <c r="A7262" s="114">
        <v>40567</v>
      </c>
      <c r="B7262" s="102" t="s">
        <v>75</v>
      </c>
      <c r="C7262" s="29">
        <f t="shared" si="899"/>
        <v>967.74193548387098</v>
      </c>
      <c r="D7262" s="102" t="s">
        <v>188</v>
      </c>
      <c r="E7262" s="43">
        <v>310</v>
      </c>
      <c r="F7262" s="43">
        <v>312</v>
      </c>
      <c r="G7262" s="43"/>
      <c r="H7262" s="110"/>
      <c r="I7262" s="109">
        <f t="shared" si="900"/>
        <v>1935.483870967742</v>
      </c>
      <c r="J7262" s="109">
        <f t="shared" si="901"/>
        <v>0</v>
      </c>
      <c r="K7262" s="109">
        <f t="shared" si="902"/>
        <v>0</v>
      </c>
      <c r="L7262" s="43">
        <f t="shared" si="903"/>
        <v>1935.483870967742</v>
      </c>
      <c r="M7262" s="25"/>
      <c r="N7262" s="25"/>
    </row>
    <row r="7263" spans="1:14" ht="18">
      <c r="A7263" s="114">
        <v>40567</v>
      </c>
      <c r="B7263" s="102" t="s">
        <v>1030</v>
      </c>
      <c r="C7263" s="29">
        <f t="shared" si="899"/>
        <v>635.59322033898309</v>
      </c>
      <c r="D7263" s="102" t="s">
        <v>188</v>
      </c>
      <c r="E7263" s="43">
        <v>472</v>
      </c>
      <c r="F7263" s="43">
        <v>475</v>
      </c>
      <c r="G7263" s="43"/>
      <c r="H7263" s="110"/>
      <c r="I7263" s="109">
        <f t="shared" si="900"/>
        <v>1906.7796610169494</v>
      </c>
      <c r="J7263" s="109">
        <f t="shared" si="901"/>
        <v>0</v>
      </c>
      <c r="K7263" s="109">
        <f t="shared" si="902"/>
        <v>0</v>
      </c>
      <c r="L7263" s="43">
        <f t="shared" si="903"/>
        <v>1906.7796610169494</v>
      </c>
      <c r="M7263" s="25"/>
      <c r="N7263" s="25"/>
    </row>
    <row r="7264" spans="1:14" ht="18">
      <c r="A7264" s="114">
        <v>40564</v>
      </c>
      <c r="B7264" s="102" t="s">
        <v>752</v>
      </c>
      <c r="C7264" s="29">
        <f t="shared" si="899"/>
        <v>1310.0436681222707</v>
      </c>
      <c r="D7264" s="102" t="s">
        <v>188</v>
      </c>
      <c r="E7264" s="43">
        <v>229</v>
      </c>
      <c r="F7264" s="43">
        <v>230.5</v>
      </c>
      <c r="G7264" s="43"/>
      <c r="H7264" s="110"/>
      <c r="I7264" s="109">
        <f t="shared" si="900"/>
        <v>1965.0655021834059</v>
      </c>
      <c r="J7264" s="109">
        <f t="shared" si="901"/>
        <v>0</v>
      </c>
      <c r="K7264" s="109">
        <f t="shared" si="902"/>
        <v>0</v>
      </c>
      <c r="L7264" s="43">
        <f t="shared" si="903"/>
        <v>1965.0655021834059</v>
      </c>
      <c r="M7264" s="25"/>
      <c r="N7264" s="25"/>
    </row>
    <row r="7265" spans="1:14" ht="18">
      <c r="A7265" s="114">
        <v>40564</v>
      </c>
      <c r="B7265" s="102" t="s">
        <v>28</v>
      </c>
      <c r="C7265" s="29">
        <f t="shared" si="899"/>
        <v>1851.851851851852</v>
      </c>
      <c r="D7265" s="102" t="s">
        <v>203</v>
      </c>
      <c r="E7265" s="43">
        <v>162</v>
      </c>
      <c r="F7265" s="43">
        <v>160.5</v>
      </c>
      <c r="G7265" s="43"/>
      <c r="H7265" s="110"/>
      <c r="I7265" s="109">
        <f t="shared" si="900"/>
        <v>2777.7777777777778</v>
      </c>
      <c r="J7265" s="109">
        <f t="shared" si="901"/>
        <v>0</v>
      </c>
      <c r="K7265" s="109">
        <f t="shared" si="902"/>
        <v>0</v>
      </c>
      <c r="L7265" s="43">
        <f t="shared" si="903"/>
        <v>2777.7777777777778</v>
      </c>
      <c r="M7265" s="25"/>
      <c r="N7265" s="25"/>
    </row>
    <row r="7266" spans="1:14" ht="18">
      <c r="A7266" s="114">
        <v>40564</v>
      </c>
      <c r="B7266" s="102" t="s">
        <v>1094</v>
      </c>
      <c r="C7266" s="29">
        <f t="shared" si="899"/>
        <v>869.56521739130437</v>
      </c>
      <c r="D7266" s="102" t="s">
        <v>188</v>
      </c>
      <c r="E7266" s="43">
        <v>345</v>
      </c>
      <c r="F7266" s="43">
        <v>347.5</v>
      </c>
      <c r="G7266" s="43"/>
      <c r="H7266" s="110"/>
      <c r="I7266" s="109">
        <f t="shared" si="900"/>
        <v>2173.913043478261</v>
      </c>
      <c r="J7266" s="109">
        <f t="shared" si="901"/>
        <v>0</v>
      </c>
      <c r="K7266" s="109">
        <f t="shared" si="902"/>
        <v>0</v>
      </c>
      <c r="L7266" s="43">
        <f t="shared" si="903"/>
        <v>2173.913043478261</v>
      </c>
      <c r="M7266" s="25"/>
      <c r="N7266" s="25"/>
    </row>
    <row r="7267" spans="1:14" ht="18">
      <c r="A7267" s="114">
        <v>40563</v>
      </c>
      <c r="B7267" s="102" t="s">
        <v>1255</v>
      </c>
      <c r="C7267" s="29">
        <f t="shared" si="899"/>
        <v>363.63636363636363</v>
      </c>
      <c r="D7267" s="102" t="s">
        <v>188</v>
      </c>
      <c r="E7267" s="43">
        <v>825</v>
      </c>
      <c r="F7267" s="43">
        <v>830</v>
      </c>
      <c r="G7267" s="43">
        <v>838</v>
      </c>
      <c r="H7267" s="110">
        <v>846</v>
      </c>
      <c r="I7267" s="109">
        <f t="shared" si="900"/>
        <v>1818.181818181818</v>
      </c>
      <c r="J7267" s="109">
        <f t="shared" si="901"/>
        <v>2909.090909090909</v>
      </c>
      <c r="K7267" s="109">
        <f t="shared" si="902"/>
        <v>2909.090909090909</v>
      </c>
      <c r="L7267" s="43">
        <f t="shared" si="903"/>
        <v>7636.363636363636</v>
      </c>
      <c r="M7267" s="25"/>
      <c r="N7267" s="25"/>
    </row>
    <row r="7268" spans="1:14" ht="18">
      <c r="A7268" s="114">
        <v>40563</v>
      </c>
      <c r="B7268" s="102" t="s">
        <v>1056</v>
      </c>
      <c r="C7268" s="29">
        <f t="shared" si="899"/>
        <v>1433.3492594362158</v>
      </c>
      <c r="D7268" s="102" t="s">
        <v>188</v>
      </c>
      <c r="E7268" s="43">
        <v>209.3</v>
      </c>
      <c r="F7268" s="43">
        <v>211</v>
      </c>
      <c r="G7268" s="43">
        <v>213</v>
      </c>
      <c r="H7268" s="110">
        <v>216</v>
      </c>
      <c r="I7268" s="109">
        <f t="shared" si="900"/>
        <v>2436.6937410415508</v>
      </c>
      <c r="J7268" s="109">
        <f t="shared" si="901"/>
        <v>2866.6985188724316</v>
      </c>
      <c r="K7268" s="109">
        <f t="shared" si="902"/>
        <v>4300.0477783086471</v>
      </c>
      <c r="L7268" s="43">
        <f t="shared" si="903"/>
        <v>9603.4400382226304</v>
      </c>
      <c r="M7268" s="25"/>
      <c r="N7268" s="25"/>
    </row>
    <row r="7269" spans="1:14" ht="18">
      <c r="A7269" s="114">
        <v>40563</v>
      </c>
      <c r="B7269" s="102" t="s">
        <v>885</v>
      </c>
      <c r="C7269" s="29">
        <f t="shared" si="899"/>
        <v>842.69662921348311</v>
      </c>
      <c r="D7269" s="102" t="s">
        <v>203</v>
      </c>
      <c r="E7269" s="43">
        <v>356</v>
      </c>
      <c r="F7269" s="43">
        <v>353</v>
      </c>
      <c r="G7269" s="43"/>
      <c r="H7269" s="110"/>
      <c r="I7269" s="109">
        <f t="shared" si="900"/>
        <v>2528.0898876404494</v>
      </c>
      <c r="J7269" s="109">
        <f t="shared" si="901"/>
        <v>0</v>
      </c>
      <c r="K7269" s="109">
        <f t="shared" si="902"/>
        <v>0</v>
      </c>
      <c r="L7269" s="43">
        <f t="shared" si="903"/>
        <v>2528.0898876404494</v>
      </c>
      <c r="M7269" s="25"/>
      <c r="N7269" s="25"/>
    </row>
    <row r="7270" spans="1:14" ht="18">
      <c r="A7270" s="114">
        <v>40562</v>
      </c>
      <c r="B7270" s="102" t="s">
        <v>1052</v>
      </c>
      <c r="C7270" s="29">
        <f t="shared" si="899"/>
        <v>202.29265003371543</v>
      </c>
      <c r="D7270" s="102" t="s">
        <v>188</v>
      </c>
      <c r="E7270" s="43">
        <v>1483</v>
      </c>
      <c r="F7270" s="43">
        <v>1493</v>
      </c>
      <c r="G7270" s="43">
        <v>1505</v>
      </c>
      <c r="H7270" s="110"/>
      <c r="I7270" s="109">
        <f t="shared" si="900"/>
        <v>2022.9265003371543</v>
      </c>
      <c r="J7270" s="109">
        <f t="shared" si="901"/>
        <v>2427.5118004045853</v>
      </c>
      <c r="K7270" s="109">
        <f t="shared" si="902"/>
        <v>0</v>
      </c>
      <c r="L7270" s="43">
        <f t="shared" si="903"/>
        <v>4450.43830074174</v>
      </c>
      <c r="M7270" s="25"/>
      <c r="N7270" s="25"/>
    </row>
    <row r="7271" spans="1:14" ht="18">
      <c r="A7271" s="114">
        <v>40562</v>
      </c>
      <c r="B7271" s="102" t="s">
        <v>106</v>
      </c>
      <c r="C7271" s="29">
        <f t="shared" si="899"/>
        <v>449.77511244377808</v>
      </c>
      <c r="D7271" s="102" t="s">
        <v>188</v>
      </c>
      <c r="E7271" s="43">
        <v>667</v>
      </c>
      <c r="F7271" s="43">
        <v>671</v>
      </c>
      <c r="G7271" s="43">
        <v>675</v>
      </c>
      <c r="H7271" s="110"/>
      <c r="I7271" s="109">
        <f t="shared" si="900"/>
        <v>1799.1004497751123</v>
      </c>
      <c r="J7271" s="109">
        <f t="shared" si="901"/>
        <v>1799.1004497751123</v>
      </c>
      <c r="K7271" s="109">
        <f t="shared" si="902"/>
        <v>0</v>
      </c>
      <c r="L7271" s="43">
        <f t="shared" si="903"/>
        <v>3598.2008995502247</v>
      </c>
      <c r="M7271" s="25"/>
      <c r="N7271" s="25"/>
    </row>
    <row r="7272" spans="1:14" ht="18">
      <c r="A7272" s="114">
        <v>40562</v>
      </c>
      <c r="B7272" s="102" t="s">
        <v>1052</v>
      </c>
      <c r="C7272" s="29">
        <f t="shared" si="899"/>
        <v>212.46458923512748</v>
      </c>
      <c r="D7272" s="102" t="s">
        <v>203</v>
      </c>
      <c r="E7272" s="43">
        <v>1412</v>
      </c>
      <c r="F7272" s="43">
        <v>1402</v>
      </c>
      <c r="G7272" s="43">
        <v>1388</v>
      </c>
      <c r="H7272" s="110">
        <v>1376</v>
      </c>
      <c r="I7272" s="109">
        <f t="shared" si="900"/>
        <v>2124.6458923512746</v>
      </c>
      <c r="J7272" s="109">
        <f t="shared" si="901"/>
        <v>2974.5042492917846</v>
      </c>
      <c r="K7272" s="109">
        <f t="shared" si="902"/>
        <v>2549.5750708215296</v>
      </c>
      <c r="L7272" s="43">
        <f t="shared" si="903"/>
        <v>7648.7252124645893</v>
      </c>
      <c r="M7272" s="25"/>
      <c r="N7272" s="25"/>
    </row>
    <row r="7273" spans="1:14" ht="18">
      <c r="A7273" s="114">
        <v>40562</v>
      </c>
      <c r="B7273" s="102" t="s">
        <v>1052</v>
      </c>
      <c r="C7273" s="29">
        <f t="shared" si="899"/>
        <v>205.47945205479451</v>
      </c>
      <c r="D7273" s="102" t="s">
        <v>203</v>
      </c>
      <c r="E7273" s="43">
        <v>1460</v>
      </c>
      <c r="F7273" s="43">
        <v>1448</v>
      </c>
      <c r="G7273" s="43">
        <v>1435</v>
      </c>
      <c r="H7273" s="110">
        <v>1420</v>
      </c>
      <c r="I7273" s="109">
        <f t="shared" si="900"/>
        <v>2465.7534246575342</v>
      </c>
      <c r="J7273" s="109">
        <f t="shared" si="901"/>
        <v>2671.2328767123286</v>
      </c>
      <c r="K7273" s="109">
        <f t="shared" si="902"/>
        <v>3082.1917808219177</v>
      </c>
      <c r="L7273" s="43">
        <f t="shared" si="903"/>
        <v>8219.1780821917819</v>
      </c>
      <c r="M7273" s="25"/>
      <c r="N7273" s="25"/>
    </row>
    <row r="7274" spans="1:14" ht="18">
      <c r="A7274" s="114">
        <v>40561</v>
      </c>
      <c r="B7274" s="102" t="s">
        <v>568</v>
      </c>
      <c r="C7274" s="29">
        <f t="shared" si="899"/>
        <v>842.69662921348311</v>
      </c>
      <c r="D7274" s="102" t="s">
        <v>188</v>
      </c>
      <c r="E7274" s="43">
        <v>356</v>
      </c>
      <c r="F7274" s="43">
        <v>359</v>
      </c>
      <c r="G7274" s="43">
        <v>363</v>
      </c>
      <c r="H7274" s="110">
        <v>370</v>
      </c>
      <c r="I7274" s="109">
        <f t="shared" si="900"/>
        <v>2528.0898876404494</v>
      </c>
      <c r="J7274" s="109">
        <f t="shared" si="901"/>
        <v>3370.7865168539324</v>
      </c>
      <c r="K7274" s="109">
        <f t="shared" si="902"/>
        <v>5898.8764044943819</v>
      </c>
      <c r="L7274" s="43">
        <f t="shared" si="903"/>
        <v>11797.752808988764</v>
      </c>
      <c r="M7274" s="25"/>
      <c r="N7274" s="25"/>
    </row>
    <row r="7275" spans="1:14" ht="18">
      <c r="A7275" s="114">
        <v>40561</v>
      </c>
      <c r="B7275" s="102" t="s">
        <v>727</v>
      </c>
      <c r="C7275" s="29">
        <f t="shared" si="899"/>
        <v>1948.0519480519481</v>
      </c>
      <c r="D7275" s="102" t="s">
        <v>188</v>
      </c>
      <c r="E7275" s="43">
        <v>154</v>
      </c>
      <c r="F7275" s="43">
        <v>155.5</v>
      </c>
      <c r="G7275" s="43">
        <v>157.5</v>
      </c>
      <c r="H7275" s="110">
        <v>160</v>
      </c>
      <c r="I7275" s="109">
        <f t="shared" si="900"/>
        <v>2922.0779220779223</v>
      </c>
      <c r="J7275" s="109">
        <f t="shared" si="901"/>
        <v>3896.1038961038962</v>
      </c>
      <c r="K7275" s="109">
        <f t="shared" si="902"/>
        <v>4870.1298701298701</v>
      </c>
      <c r="L7275" s="43">
        <f t="shared" si="903"/>
        <v>11688.311688311689</v>
      </c>
      <c r="M7275" s="25"/>
      <c r="N7275" s="25"/>
    </row>
    <row r="7276" spans="1:14" ht="18">
      <c r="A7276" s="114">
        <v>40561</v>
      </c>
      <c r="B7276" s="102" t="s">
        <v>836</v>
      </c>
      <c r="C7276" s="29">
        <f t="shared" si="899"/>
        <v>480</v>
      </c>
      <c r="D7276" s="102" t="s">
        <v>188</v>
      </c>
      <c r="E7276" s="43">
        <v>625</v>
      </c>
      <c r="F7276" s="43">
        <v>630</v>
      </c>
      <c r="G7276" s="43"/>
      <c r="H7276" s="110"/>
      <c r="I7276" s="109">
        <f t="shared" si="900"/>
        <v>2400</v>
      </c>
      <c r="J7276" s="109">
        <f t="shared" si="901"/>
        <v>0</v>
      </c>
      <c r="K7276" s="109">
        <f t="shared" si="902"/>
        <v>0</v>
      </c>
      <c r="L7276" s="43">
        <f t="shared" si="903"/>
        <v>2400</v>
      </c>
      <c r="M7276" s="25"/>
      <c r="N7276" s="25"/>
    </row>
    <row r="7277" spans="1:14" ht="18">
      <c r="A7277" s="114">
        <v>40561</v>
      </c>
      <c r="B7277" s="102" t="s">
        <v>1255</v>
      </c>
      <c r="C7277" s="29">
        <f t="shared" si="899"/>
        <v>377.35849056603774</v>
      </c>
      <c r="D7277" s="102" t="s">
        <v>188</v>
      </c>
      <c r="E7277" s="43">
        <v>795</v>
      </c>
      <c r="F7277" s="43">
        <v>800</v>
      </c>
      <c r="G7277" s="43">
        <v>806</v>
      </c>
      <c r="H7277" s="110"/>
      <c r="I7277" s="109">
        <f t="shared" si="900"/>
        <v>1886.7924528301887</v>
      </c>
      <c r="J7277" s="109">
        <f t="shared" si="901"/>
        <v>2264.1509433962265</v>
      </c>
      <c r="K7277" s="109">
        <f t="shared" si="902"/>
        <v>0</v>
      </c>
      <c r="L7277" s="43">
        <f t="shared" si="903"/>
        <v>4150.9433962264156</v>
      </c>
      <c r="M7277" s="25"/>
      <c r="N7277" s="25"/>
    </row>
    <row r="7278" spans="1:14" ht="18">
      <c r="A7278" s="114">
        <v>40561</v>
      </c>
      <c r="B7278" s="102" t="s">
        <v>1271</v>
      </c>
      <c r="C7278" s="29">
        <f t="shared" si="899"/>
        <v>1255.2301255230125</v>
      </c>
      <c r="D7278" s="102" t="s">
        <v>188</v>
      </c>
      <c r="E7278" s="43">
        <v>239</v>
      </c>
      <c r="F7278" s="43">
        <v>240.5</v>
      </c>
      <c r="G7278" s="43"/>
      <c r="H7278" s="110"/>
      <c r="I7278" s="109">
        <f t="shared" si="900"/>
        <v>1882.8451882845188</v>
      </c>
      <c r="J7278" s="109">
        <f t="shared" si="901"/>
        <v>0</v>
      </c>
      <c r="K7278" s="109">
        <f t="shared" si="902"/>
        <v>0</v>
      </c>
      <c r="L7278" s="43">
        <f t="shared" si="903"/>
        <v>1882.8451882845188</v>
      </c>
      <c r="M7278" s="25"/>
      <c r="N7278" s="25"/>
    </row>
    <row r="7279" spans="1:14" ht="18">
      <c r="A7279" s="114">
        <v>40560</v>
      </c>
      <c r="B7279" s="102" t="s">
        <v>1094</v>
      </c>
      <c r="C7279" s="29">
        <f t="shared" si="899"/>
        <v>958.16033216224844</v>
      </c>
      <c r="D7279" s="102" t="s">
        <v>188</v>
      </c>
      <c r="E7279" s="43">
        <v>313.10000000000002</v>
      </c>
      <c r="F7279" s="43">
        <v>315.5</v>
      </c>
      <c r="G7279" s="43">
        <v>318</v>
      </c>
      <c r="H7279" s="110"/>
      <c r="I7279" s="109">
        <f t="shared" si="900"/>
        <v>2299.5847971893745</v>
      </c>
      <c r="J7279" s="109">
        <f t="shared" si="901"/>
        <v>2395.400830405621</v>
      </c>
      <c r="K7279" s="109">
        <f t="shared" si="902"/>
        <v>0</v>
      </c>
      <c r="L7279" s="43">
        <f t="shared" si="903"/>
        <v>4694.9856275949951</v>
      </c>
      <c r="M7279" s="25"/>
      <c r="N7279" s="25"/>
    </row>
    <row r="7280" spans="1:14" ht="18">
      <c r="A7280" s="114">
        <v>40560</v>
      </c>
      <c r="B7280" s="102" t="s">
        <v>84</v>
      </c>
      <c r="C7280" s="29">
        <f t="shared" si="899"/>
        <v>467.28971962616822</v>
      </c>
      <c r="D7280" s="102" t="s">
        <v>203</v>
      </c>
      <c r="E7280" s="43">
        <v>642</v>
      </c>
      <c r="F7280" s="43">
        <v>638</v>
      </c>
      <c r="G7280" s="43">
        <v>633</v>
      </c>
      <c r="H7280" s="110">
        <v>626</v>
      </c>
      <c r="I7280" s="109">
        <f t="shared" si="900"/>
        <v>1869.1588785046729</v>
      </c>
      <c r="J7280" s="109">
        <f t="shared" si="901"/>
        <v>2336.4485981308412</v>
      </c>
      <c r="K7280" s="109">
        <f t="shared" si="902"/>
        <v>3271.0280373831774</v>
      </c>
      <c r="L7280" s="43">
        <f t="shared" si="903"/>
        <v>7476.6355140186915</v>
      </c>
      <c r="M7280" s="25"/>
      <c r="N7280" s="25"/>
    </row>
    <row r="7281" spans="1:14" ht="18">
      <c r="A7281" s="114">
        <v>40557</v>
      </c>
      <c r="B7281" s="102" t="s">
        <v>1094</v>
      </c>
      <c r="C7281" s="29">
        <f t="shared" si="899"/>
        <v>1010.10101010101</v>
      </c>
      <c r="D7281" s="102" t="s">
        <v>203</v>
      </c>
      <c r="E7281" s="43">
        <v>297</v>
      </c>
      <c r="F7281" s="43">
        <v>295</v>
      </c>
      <c r="G7281" s="43">
        <v>293</v>
      </c>
      <c r="H7281" s="110">
        <v>290</v>
      </c>
      <c r="I7281" s="109">
        <f t="shared" si="900"/>
        <v>2020.2020202020201</v>
      </c>
      <c r="J7281" s="109">
        <f t="shared" si="901"/>
        <v>2020.2020202020201</v>
      </c>
      <c r="K7281" s="109">
        <f t="shared" si="902"/>
        <v>3030.30303030303</v>
      </c>
      <c r="L7281" s="43">
        <f t="shared" si="903"/>
        <v>7070.7070707070707</v>
      </c>
      <c r="M7281" s="25"/>
      <c r="N7281" s="25"/>
    </row>
    <row r="7282" spans="1:14" ht="18">
      <c r="A7282" s="114">
        <v>40557</v>
      </c>
      <c r="B7282" s="102" t="s">
        <v>106</v>
      </c>
      <c r="C7282" s="29">
        <f t="shared" si="899"/>
        <v>567.10775047258983</v>
      </c>
      <c r="D7282" s="102" t="s">
        <v>188</v>
      </c>
      <c r="E7282" s="43">
        <v>529</v>
      </c>
      <c r="F7282" s="43">
        <v>535</v>
      </c>
      <c r="G7282" s="43">
        <v>542</v>
      </c>
      <c r="H7282" s="110">
        <v>555</v>
      </c>
      <c r="I7282" s="109">
        <f t="shared" si="900"/>
        <v>3402.6465028355387</v>
      </c>
      <c r="J7282" s="109">
        <f t="shared" si="901"/>
        <v>3969.7542533081287</v>
      </c>
      <c r="K7282" s="109">
        <f t="shared" si="902"/>
        <v>7372.4007561436674</v>
      </c>
      <c r="L7282" s="43">
        <f t="shared" si="903"/>
        <v>14744.801512287335</v>
      </c>
      <c r="M7282" s="25"/>
      <c r="N7282" s="25"/>
    </row>
    <row r="7283" spans="1:14" ht="18">
      <c r="A7283" s="114">
        <v>40557</v>
      </c>
      <c r="B7283" s="102" t="s">
        <v>106</v>
      </c>
      <c r="C7283" s="29">
        <f t="shared" si="899"/>
        <v>601.20240480961922</v>
      </c>
      <c r="D7283" s="102" t="s">
        <v>188</v>
      </c>
      <c r="E7283" s="43">
        <v>499</v>
      </c>
      <c r="F7283" s="43">
        <v>504</v>
      </c>
      <c r="G7283" s="43">
        <v>510</v>
      </c>
      <c r="H7283" s="110">
        <v>525</v>
      </c>
      <c r="I7283" s="109">
        <f t="shared" si="900"/>
        <v>3006.012024048096</v>
      </c>
      <c r="J7283" s="109">
        <f t="shared" si="901"/>
        <v>3607.2144288577156</v>
      </c>
      <c r="K7283" s="109">
        <f t="shared" si="902"/>
        <v>9018.0360721442885</v>
      </c>
      <c r="L7283" s="43">
        <f t="shared" si="903"/>
        <v>15631.262525050101</v>
      </c>
      <c r="M7283" s="25"/>
      <c r="N7283" s="25"/>
    </row>
    <row r="7284" spans="1:14" ht="18">
      <c r="A7284" s="114">
        <v>40556</v>
      </c>
      <c r="B7284" s="102" t="s">
        <v>84</v>
      </c>
      <c r="C7284" s="29">
        <f t="shared" si="899"/>
        <v>434.15340086830679</v>
      </c>
      <c r="D7284" s="102" t="s">
        <v>203</v>
      </c>
      <c r="E7284" s="43">
        <v>691</v>
      </c>
      <c r="F7284" s="43">
        <v>687</v>
      </c>
      <c r="G7284" s="43"/>
      <c r="H7284" s="110"/>
      <c r="I7284" s="109">
        <f t="shared" si="900"/>
        <v>1736.6136034732272</v>
      </c>
      <c r="J7284" s="109">
        <f t="shared" si="901"/>
        <v>0</v>
      </c>
      <c r="K7284" s="109">
        <f t="shared" si="902"/>
        <v>0</v>
      </c>
      <c r="L7284" s="43">
        <f t="shared" si="903"/>
        <v>1736.6136034732272</v>
      </c>
      <c r="M7284" s="25"/>
      <c r="N7284" s="25"/>
    </row>
    <row r="7285" spans="1:14" ht="18">
      <c r="A7285" s="114">
        <v>40555</v>
      </c>
      <c r="B7285" s="102" t="s">
        <v>1272</v>
      </c>
      <c r="C7285" s="29">
        <f t="shared" si="899"/>
        <v>4966.8874172185433</v>
      </c>
      <c r="D7285" s="102" t="s">
        <v>203</v>
      </c>
      <c r="E7285" s="43">
        <v>60.4</v>
      </c>
      <c r="F7285" s="43">
        <v>59.9</v>
      </c>
      <c r="G7285" s="43">
        <v>59.4</v>
      </c>
      <c r="H7285" s="110"/>
      <c r="I7285" s="109">
        <f t="shared" si="900"/>
        <v>2483.4437086092717</v>
      </c>
      <c r="J7285" s="109">
        <f t="shared" si="901"/>
        <v>2483.4437086092717</v>
      </c>
      <c r="K7285" s="109">
        <f t="shared" si="902"/>
        <v>0</v>
      </c>
      <c r="L7285" s="43">
        <f t="shared" si="903"/>
        <v>4966.8874172185433</v>
      </c>
      <c r="M7285" s="25"/>
      <c r="N7285" s="25"/>
    </row>
    <row r="7286" spans="1:14" ht="18">
      <c r="A7286" s="114">
        <v>40555</v>
      </c>
      <c r="B7286" s="102" t="s">
        <v>1205</v>
      </c>
      <c r="C7286" s="29">
        <f t="shared" si="899"/>
        <v>1239.6694214876034</v>
      </c>
      <c r="D7286" s="102" t="s">
        <v>188</v>
      </c>
      <c r="E7286" s="43">
        <v>242</v>
      </c>
      <c r="F7286" s="43">
        <v>244</v>
      </c>
      <c r="G7286" s="43">
        <v>247</v>
      </c>
      <c r="H7286" s="110"/>
      <c r="I7286" s="109">
        <f t="shared" si="900"/>
        <v>2479.3388429752067</v>
      </c>
      <c r="J7286" s="109">
        <f t="shared" si="901"/>
        <v>3719.0082644628101</v>
      </c>
      <c r="K7286" s="109">
        <f t="shared" si="902"/>
        <v>0</v>
      </c>
      <c r="L7286" s="43">
        <f t="shared" si="903"/>
        <v>6198.3471074380168</v>
      </c>
      <c r="M7286" s="25"/>
      <c r="N7286" s="25"/>
    </row>
    <row r="7287" spans="1:14" ht="18">
      <c r="A7287" s="114">
        <v>40554</v>
      </c>
      <c r="B7287" s="102" t="s">
        <v>1052</v>
      </c>
      <c r="C7287" s="29">
        <f t="shared" si="899"/>
        <v>200.66889632107024</v>
      </c>
      <c r="D7287" s="102" t="s">
        <v>203</v>
      </c>
      <c r="E7287" s="43">
        <v>1495</v>
      </c>
      <c r="F7287" s="43">
        <v>1484</v>
      </c>
      <c r="G7287" s="43">
        <v>1470</v>
      </c>
      <c r="H7287" s="110"/>
      <c r="I7287" s="109">
        <f t="shared" si="900"/>
        <v>2207.3578595317726</v>
      </c>
      <c r="J7287" s="109">
        <f t="shared" si="901"/>
        <v>2809.3645484949834</v>
      </c>
      <c r="K7287" s="109">
        <f t="shared" si="902"/>
        <v>0</v>
      </c>
      <c r="L7287" s="43">
        <f t="shared" si="903"/>
        <v>5016.7224080267561</v>
      </c>
      <c r="M7287" s="25"/>
      <c r="N7287" s="25"/>
    </row>
    <row r="7288" spans="1:14" ht="18">
      <c r="A7288" s="114">
        <v>40554</v>
      </c>
      <c r="B7288" s="102" t="s">
        <v>1098</v>
      </c>
      <c r="C7288" s="29">
        <f t="shared" si="899"/>
        <v>914.63414634146341</v>
      </c>
      <c r="D7288" s="102" t="s">
        <v>203</v>
      </c>
      <c r="E7288" s="43">
        <v>328</v>
      </c>
      <c r="F7288" s="43">
        <v>325.25</v>
      </c>
      <c r="G7288" s="43">
        <v>322</v>
      </c>
      <c r="H7288" s="110"/>
      <c r="I7288" s="109">
        <f t="shared" si="900"/>
        <v>2515.2439024390242</v>
      </c>
      <c r="J7288" s="109">
        <f t="shared" si="901"/>
        <v>2972.560975609756</v>
      </c>
      <c r="K7288" s="109">
        <f t="shared" si="902"/>
        <v>0</v>
      </c>
      <c r="L7288" s="43">
        <f t="shared" si="903"/>
        <v>5487.8048780487807</v>
      </c>
      <c r="M7288" s="25"/>
      <c r="N7288" s="25"/>
    </row>
    <row r="7289" spans="1:14" ht="18">
      <c r="A7289" s="114">
        <v>40554</v>
      </c>
      <c r="B7289" s="102" t="s">
        <v>19</v>
      </c>
      <c r="C7289" s="29">
        <f t="shared" si="899"/>
        <v>1587.3015873015872</v>
      </c>
      <c r="D7289" s="102" t="s">
        <v>203</v>
      </c>
      <c r="E7289" s="43">
        <v>189</v>
      </c>
      <c r="F7289" s="43">
        <v>188</v>
      </c>
      <c r="G7289" s="43">
        <v>186</v>
      </c>
      <c r="H7289" s="110"/>
      <c r="I7289" s="109">
        <f t="shared" si="900"/>
        <v>1587.3015873015872</v>
      </c>
      <c r="J7289" s="109">
        <f t="shared" si="901"/>
        <v>3174.6031746031745</v>
      </c>
      <c r="K7289" s="109">
        <f t="shared" si="902"/>
        <v>0</v>
      </c>
      <c r="L7289" s="43">
        <f t="shared" si="903"/>
        <v>4761.9047619047615</v>
      </c>
      <c r="M7289" s="25"/>
      <c r="N7289" s="25"/>
    </row>
    <row r="7290" spans="1:14" ht="18">
      <c r="A7290" s="114">
        <v>40554</v>
      </c>
      <c r="B7290" s="102" t="s">
        <v>38</v>
      </c>
      <c r="C7290" s="29">
        <f t="shared" si="899"/>
        <v>2752.2935779816512</v>
      </c>
      <c r="D7290" s="102" t="s">
        <v>203</v>
      </c>
      <c r="E7290" s="43">
        <v>109</v>
      </c>
      <c r="F7290" s="43">
        <v>108</v>
      </c>
      <c r="G7290" s="43">
        <v>107</v>
      </c>
      <c r="H7290" s="110"/>
      <c r="I7290" s="109">
        <f t="shared" si="900"/>
        <v>2752.2935779816512</v>
      </c>
      <c r="J7290" s="109">
        <f t="shared" si="901"/>
        <v>2752.2935779816512</v>
      </c>
      <c r="K7290" s="109">
        <f t="shared" si="902"/>
        <v>0</v>
      </c>
      <c r="L7290" s="43">
        <f t="shared" si="903"/>
        <v>5504.5871559633024</v>
      </c>
      <c r="M7290" s="25"/>
      <c r="N7290" s="25"/>
    </row>
    <row r="7291" spans="1:14" ht="18">
      <c r="A7291" s="114">
        <v>40553</v>
      </c>
      <c r="B7291" s="102" t="s">
        <v>1248</v>
      </c>
      <c r="C7291" s="29">
        <f t="shared" si="899"/>
        <v>755.66750629722924</v>
      </c>
      <c r="D7291" s="102" t="s">
        <v>203</v>
      </c>
      <c r="E7291" s="43">
        <v>397</v>
      </c>
      <c r="F7291" s="43">
        <v>394</v>
      </c>
      <c r="G7291" s="43">
        <v>390</v>
      </c>
      <c r="H7291" s="110">
        <v>382</v>
      </c>
      <c r="I7291" s="109">
        <f t="shared" si="900"/>
        <v>2267.0025188916879</v>
      </c>
      <c r="J7291" s="109">
        <f t="shared" si="901"/>
        <v>3022.670025188917</v>
      </c>
      <c r="K7291" s="109">
        <f t="shared" si="902"/>
        <v>6045.3400503778339</v>
      </c>
      <c r="L7291" s="43">
        <f t="shared" si="903"/>
        <v>11335.01259445844</v>
      </c>
      <c r="M7291" s="25"/>
      <c r="N7291" s="25"/>
    </row>
    <row r="7292" spans="1:14" ht="18">
      <c r="A7292" s="114">
        <v>40553</v>
      </c>
      <c r="B7292" s="102" t="s">
        <v>1052</v>
      </c>
      <c r="C7292" s="29">
        <f t="shared" si="899"/>
        <v>194.80519480519482</v>
      </c>
      <c r="D7292" s="102" t="s">
        <v>203</v>
      </c>
      <c r="E7292" s="43">
        <v>1540</v>
      </c>
      <c r="F7292" s="43">
        <v>1530</v>
      </c>
      <c r="G7292" s="43">
        <v>1515</v>
      </c>
      <c r="H7292" s="110"/>
      <c r="I7292" s="109">
        <f t="shared" si="900"/>
        <v>1948.0519480519481</v>
      </c>
      <c r="J7292" s="109">
        <f t="shared" si="901"/>
        <v>2922.0779220779223</v>
      </c>
      <c r="K7292" s="109">
        <f t="shared" si="902"/>
        <v>0</v>
      </c>
      <c r="L7292" s="43">
        <f t="shared" si="903"/>
        <v>4870.1298701298701</v>
      </c>
      <c r="M7292" s="25"/>
      <c r="N7292" s="25"/>
    </row>
    <row r="7293" spans="1:14" ht="18">
      <c r="A7293" s="114">
        <v>40553</v>
      </c>
      <c r="B7293" s="102" t="s">
        <v>535</v>
      </c>
      <c r="C7293" s="29">
        <f t="shared" si="899"/>
        <v>831.02493074792244</v>
      </c>
      <c r="D7293" s="102" t="s">
        <v>203</v>
      </c>
      <c r="E7293" s="43">
        <v>361</v>
      </c>
      <c r="F7293" s="43">
        <v>358</v>
      </c>
      <c r="G7293" s="43">
        <v>355</v>
      </c>
      <c r="H7293" s="110"/>
      <c r="I7293" s="109">
        <f t="shared" si="900"/>
        <v>2493.0747922437672</v>
      </c>
      <c r="J7293" s="109">
        <f t="shared" si="901"/>
        <v>2493.0747922437672</v>
      </c>
      <c r="K7293" s="109">
        <f t="shared" si="902"/>
        <v>0</v>
      </c>
      <c r="L7293" s="43">
        <f t="shared" si="903"/>
        <v>4986.1495844875344</v>
      </c>
      <c r="M7293" s="25"/>
      <c r="N7293" s="25"/>
    </row>
    <row r="7294" spans="1:14" ht="18">
      <c r="A7294" s="114">
        <v>40550</v>
      </c>
      <c r="B7294" s="102" t="s">
        <v>1247</v>
      </c>
      <c r="C7294" s="29">
        <f t="shared" si="899"/>
        <v>516.35111876075734</v>
      </c>
      <c r="D7294" s="102" t="s">
        <v>203</v>
      </c>
      <c r="E7294" s="43">
        <v>581</v>
      </c>
      <c r="F7294" s="43">
        <v>577.5</v>
      </c>
      <c r="G7294" s="43">
        <v>573</v>
      </c>
      <c r="H7294" s="110">
        <v>568</v>
      </c>
      <c r="I7294" s="109">
        <f t="shared" si="900"/>
        <v>1807.2289156626507</v>
      </c>
      <c r="J7294" s="109">
        <f t="shared" si="901"/>
        <v>2323.5800344234081</v>
      </c>
      <c r="K7294" s="109">
        <f t="shared" si="902"/>
        <v>2581.7555938037867</v>
      </c>
      <c r="L7294" s="43">
        <f t="shared" si="903"/>
        <v>6712.5645438898455</v>
      </c>
      <c r="M7294" s="25"/>
      <c r="N7294" s="25"/>
    </row>
    <row r="7295" spans="1:14" ht="18">
      <c r="A7295" s="114">
        <v>40550</v>
      </c>
      <c r="B7295" s="102" t="s">
        <v>667</v>
      </c>
      <c r="C7295" s="29">
        <f t="shared" ref="C7295:C7358" si="904">300000/E7295</f>
        <v>453.85779122541601</v>
      </c>
      <c r="D7295" s="102" t="s">
        <v>203</v>
      </c>
      <c r="E7295" s="43">
        <v>661</v>
      </c>
      <c r="F7295" s="43">
        <v>657</v>
      </c>
      <c r="G7295" s="43"/>
      <c r="H7295" s="110"/>
      <c r="I7295" s="109">
        <f t="shared" si="900"/>
        <v>1815.431164901664</v>
      </c>
      <c r="J7295" s="109">
        <f t="shared" si="901"/>
        <v>0</v>
      </c>
      <c r="K7295" s="109">
        <f t="shared" si="902"/>
        <v>0</v>
      </c>
      <c r="L7295" s="43">
        <f t="shared" si="903"/>
        <v>1815.431164901664</v>
      </c>
      <c r="M7295" s="25"/>
      <c r="N7295" s="25"/>
    </row>
    <row r="7296" spans="1:14" ht="18">
      <c r="A7296" s="114">
        <v>40550</v>
      </c>
      <c r="B7296" s="102" t="s">
        <v>1273</v>
      </c>
      <c r="C7296" s="29">
        <f t="shared" si="904"/>
        <v>584.79532163742692</v>
      </c>
      <c r="D7296" s="102" t="s">
        <v>203</v>
      </c>
      <c r="E7296" s="43">
        <v>513</v>
      </c>
      <c r="F7296" s="43">
        <v>510</v>
      </c>
      <c r="G7296" s="43">
        <v>506</v>
      </c>
      <c r="H7296" s="110"/>
      <c r="I7296" s="109">
        <f t="shared" si="900"/>
        <v>1754.3859649122808</v>
      </c>
      <c r="J7296" s="109">
        <f t="shared" si="901"/>
        <v>2339.1812865497077</v>
      </c>
      <c r="K7296" s="109">
        <f t="shared" si="902"/>
        <v>0</v>
      </c>
      <c r="L7296" s="43">
        <f t="shared" si="903"/>
        <v>4093.5672514619882</v>
      </c>
      <c r="M7296" s="25"/>
      <c r="N7296" s="25"/>
    </row>
    <row r="7297" spans="1:14" ht="18">
      <c r="A7297" s="114">
        <v>40549</v>
      </c>
      <c r="B7297" s="102" t="s">
        <v>1191</v>
      </c>
      <c r="C7297" s="29">
        <f t="shared" si="904"/>
        <v>683.37129840546697</v>
      </c>
      <c r="D7297" s="102" t="s">
        <v>188</v>
      </c>
      <c r="E7297" s="43">
        <v>439</v>
      </c>
      <c r="F7297" s="43">
        <v>442</v>
      </c>
      <c r="G7297" s="43">
        <v>446</v>
      </c>
      <c r="H7297" s="110">
        <v>450</v>
      </c>
      <c r="I7297" s="109">
        <f t="shared" si="900"/>
        <v>2050.113895216401</v>
      </c>
      <c r="J7297" s="109">
        <f t="shared" si="901"/>
        <v>2733.4851936218679</v>
      </c>
      <c r="K7297" s="109">
        <f t="shared" si="902"/>
        <v>2733.4851936218679</v>
      </c>
      <c r="L7297" s="43">
        <f t="shared" si="903"/>
        <v>7517.0842824601368</v>
      </c>
      <c r="M7297" s="25"/>
      <c r="N7297" s="25"/>
    </row>
    <row r="7298" spans="1:14" ht="18">
      <c r="A7298" s="114">
        <v>40549</v>
      </c>
      <c r="B7298" s="102" t="s">
        <v>1191</v>
      </c>
      <c r="C7298" s="29">
        <f t="shared" si="904"/>
        <v>726.39225181598067</v>
      </c>
      <c r="D7298" s="102" t="s">
        <v>188</v>
      </c>
      <c r="E7298" s="43">
        <v>413</v>
      </c>
      <c r="F7298" s="43">
        <v>415.5</v>
      </c>
      <c r="G7298" s="43">
        <v>419</v>
      </c>
      <c r="H7298" s="110">
        <v>424</v>
      </c>
      <c r="I7298" s="109">
        <f t="shared" si="900"/>
        <v>1815.9806295399517</v>
      </c>
      <c r="J7298" s="109">
        <f t="shared" si="901"/>
        <v>2542.3728813559323</v>
      </c>
      <c r="K7298" s="109">
        <f t="shared" si="902"/>
        <v>3631.9612590799034</v>
      </c>
      <c r="L7298" s="43">
        <f t="shared" si="903"/>
        <v>7990.3147699757874</v>
      </c>
      <c r="M7298" s="25"/>
      <c r="N7298" s="25"/>
    </row>
    <row r="7299" spans="1:14" ht="18">
      <c r="A7299" s="114">
        <v>40548</v>
      </c>
      <c r="B7299" s="102" t="s">
        <v>1274</v>
      </c>
      <c r="C7299" s="29">
        <f t="shared" si="904"/>
        <v>1357.4660633484164</v>
      </c>
      <c r="D7299" s="102" t="s">
        <v>188</v>
      </c>
      <c r="E7299" s="43">
        <v>221</v>
      </c>
      <c r="F7299" s="43">
        <v>223</v>
      </c>
      <c r="G7299" s="43">
        <v>225</v>
      </c>
      <c r="H7299" s="110">
        <v>232</v>
      </c>
      <c r="I7299" s="109">
        <f t="shared" si="900"/>
        <v>2714.9321266968327</v>
      </c>
      <c r="J7299" s="109">
        <f t="shared" si="901"/>
        <v>2714.9321266968327</v>
      </c>
      <c r="K7299" s="109">
        <f t="shared" si="902"/>
        <v>9502.2624434389145</v>
      </c>
      <c r="L7299" s="43">
        <f t="shared" si="903"/>
        <v>14932.12669683258</v>
      </c>
      <c r="M7299" s="25"/>
      <c r="N7299" s="25"/>
    </row>
    <row r="7300" spans="1:14" ht="18">
      <c r="A7300" s="114">
        <v>40548</v>
      </c>
      <c r="B7300" s="102" t="s">
        <v>809</v>
      </c>
      <c r="C7300" s="29">
        <f t="shared" si="904"/>
        <v>540.54054054054052</v>
      </c>
      <c r="D7300" s="102" t="s">
        <v>188</v>
      </c>
      <c r="E7300" s="43">
        <v>555</v>
      </c>
      <c r="F7300" s="43">
        <v>558.5</v>
      </c>
      <c r="G7300" s="43">
        <v>563</v>
      </c>
      <c r="H7300" s="110"/>
      <c r="I7300" s="109">
        <f t="shared" si="900"/>
        <v>1891.8918918918919</v>
      </c>
      <c r="J7300" s="109">
        <f t="shared" si="901"/>
        <v>2432.4324324324325</v>
      </c>
      <c r="K7300" s="109">
        <f t="shared" si="902"/>
        <v>0</v>
      </c>
      <c r="L7300" s="43">
        <f t="shared" si="903"/>
        <v>4324.3243243243242</v>
      </c>
      <c r="M7300" s="25"/>
      <c r="N7300" s="25"/>
    </row>
    <row r="7301" spans="1:14" ht="18">
      <c r="A7301" s="114">
        <v>40548</v>
      </c>
      <c r="B7301" s="102" t="s">
        <v>92</v>
      </c>
      <c r="C7301" s="29">
        <f t="shared" si="904"/>
        <v>1500</v>
      </c>
      <c r="D7301" s="102" t="s">
        <v>188</v>
      </c>
      <c r="E7301" s="43">
        <v>200</v>
      </c>
      <c r="F7301" s="43">
        <v>201.5</v>
      </c>
      <c r="G7301" s="43"/>
      <c r="H7301" s="110"/>
      <c r="I7301" s="109">
        <f t="shared" si="900"/>
        <v>2250</v>
      </c>
      <c r="J7301" s="109">
        <f t="shared" si="901"/>
        <v>0</v>
      </c>
      <c r="K7301" s="109">
        <f t="shared" si="902"/>
        <v>0</v>
      </c>
      <c r="L7301" s="43">
        <f t="shared" si="903"/>
        <v>2250</v>
      </c>
      <c r="M7301" s="25"/>
      <c r="N7301" s="25"/>
    </row>
    <row r="7302" spans="1:14" ht="18">
      <c r="A7302" s="114">
        <v>40547</v>
      </c>
      <c r="B7302" s="102" t="s">
        <v>1121</v>
      </c>
      <c r="C7302" s="29">
        <f t="shared" si="904"/>
        <v>1209.6774193548388</v>
      </c>
      <c r="D7302" s="102" t="s">
        <v>188</v>
      </c>
      <c r="E7302" s="43">
        <v>248</v>
      </c>
      <c r="F7302" s="43">
        <v>249.5</v>
      </c>
      <c r="G7302" s="43">
        <v>252</v>
      </c>
      <c r="H7302" s="110">
        <v>257</v>
      </c>
      <c r="I7302" s="109">
        <f t="shared" si="900"/>
        <v>1814.516129032258</v>
      </c>
      <c r="J7302" s="109">
        <f t="shared" si="901"/>
        <v>3024.1935483870971</v>
      </c>
      <c r="K7302" s="109">
        <f t="shared" si="902"/>
        <v>6048.3870967741941</v>
      </c>
      <c r="L7302" s="43">
        <f t="shared" si="903"/>
        <v>10887.096774193549</v>
      </c>
      <c r="M7302" s="25"/>
      <c r="N7302" s="25"/>
    </row>
    <row r="7303" spans="1:14" ht="18">
      <c r="A7303" s="114">
        <v>40547</v>
      </c>
      <c r="B7303" s="102" t="s">
        <v>1052</v>
      </c>
      <c r="C7303" s="29">
        <f t="shared" si="904"/>
        <v>179.64071856287424</v>
      </c>
      <c r="D7303" s="102" t="s">
        <v>188</v>
      </c>
      <c r="E7303" s="43">
        <v>1670</v>
      </c>
      <c r="F7303" s="43">
        <v>1680</v>
      </c>
      <c r="G7303" s="43">
        <v>1695</v>
      </c>
      <c r="H7303" s="110">
        <v>1714</v>
      </c>
      <c r="I7303" s="109">
        <f t="shared" si="900"/>
        <v>1796.4071856287424</v>
      </c>
      <c r="J7303" s="109">
        <f t="shared" si="901"/>
        <v>2694.6107784431138</v>
      </c>
      <c r="K7303" s="109">
        <f t="shared" si="902"/>
        <v>3413.1736526946106</v>
      </c>
      <c r="L7303" s="43">
        <f t="shared" si="903"/>
        <v>7904.1916167664667</v>
      </c>
      <c r="M7303" s="25"/>
      <c r="N7303" s="25"/>
    </row>
    <row r="7304" spans="1:14" ht="18">
      <c r="A7304" s="114">
        <v>40547</v>
      </c>
      <c r="B7304" s="102" t="s">
        <v>763</v>
      </c>
      <c r="C7304" s="29">
        <f t="shared" si="904"/>
        <v>470.95761381475666</v>
      </c>
      <c r="D7304" s="102" t="s">
        <v>188</v>
      </c>
      <c r="E7304" s="43">
        <v>637</v>
      </c>
      <c r="F7304" s="43">
        <v>642</v>
      </c>
      <c r="G7304" s="43">
        <v>650</v>
      </c>
      <c r="H7304" s="110">
        <v>661</v>
      </c>
      <c r="I7304" s="109">
        <f t="shared" si="900"/>
        <v>2354.7880690737834</v>
      </c>
      <c r="J7304" s="109">
        <f t="shared" si="901"/>
        <v>3767.6609105180532</v>
      </c>
      <c r="K7304" s="109">
        <f t="shared" si="902"/>
        <v>5180.5337519623235</v>
      </c>
      <c r="L7304" s="43">
        <f t="shared" si="903"/>
        <v>11302.982731554159</v>
      </c>
      <c r="M7304" s="25"/>
      <c r="N7304" s="25"/>
    </row>
    <row r="7305" spans="1:14" ht="18">
      <c r="A7305" s="114">
        <v>40546</v>
      </c>
      <c r="B7305" s="102" t="s">
        <v>814</v>
      </c>
      <c r="C7305" s="29">
        <f t="shared" si="904"/>
        <v>1006.7114093959732</v>
      </c>
      <c r="D7305" s="102" t="s">
        <v>188</v>
      </c>
      <c r="E7305" s="43">
        <v>298</v>
      </c>
      <c r="F7305" s="43">
        <v>300</v>
      </c>
      <c r="G7305" s="43">
        <v>303</v>
      </c>
      <c r="H7305" s="110">
        <v>307</v>
      </c>
      <c r="I7305" s="109">
        <f t="shared" si="900"/>
        <v>2013.4228187919464</v>
      </c>
      <c r="J7305" s="109">
        <f t="shared" si="901"/>
        <v>3020.1342281879197</v>
      </c>
      <c r="K7305" s="109">
        <f t="shared" si="902"/>
        <v>4026.8456375838928</v>
      </c>
      <c r="L7305" s="43">
        <f t="shared" si="903"/>
        <v>9060.4026845637582</v>
      </c>
      <c r="M7305" s="25"/>
      <c r="N7305" s="25"/>
    </row>
    <row r="7306" spans="1:14" ht="18">
      <c r="A7306" s="114">
        <v>40546</v>
      </c>
      <c r="B7306" s="102" t="s">
        <v>1094</v>
      </c>
      <c r="C7306" s="29">
        <f t="shared" si="904"/>
        <v>835.65459610027858</v>
      </c>
      <c r="D7306" s="102" t="s">
        <v>188</v>
      </c>
      <c r="E7306" s="43">
        <v>359</v>
      </c>
      <c r="F7306" s="43">
        <v>361.5</v>
      </c>
      <c r="G7306" s="43">
        <v>364.5</v>
      </c>
      <c r="H7306" s="110"/>
      <c r="I7306" s="109">
        <f t="shared" si="900"/>
        <v>2089.1364902506966</v>
      </c>
      <c r="J7306" s="109">
        <f t="shared" si="901"/>
        <v>2506.9637883008359</v>
      </c>
      <c r="K7306" s="109">
        <f t="shared" si="902"/>
        <v>0</v>
      </c>
      <c r="L7306" s="43">
        <f t="shared" si="903"/>
        <v>4596.100278551532</v>
      </c>
      <c r="M7306" s="25"/>
      <c r="N7306" s="25"/>
    </row>
    <row r="7307" spans="1:14" ht="18">
      <c r="A7307" s="114">
        <v>40546</v>
      </c>
      <c r="B7307" s="102" t="s">
        <v>66</v>
      </c>
      <c r="C7307" s="29">
        <f t="shared" si="904"/>
        <v>2054.794520547945</v>
      </c>
      <c r="D7307" s="102" t="s">
        <v>188</v>
      </c>
      <c r="E7307" s="43">
        <v>146</v>
      </c>
      <c r="F7307" s="43">
        <v>148</v>
      </c>
      <c r="G7307" s="43"/>
      <c r="H7307" s="110"/>
      <c r="I7307" s="109">
        <f t="shared" si="900"/>
        <v>4109.58904109589</v>
      </c>
      <c r="J7307" s="109">
        <f t="shared" si="901"/>
        <v>0</v>
      </c>
      <c r="K7307" s="109">
        <f t="shared" si="902"/>
        <v>0</v>
      </c>
      <c r="L7307" s="43">
        <f t="shared" si="903"/>
        <v>4109.58904109589</v>
      </c>
      <c r="M7307" s="25"/>
      <c r="N7307" s="25"/>
    </row>
    <row r="7308" spans="1:14" ht="18">
      <c r="A7308" s="114">
        <v>40546</v>
      </c>
      <c r="B7308" s="102" t="s">
        <v>1047</v>
      </c>
      <c r="C7308" s="29">
        <f t="shared" si="904"/>
        <v>813.00813008130081</v>
      </c>
      <c r="D7308" s="102" t="s">
        <v>188</v>
      </c>
      <c r="E7308" s="43">
        <v>369</v>
      </c>
      <c r="F7308" s="43">
        <v>371.5</v>
      </c>
      <c r="G7308" s="43">
        <v>374.5</v>
      </c>
      <c r="H7308" s="110"/>
      <c r="I7308" s="109">
        <f t="shared" ref="I7308:I7371" si="905">(IF(D7308="SHORT",E7308-F7308,IF(D7308="LONG",F7308-E7308)))*C7308</f>
        <v>2032.520325203252</v>
      </c>
      <c r="J7308" s="109">
        <f t="shared" ref="J7308:J7371" si="906">(IF(D7308="SHORT",IF(G7308="",0,F7308-G7308),IF(D7308="LONG",IF(G7308="",0,G7308-F7308))))*C7308</f>
        <v>2439.0243902439024</v>
      </c>
      <c r="K7308" s="109">
        <f t="shared" ref="K7308:K7371" si="907">(IF(D7308="SHORT",IF(H7308="",0,G7308-H7308),IF(D7308="LONG",IF(H7308="",0,(H7308-G7308)))))*C7308</f>
        <v>0</v>
      </c>
      <c r="L7308" s="43">
        <f t="shared" ref="L7308:L7371" si="908">SUM(I7308,J7308,K7308)</f>
        <v>4471.5447154471549</v>
      </c>
      <c r="M7308" s="25"/>
      <c r="N7308" s="25"/>
    </row>
    <row r="7309" spans="1:14" ht="18">
      <c r="A7309" s="114">
        <v>40546</v>
      </c>
      <c r="B7309" s="54" t="s">
        <v>814</v>
      </c>
      <c r="C7309" s="29">
        <f t="shared" si="904"/>
        <v>1052.6315789473683</v>
      </c>
      <c r="D7309" s="54" t="s">
        <v>203</v>
      </c>
      <c r="E7309" s="112">
        <v>285</v>
      </c>
      <c r="F7309" s="112">
        <v>283.5</v>
      </c>
      <c r="G7309" s="112"/>
      <c r="H7309" s="112"/>
      <c r="I7309" s="109">
        <f t="shared" si="905"/>
        <v>1578.9473684210525</v>
      </c>
      <c r="J7309" s="109">
        <f t="shared" si="906"/>
        <v>0</v>
      </c>
      <c r="K7309" s="109">
        <f t="shared" si="907"/>
        <v>0</v>
      </c>
      <c r="L7309" s="43">
        <f t="shared" si="908"/>
        <v>1578.9473684210525</v>
      </c>
      <c r="M7309" s="25"/>
      <c r="N7309" s="25"/>
    </row>
    <row r="7310" spans="1:14" ht="18">
      <c r="A7310" s="114">
        <v>40543</v>
      </c>
      <c r="B7310" s="102" t="s">
        <v>84</v>
      </c>
      <c r="C7310" s="29">
        <f t="shared" si="904"/>
        <v>395.25691699604744</v>
      </c>
      <c r="D7310" s="102" t="s">
        <v>188</v>
      </c>
      <c r="E7310" s="43">
        <v>759</v>
      </c>
      <c r="F7310" s="43">
        <v>764</v>
      </c>
      <c r="G7310" s="43">
        <v>769</v>
      </c>
      <c r="H7310" s="110"/>
      <c r="I7310" s="109">
        <f t="shared" si="905"/>
        <v>1976.2845849802372</v>
      </c>
      <c r="J7310" s="109">
        <f t="shared" si="906"/>
        <v>1976.2845849802372</v>
      </c>
      <c r="K7310" s="109">
        <f t="shared" si="907"/>
        <v>0</v>
      </c>
      <c r="L7310" s="43">
        <f t="shared" si="908"/>
        <v>3952.5691699604745</v>
      </c>
      <c r="M7310" s="25"/>
      <c r="N7310" s="25"/>
    </row>
    <row r="7311" spans="1:14" ht="18">
      <c r="A7311" s="114">
        <v>40543</v>
      </c>
      <c r="B7311" s="102" t="s">
        <v>721</v>
      </c>
      <c r="C7311" s="29">
        <f t="shared" si="904"/>
        <v>983.60655737704917</v>
      </c>
      <c r="D7311" s="102" t="s">
        <v>188</v>
      </c>
      <c r="E7311" s="43">
        <v>305</v>
      </c>
      <c r="F7311" s="43">
        <v>307.5</v>
      </c>
      <c r="G7311" s="43">
        <v>311</v>
      </c>
      <c r="H7311" s="110"/>
      <c r="I7311" s="109">
        <f t="shared" si="905"/>
        <v>2459.0163934426228</v>
      </c>
      <c r="J7311" s="109">
        <f t="shared" si="906"/>
        <v>3442.622950819672</v>
      </c>
      <c r="K7311" s="109">
        <f t="shared" si="907"/>
        <v>0</v>
      </c>
      <c r="L7311" s="43">
        <f t="shared" si="908"/>
        <v>5901.6393442622948</v>
      </c>
      <c r="M7311" s="25"/>
      <c r="N7311" s="25"/>
    </row>
    <row r="7312" spans="1:14" ht="18">
      <c r="A7312" s="114">
        <v>40543</v>
      </c>
      <c r="B7312" s="102" t="s">
        <v>1094</v>
      </c>
      <c r="C7312" s="29">
        <f t="shared" si="904"/>
        <v>867.05202312138726</v>
      </c>
      <c r="D7312" s="102" t="s">
        <v>188</v>
      </c>
      <c r="E7312" s="43">
        <v>346</v>
      </c>
      <c r="F7312" s="43">
        <v>352</v>
      </c>
      <c r="G7312" s="43"/>
      <c r="H7312" s="110"/>
      <c r="I7312" s="109">
        <f t="shared" si="905"/>
        <v>5202.3121387283236</v>
      </c>
      <c r="J7312" s="109">
        <f t="shared" si="906"/>
        <v>0</v>
      </c>
      <c r="K7312" s="109">
        <f t="shared" si="907"/>
        <v>0</v>
      </c>
      <c r="L7312" s="43">
        <f t="shared" si="908"/>
        <v>5202.3121387283236</v>
      </c>
      <c r="M7312" s="25"/>
      <c r="N7312" s="25"/>
    </row>
    <row r="7313" spans="1:14" ht="18">
      <c r="A7313" s="114">
        <v>40543</v>
      </c>
      <c r="B7313" s="102" t="s">
        <v>1275</v>
      </c>
      <c r="C7313" s="29">
        <f t="shared" si="904"/>
        <v>2752.2935779816512</v>
      </c>
      <c r="D7313" s="102" t="s">
        <v>188</v>
      </c>
      <c r="E7313" s="43">
        <v>109</v>
      </c>
      <c r="F7313" s="43">
        <v>109</v>
      </c>
      <c r="G7313" s="43"/>
      <c r="H7313" s="110"/>
      <c r="I7313" s="109">
        <f t="shared" si="905"/>
        <v>0</v>
      </c>
      <c r="J7313" s="109">
        <f t="shared" si="906"/>
        <v>0</v>
      </c>
      <c r="K7313" s="109">
        <f t="shared" si="907"/>
        <v>0</v>
      </c>
      <c r="L7313" s="43">
        <f t="shared" si="908"/>
        <v>0</v>
      </c>
      <c r="M7313" s="25"/>
      <c r="N7313" s="25"/>
    </row>
    <row r="7314" spans="1:14" ht="18">
      <c r="A7314" s="114">
        <v>40543</v>
      </c>
      <c r="B7314" s="102" t="s">
        <v>818</v>
      </c>
      <c r="C7314" s="29">
        <f t="shared" si="904"/>
        <v>1276.5957446808511</v>
      </c>
      <c r="D7314" s="102" t="s">
        <v>188</v>
      </c>
      <c r="E7314" s="43">
        <v>235</v>
      </c>
      <c r="F7314" s="43">
        <v>239</v>
      </c>
      <c r="G7314" s="43"/>
      <c r="H7314" s="110"/>
      <c r="I7314" s="109">
        <f t="shared" si="905"/>
        <v>5106.3829787234044</v>
      </c>
      <c r="J7314" s="109">
        <f t="shared" si="906"/>
        <v>0</v>
      </c>
      <c r="K7314" s="109">
        <f t="shared" si="907"/>
        <v>0</v>
      </c>
      <c r="L7314" s="43">
        <f t="shared" si="908"/>
        <v>5106.3829787234044</v>
      </c>
      <c r="M7314" s="25"/>
      <c r="N7314" s="25"/>
    </row>
    <row r="7315" spans="1:14" ht="18">
      <c r="A7315" s="114">
        <v>40542</v>
      </c>
      <c r="B7315" s="102" t="s">
        <v>1214</v>
      </c>
      <c r="C7315" s="29">
        <f t="shared" si="904"/>
        <v>3571.4285714285716</v>
      </c>
      <c r="D7315" s="102" t="s">
        <v>188</v>
      </c>
      <c r="E7315" s="43">
        <v>84</v>
      </c>
      <c r="F7315" s="43">
        <v>84.75</v>
      </c>
      <c r="G7315" s="43">
        <v>85.75</v>
      </c>
      <c r="H7315" s="110"/>
      <c r="I7315" s="109">
        <f t="shared" si="905"/>
        <v>2678.5714285714284</v>
      </c>
      <c r="J7315" s="109">
        <f t="shared" si="906"/>
        <v>3571.4285714285716</v>
      </c>
      <c r="K7315" s="109">
        <f t="shared" si="907"/>
        <v>0</v>
      </c>
      <c r="L7315" s="43">
        <f t="shared" si="908"/>
        <v>6250</v>
      </c>
      <c r="M7315" s="25"/>
      <c r="N7315" s="25"/>
    </row>
    <row r="7316" spans="1:14" ht="18">
      <c r="A7316" s="114">
        <v>40542</v>
      </c>
      <c r="B7316" s="102" t="s">
        <v>1276</v>
      </c>
      <c r="C7316" s="29">
        <f t="shared" si="904"/>
        <v>1333.3333333333333</v>
      </c>
      <c r="D7316" s="102" t="s">
        <v>188</v>
      </c>
      <c r="E7316" s="43">
        <v>225</v>
      </c>
      <c r="F7316" s="43">
        <v>226.5</v>
      </c>
      <c r="G7316" s="43">
        <v>228.5</v>
      </c>
      <c r="H7316" s="110"/>
      <c r="I7316" s="109">
        <f t="shared" si="905"/>
        <v>2000</v>
      </c>
      <c r="J7316" s="109">
        <f t="shared" si="906"/>
        <v>2666.6666666666665</v>
      </c>
      <c r="K7316" s="109">
        <f t="shared" si="907"/>
        <v>0</v>
      </c>
      <c r="L7316" s="43">
        <f t="shared" si="908"/>
        <v>4666.6666666666661</v>
      </c>
      <c r="M7316" s="25"/>
      <c r="N7316" s="25"/>
    </row>
    <row r="7317" spans="1:14" ht="18">
      <c r="A7317" s="114">
        <v>40542</v>
      </c>
      <c r="B7317" s="102" t="s">
        <v>752</v>
      </c>
      <c r="C7317" s="29">
        <f t="shared" si="904"/>
        <v>1247.4012474012475</v>
      </c>
      <c r="D7317" s="102" t="s">
        <v>188</v>
      </c>
      <c r="E7317" s="43">
        <v>240.5</v>
      </c>
      <c r="F7317" s="43">
        <v>242.5</v>
      </c>
      <c r="G7317" s="43"/>
      <c r="H7317" s="110"/>
      <c r="I7317" s="109">
        <f t="shared" si="905"/>
        <v>2494.8024948024949</v>
      </c>
      <c r="J7317" s="109">
        <f t="shared" si="906"/>
        <v>0</v>
      </c>
      <c r="K7317" s="109">
        <f t="shared" si="907"/>
        <v>0</v>
      </c>
      <c r="L7317" s="43">
        <f t="shared" si="908"/>
        <v>2494.8024948024949</v>
      </c>
      <c r="M7317" s="25"/>
      <c r="N7317" s="25"/>
    </row>
    <row r="7318" spans="1:14" ht="18">
      <c r="A7318" s="114">
        <v>40541</v>
      </c>
      <c r="B7318" s="102" t="s">
        <v>1052</v>
      </c>
      <c r="C7318" s="29">
        <f t="shared" si="904"/>
        <v>184.27518427518427</v>
      </c>
      <c r="D7318" s="102" t="s">
        <v>188</v>
      </c>
      <c r="E7318" s="43">
        <v>1628</v>
      </c>
      <c r="F7318" s="43">
        <v>1638</v>
      </c>
      <c r="G7318" s="43">
        <v>1650</v>
      </c>
      <c r="H7318" s="110"/>
      <c r="I7318" s="109">
        <f t="shared" si="905"/>
        <v>1842.7518427518428</v>
      </c>
      <c r="J7318" s="109">
        <f t="shared" si="906"/>
        <v>2211.3022113022112</v>
      </c>
      <c r="K7318" s="109">
        <f t="shared" si="907"/>
        <v>0</v>
      </c>
      <c r="L7318" s="43">
        <f t="shared" si="908"/>
        <v>4054.0540540540542</v>
      </c>
      <c r="M7318" s="25"/>
      <c r="N7318" s="25"/>
    </row>
    <row r="7319" spans="1:14" ht="18">
      <c r="A7319" s="114">
        <v>40541</v>
      </c>
      <c r="B7319" s="102" t="s">
        <v>100</v>
      </c>
      <c r="C7319" s="29">
        <f t="shared" si="904"/>
        <v>470.2194357366771</v>
      </c>
      <c r="D7319" s="102" t="s">
        <v>188</v>
      </c>
      <c r="E7319" s="43">
        <v>638</v>
      </c>
      <c r="F7319" s="43">
        <v>642</v>
      </c>
      <c r="G7319" s="43">
        <v>647</v>
      </c>
      <c r="H7319" s="110">
        <v>660</v>
      </c>
      <c r="I7319" s="109">
        <f t="shared" si="905"/>
        <v>1880.8777429467084</v>
      </c>
      <c r="J7319" s="109">
        <f t="shared" si="906"/>
        <v>2351.0971786833857</v>
      </c>
      <c r="K7319" s="109">
        <f t="shared" si="907"/>
        <v>6112.8526645768025</v>
      </c>
      <c r="L7319" s="43">
        <f t="shared" si="908"/>
        <v>10344.827586206897</v>
      </c>
      <c r="M7319" s="25"/>
      <c r="N7319" s="25"/>
    </row>
    <row r="7320" spans="1:14" ht="18">
      <c r="A7320" s="114">
        <v>40541</v>
      </c>
      <c r="B7320" s="102" t="s">
        <v>1052</v>
      </c>
      <c r="C7320" s="29">
        <f t="shared" si="904"/>
        <v>186.33540372670808</v>
      </c>
      <c r="D7320" s="102" t="s">
        <v>188</v>
      </c>
      <c r="E7320" s="43">
        <v>1610</v>
      </c>
      <c r="F7320" s="43">
        <v>1618</v>
      </c>
      <c r="G7320" s="43"/>
      <c r="H7320" s="110"/>
      <c r="I7320" s="109">
        <f t="shared" si="905"/>
        <v>1490.6832298136646</v>
      </c>
      <c r="J7320" s="109">
        <f t="shared" si="906"/>
        <v>0</v>
      </c>
      <c r="K7320" s="109">
        <f t="shared" si="907"/>
        <v>0</v>
      </c>
      <c r="L7320" s="43">
        <f t="shared" si="908"/>
        <v>1490.6832298136646</v>
      </c>
      <c r="M7320" s="25"/>
      <c r="N7320" s="25"/>
    </row>
    <row r="7321" spans="1:14" ht="18">
      <c r="A7321" s="114">
        <v>40541</v>
      </c>
      <c r="B7321" s="102" t="s">
        <v>1047</v>
      </c>
      <c r="C7321" s="29">
        <f t="shared" si="904"/>
        <v>831.02493074792244</v>
      </c>
      <c r="D7321" s="102" t="s">
        <v>188</v>
      </c>
      <c r="E7321" s="43">
        <v>361</v>
      </c>
      <c r="F7321" s="43">
        <v>363.4</v>
      </c>
      <c r="G7321" s="43"/>
      <c r="H7321" s="110"/>
      <c r="I7321" s="109">
        <f t="shared" si="905"/>
        <v>1994.4598337949949</v>
      </c>
      <c r="J7321" s="109">
        <f t="shared" si="906"/>
        <v>0</v>
      </c>
      <c r="K7321" s="109">
        <f t="shared" si="907"/>
        <v>0</v>
      </c>
      <c r="L7321" s="43">
        <f t="shared" si="908"/>
        <v>1994.4598337949949</v>
      </c>
      <c r="M7321" s="25"/>
      <c r="N7321" s="25"/>
    </row>
    <row r="7322" spans="1:14" ht="18">
      <c r="A7322" s="114">
        <v>40541</v>
      </c>
      <c r="B7322" s="102" t="s">
        <v>1052</v>
      </c>
      <c r="C7322" s="29">
        <f t="shared" si="904"/>
        <v>192.30769230769232</v>
      </c>
      <c r="D7322" s="102" t="s">
        <v>188</v>
      </c>
      <c r="E7322" s="43">
        <v>1560</v>
      </c>
      <c r="F7322" s="43">
        <v>1570</v>
      </c>
      <c r="G7322" s="43">
        <v>1585</v>
      </c>
      <c r="H7322" s="110">
        <v>1600</v>
      </c>
      <c r="I7322" s="109">
        <f t="shared" si="905"/>
        <v>1923.0769230769233</v>
      </c>
      <c r="J7322" s="109">
        <f t="shared" si="906"/>
        <v>2884.6153846153848</v>
      </c>
      <c r="K7322" s="109">
        <f t="shared" si="907"/>
        <v>2884.6153846153848</v>
      </c>
      <c r="L7322" s="43">
        <f t="shared" si="908"/>
        <v>7692.3076923076933</v>
      </c>
      <c r="M7322" s="25"/>
      <c r="N7322" s="25"/>
    </row>
    <row r="7323" spans="1:14" ht="18">
      <c r="A7323" s="114">
        <v>40541</v>
      </c>
      <c r="B7323" s="102" t="s">
        <v>1277</v>
      </c>
      <c r="C7323" s="29">
        <f t="shared" si="904"/>
        <v>1910.8280254777071</v>
      </c>
      <c r="D7323" s="102" t="s">
        <v>188</v>
      </c>
      <c r="E7323" s="43">
        <v>157</v>
      </c>
      <c r="F7323" s="43">
        <v>155.69999999999999</v>
      </c>
      <c r="G7323" s="43"/>
      <c r="H7323" s="110"/>
      <c r="I7323" s="109">
        <f t="shared" si="905"/>
        <v>-2484.0764331210412</v>
      </c>
      <c r="J7323" s="109">
        <f t="shared" si="906"/>
        <v>0</v>
      </c>
      <c r="K7323" s="109">
        <f t="shared" si="907"/>
        <v>0</v>
      </c>
      <c r="L7323" s="43">
        <f t="shared" si="908"/>
        <v>-2484.0764331210412</v>
      </c>
      <c r="M7323" s="25"/>
      <c r="N7323" s="25"/>
    </row>
    <row r="7324" spans="1:14" ht="18">
      <c r="A7324" s="114">
        <v>40540</v>
      </c>
      <c r="B7324" s="102" t="s">
        <v>1131</v>
      </c>
      <c r="C7324" s="29">
        <f t="shared" si="904"/>
        <v>607.28744939271257</v>
      </c>
      <c r="D7324" s="102" t="s">
        <v>188</v>
      </c>
      <c r="E7324" s="43">
        <v>494</v>
      </c>
      <c r="F7324" s="43">
        <v>497</v>
      </c>
      <c r="G7324" s="43">
        <v>502</v>
      </c>
      <c r="H7324" s="110">
        <v>512</v>
      </c>
      <c r="I7324" s="109">
        <f t="shared" si="905"/>
        <v>1821.8623481781378</v>
      </c>
      <c r="J7324" s="109">
        <f t="shared" si="906"/>
        <v>3036.4372469635628</v>
      </c>
      <c r="K7324" s="109">
        <f t="shared" si="907"/>
        <v>6072.8744939271255</v>
      </c>
      <c r="L7324" s="43">
        <f t="shared" si="908"/>
        <v>10931.174089068827</v>
      </c>
      <c r="M7324" s="25"/>
      <c r="N7324" s="25"/>
    </row>
    <row r="7325" spans="1:14" ht="18">
      <c r="A7325" s="114">
        <v>40540</v>
      </c>
      <c r="B7325" s="102" t="s">
        <v>71</v>
      </c>
      <c r="C7325" s="29">
        <f t="shared" si="904"/>
        <v>1935.483870967742</v>
      </c>
      <c r="D7325" s="102" t="s">
        <v>188</v>
      </c>
      <c r="E7325" s="43">
        <v>155</v>
      </c>
      <c r="F7325" s="43">
        <v>156.5</v>
      </c>
      <c r="G7325" s="43">
        <v>159</v>
      </c>
      <c r="H7325" s="110">
        <v>165</v>
      </c>
      <c r="I7325" s="109">
        <f t="shared" si="905"/>
        <v>2903.2258064516127</v>
      </c>
      <c r="J7325" s="109">
        <f t="shared" si="906"/>
        <v>4838.7096774193551</v>
      </c>
      <c r="K7325" s="109">
        <f t="shared" si="907"/>
        <v>11612.903225806451</v>
      </c>
      <c r="L7325" s="43">
        <f t="shared" si="908"/>
        <v>19354.838709677417</v>
      </c>
      <c r="M7325" s="25"/>
      <c r="N7325" s="25"/>
    </row>
    <row r="7326" spans="1:14" ht="18">
      <c r="A7326" s="114">
        <v>40540</v>
      </c>
      <c r="B7326" s="102" t="s">
        <v>958</v>
      </c>
      <c r="C7326" s="29">
        <f t="shared" si="904"/>
        <v>1003.3444816053511</v>
      </c>
      <c r="D7326" s="102" t="s">
        <v>188</v>
      </c>
      <c r="E7326" s="43">
        <v>299</v>
      </c>
      <c r="F7326" s="43">
        <v>301.5</v>
      </c>
      <c r="G7326" s="43"/>
      <c r="H7326" s="110"/>
      <c r="I7326" s="109">
        <f t="shared" si="905"/>
        <v>2508.3612040133776</v>
      </c>
      <c r="J7326" s="109">
        <f t="shared" si="906"/>
        <v>0</v>
      </c>
      <c r="K7326" s="109">
        <f t="shared" si="907"/>
        <v>0</v>
      </c>
      <c r="L7326" s="43">
        <f t="shared" si="908"/>
        <v>2508.3612040133776</v>
      </c>
      <c r="M7326" s="25"/>
      <c r="N7326" s="25"/>
    </row>
    <row r="7327" spans="1:14" ht="18">
      <c r="A7327" s="114">
        <v>40540</v>
      </c>
      <c r="B7327" s="102" t="s">
        <v>1278</v>
      </c>
      <c r="C7327" s="29">
        <f t="shared" si="904"/>
        <v>2362.2047244094488</v>
      </c>
      <c r="D7327" s="102" t="s">
        <v>188</v>
      </c>
      <c r="E7327" s="43">
        <v>127</v>
      </c>
      <c r="F7327" s="43">
        <v>128.25</v>
      </c>
      <c r="G7327" s="43">
        <v>130</v>
      </c>
      <c r="H7327" s="110"/>
      <c r="I7327" s="109">
        <f t="shared" si="905"/>
        <v>2952.7559055118109</v>
      </c>
      <c r="J7327" s="109">
        <f t="shared" si="906"/>
        <v>4133.858267716535</v>
      </c>
      <c r="K7327" s="109">
        <f t="shared" si="907"/>
        <v>0</v>
      </c>
      <c r="L7327" s="43">
        <f t="shared" si="908"/>
        <v>7086.6141732283459</v>
      </c>
      <c r="M7327" s="25"/>
      <c r="N7327" s="25"/>
    </row>
    <row r="7328" spans="1:14" ht="18">
      <c r="A7328" s="114">
        <v>40540</v>
      </c>
      <c r="B7328" s="102" t="s">
        <v>1156</v>
      </c>
      <c r="C7328" s="29">
        <f t="shared" si="904"/>
        <v>686.49885583524031</v>
      </c>
      <c r="D7328" s="102" t="s">
        <v>188</v>
      </c>
      <c r="E7328" s="43">
        <v>437</v>
      </c>
      <c r="F7328" s="43">
        <v>440</v>
      </c>
      <c r="G7328" s="43"/>
      <c r="H7328" s="110"/>
      <c r="I7328" s="109">
        <f t="shared" si="905"/>
        <v>2059.496567505721</v>
      </c>
      <c r="J7328" s="109">
        <f t="shared" si="906"/>
        <v>0</v>
      </c>
      <c r="K7328" s="109">
        <f t="shared" si="907"/>
        <v>0</v>
      </c>
      <c r="L7328" s="43">
        <f t="shared" si="908"/>
        <v>2059.496567505721</v>
      </c>
      <c r="M7328" s="25"/>
      <c r="N7328" s="25"/>
    </row>
    <row r="7329" spans="1:14" ht="18">
      <c r="A7329" s="114">
        <v>40540</v>
      </c>
      <c r="B7329" s="102" t="s">
        <v>1227</v>
      </c>
      <c r="C7329" s="29">
        <f t="shared" si="904"/>
        <v>1699.7167138810198</v>
      </c>
      <c r="D7329" s="102" t="s">
        <v>188</v>
      </c>
      <c r="E7329" s="43">
        <v>176.5</v>
      </c>
      <c r="F7329" s="43">
        <v>177.75</v>
      </c>
      <c r="G7329" s="43">
        <v>179.5</v>
      </c>
      <c r="H7329" s="110"/>
      <c r="I7329" s="109">
        <f t="shared" si="905"/>
        <v>2124.6458923512746</v>
      </c>
      <c r="J7329" s="109">
        <f t="shared" si="906"/>
        <v>2974.5042492917846</v>
      </c>
      <c r="K7329" s="109">
        <f t="shared" si="907"/>
        <v>0</v>
      </c>
      <c r="L7329" s="43">
        <f t="shared" si="908"/>
        <v>5099.1501416430592</v>
      </c>
      <c r="M7329" s="25"/>
      <c r="N7329" s="25"/>
    </row>
    <row r="7330" spans="1:14" ht="18">
      <c r="A7330" s="114">
        <v>40540</v>
      </c>
      <c r="B7330" s="102" t="s">
        <v>89</v>
      </c>
      <c r="C7330" s="29">
        <f t="shared" si="904"/>
        <v>2884.6153846153848</v>
      </c>
      <c r="D7330" s="102" t="s">
        <v>188</v>
      </c>
      <c r="E7330" s="43">
        <v>104</v>
      </c>
      <c r="F7330" s="43">
        <v>104</v>
      </c>
      <c r="G7330" s="43"/>
      <c r="H7330" s="110"/>
      <c r="I7330" s="109">
        <f t="shared" si="905"/>
        <v>0</v>
      </c>
      <c r="J7330" s="109">
        <f t="shared" si="906"/>
        <v>0</v>
      </c>
      <c r="K7330" s="109">
        <f t="shared" si="907"/>
        <v>0</v>
      </c>
      <c r="L7330" s="43">
        <f t="shared" si="908"/>
        <v>0</v>
      </c>
      <c r="M7330" s="25"/>
      <c r="N7330" s="25"/>
    </row>
    <row r="7331" spans="1:14" ht="18">
      <c r="A7331" s="114">
        <v>40539</v>
      </c>
      <c r="B7331" s="102" t="s">
        <v>135</v>
      </c>
      <c r="C7331" s="29">
        <f t="shared" si="904"/>
        <v>325.02708559046584</v>
      </c>
      <c r="D7331" s="102" t="s">
        <v>188</v>
      </c>
      <c r="E7331" s="43">
        <v>923</v>
      </c>
      <c r="F7331" s="43">
        <v>929</v>
      </c>
      <c r="G7331" s="43">
        <v>940</v>
      </c>
      <c r="H7331" s="110">
        <v>950</v>
      </c>
      <c r="I7331" s="109">
        <f t="shared" si="905"/>
        <v>1950.1625135427951</v>
      </c>
      <c r="J7331" s="109">
        <f t="shared" si="906"/>
        <v>3575.2979414951242</v>
      </c>
      <c r="K7331" s="109">
        <f t="shared" si="907"/>
        <v>3250.2708559046587</v>
      </c>
      <c r="L7331" s="43">
        <f t="shared" si="908"/>
        <v>8775.7313109425777</v>
      </c>
      <c r="M7331" s="25"/>
      <c r="N7331" s="25"/>
    </row>
    <row r="7332" spans="1:14" ht="18">
      <c r="A7332" s="114">
        <v>40539</v>
      </c>
      <c r="B7332" s="102" t="s">
        <v>86</v>
      </c>
      <c r="C7332" s="29">
        <f t="shared" si="904"/>
        <v>1158.3011583011582</v>
      </c>
      <c r="D7332" s="102" t="s">
        <v>188</v>
      </c>
      <c r="E7332" s="43">
        <v>259</v>
      </c>
      <c r="F7332" s="43">
        <v>260.5</v>
      </c>
      <c r="G7332" s="43"/>
      <c r="H7332" s="110"/>
      <c r="I7332" s="109">
        <f t="shared" si="905"/>
        <v>1737.4517374517372</v>
      </c>
      <c r="J7332" s="109">
        <f t="shared" si="906"/>
        <v>0</v>
      </c>
      <c r="K7332" s="109">
        <f t="shared" si="907"/>
        <v>0</v>
      </c>
      <c r="L7332" s="43">
        <f t="shared" si="908"/>
        <v>1737.4517374517372</v>
      </c>
      <c r="M7332" s="25"/>
      <c r="N7332" s="25"/>
    </row>
    <row r="7333" spans="1:14" ht="18">
      <c r="A7333" s="114">
        <v>40539</v>
      </c>
      <c r="B7333" s="102" t="s">
        <v>535</v>
      </c>
      <c r="C7333" s="29">
        <f t="shared" si="904"/>
        <v>735.29411764705878</v>
      </c>
      <c r="D7333" s="102" t="s">
        <v>188</v>
      </c>
      <c r="E7333" s="43">
        <v>408</v>
      </c>
      <c r="F7333" s="43">
        <v>408</v>
      </c>
      <c r="G7333" s="43"/>
      <c r="H7333" s="110"/>
      <c r="I7333" s="109">
        <f t="shared" si="905"/>
        <v>0</v>
      </c>
      <c r="J7333" s="109">
        <f t="shared" si="906"/>
        <v>0</v>
      </c>
      <c r="K7333" s="109">
        <f t="shared" si="907"/>
        <v>0</v>
      </c>
      <c r="L7333" s="43">
        <f t="shared" si="908"/>
        <v>0</v>
      </c>
      <c r="M7333" s="25"/>
      <c r="N7333" s="25"/>
    </row>
    <row r="7334" spans="1:14" ht="18">
      <c r="A7334" s="114">
        <v>40536</v>
      </c>
      <c r="B7334" s="102" t="s">
        <v>900</v>
      </c>
      <c r="C7334" s="29">
        <f t="shared" si="904"/>
        <v>773.19587628865975</v>
      </c>
      <c r="D7334" s="102" t="s">
        <v>188</v>
      </c>
      <c r="E7334" s="43">
        <v>388</v>
      </c>
      <c r="F7334" s="43">
        <v>391</v>
      </c>
      <c r="G7334" s="43">
        <v>393.9</v>
      </c>
      <c r="H7334" s="110"/>
      <c r="I7334" s="109">
        <f t="shared" si="905"/>
        <v>2319.5876288659792</v>
      </c>
      <c r="J7334" s="109">
        <f t="shared" si="906"/>
        <v>2242.2680412370955</v>
      </c>
      <c r="K7334" s="109">
        <f t="shared" si="907"/>
        <v>0</v>
      </c>
      <c r="L7334" s="43">
        <f t="shared" si="908"/>
        <v>4561.8556701030748</v>
      </c>
      <c r="M7334" s="25"/>
      <c r="N7334" s="25"/>
    </row>
    <row r="7335" spans="1:14" ht="18">
      <c r="A7335" s="114">
        <v>40536</v>
      </c>
      <c r="B7335" s="102" t="s">
        <v>601</v>
      </c>
      <c r="C7335" s="29">
        <f t="shared" si="904"/>
        <v>1442.3076923076924</v>
      </c>
      <c r="D7335" s="102" t="s">
        <v>203</v>
      </c>
      <c r="E7335" s="43">
        <v>208</v>
      </c>
      <c r="F7335" s="43">
        <v>206.5</v>
      </c>
      <c r="G7335" s="43"/>
      <c r="H7335" s="110"/>
      <c r="I7335" s="109">
        <f t="shared" si="905"/>
        <v>2163.4615384615386</v>
      </c>
      <c r="J7335" s="109">
        <f t="shared" si="906"/>
        <v>0</v>
      </c>
      <c r="K7335" s="109">
        <f t="shared" si="907"/>
        <v>0</v>
      </c>
      <c r="L7335" s="43">
        <f t="shared" si="908"/>
        <v>2163.4615384615386</v>
      </c>
      <c r="M7335" s="25"/>
      <c r="N7335" s="25"/>
    </row>
    <row r="7336" spans="1:14" ht="18">
      <c r="A7336" s="114">
        <v>40536</v>
      </c>
      <c r="B7336" s="102" t="s">
        <v>135</v>
      </c>
      <c r="C7336" s="29">
        <f t="shared" si="904"/>
        <v>384.61538461538464</v>
      </c>
      <c r="D7336" s="102" t="s">
        <v>188</v>
      </c>
      <c r="E7336" s="43">
        <v>780</v>
      </c>
      <c r="F7336" s="43">
        <v>771</v>
      </c>
      <c r="G7336" s="43"/>
      <c r="H7336" s="110"/>
      <c r="I7336" s="109">
        <f t="shared" si="905"/>
        <v>-3461.5384615384619</v>
      </c>
      <c r="J7336" s="109">
        <f t="shared" si="906"/>
        <v>0</v>
      </c>
      <c r="K7336" s="109">
        <f t="shared" si="907"/>
        <v>0</v>
      </c>
      <c r="L7336" s="43">
        <f t="shared" si="908"/>
        <v>-3461.5384615384619</v>
      </c>
      <c r="M7336" s="25"/>
      <c r="N7336" s="25"/>
    </row>
    <row r="7337" spans="1:14" ht="18">
      <c r="A7337" s="114">
        <v>40535</v>
      </c>
      <c r="B7337" s="102" t="s">
        <v>86</v>
      </c>
      <c r="C7337" s="29">
        <f t="shared" si="904"/>
        <v>1234.5679012345679</v>
      </c>
      <c r="D7337" s="102" t="s">
        <v>188</v>
      </c>
      <c r="E7337" s="43">
        <v>243</v>
      </c>
      <c r="F7337" s="43">
        <v>244.5</v>
      </c>
      <c r="G7337" s="43">
        <v>246.5</v>
      </c>
      <c r="H7337" s="110">
        <v>249</v>
      </c>
      <c r="I7337" s="109">
        <f t="shared" si="905"/>
        <v>1851.8518518518517</v>
      </c>
      <c r="J7337" s="109">
        <f t="shared" si="906"/>
        <v>2469.1358024691358</v>
      </c>
      <c r="K7337" s="109">
        <f t="shared" si="907"/>
        <v>3086.4197530864199</v>
      </c>
      <c r="L7337" s="43">
        <f t="shared" si="908"/>
        <v>7407.4074074074069</v>
      </c>
      <c r="M7337" s="25"/>
      <c r="N7337" s="25"/>
    </row>
    <row r="7338" spans="1:14" ht="18">
      <c r="A7338" s="114">
        <v>40535</v>
      </c>
      <c r="B7338" s="102" t="s">
        <v>1279</v>
      </c>
      <c r="C7338" s="29">
        <f t="shared" si="904"/>
        <v>3703.7037037037039</v>
      </c>
      <c r="D7338" s="102" t="s">
        <v>188</v>
      </c>
      <c r="E7338" s="43">
        <v>81</v>
      </c>
      <c r="F7338" s="43">
        <v>81.7</v>
      </c>
      <c r="G7338" s="43">
        <v>82.7</v>
      </c>
      <c r="H7338" s="110">
        <v>83.95</v>
      </c>
      <c r="I7338" s="109">
        <f t="shared" si="905"/>
        <v>2592.5925925926031</v>
      </c>
      <c r="J7338" s="109">
        <f t="shared" si="906"/>
        <v>3703.7037037037039</v>
      </c>
      <c r="K7338" s="109">
        <f t="shared" si="907"/>
        <v>4629.6296296296296</v>
      </c>
      <c r="L7338" s="43">
        <f t="shared" si="908"/>
        <v>10925.925925925936</v>
      </c>
      <c r="M7338" s="25"/>
      <c r="N7338" s="25"/>
    </row>
    <row r="7339" spans="1:14" ht="18">
      <c r="A7339" s="114">
        <v>40535</v>
      </c>
      <c r="B7339" s="102" t="s">
        <v>86</v>
      </c>
      <c r="C7339" s="29">
        <f t="shared" si="904"/>
        <v>1315.7894736842106</v>
      </c>
      <c r="D7339" s="102" t="s">
        <v>188</v>
      </c>
      <c r="E7339" s="43">
        <v>228</v>
      </c>
      <c r="F7339" s="43">
        <v>230</v>
      </c>
      <c r="G7339" s="43">
        <v>232.5</v>
      </c>
      <c r="H7339" s="110">
        <v>236</v>
      </c>
      <c r="I7339" s="109">
        <f t="shared" si="905"/>
        <v>2631.5789473684213</v>
      </c>
      <c r="J7339" s="109">
        <f t="shared" si="906"/>
        <v>3289.4736842105267</v>
      </c>
      <c r="K7339" s="109">
        <f t="shared" si="907"/>
        <v>4605.2631578947376</v>
      </c>
      <c r="L7339" s="43">
        <f t="shared" si="908"/>
        <v>10526.315789473687</v>
      </c>
      <c r="M7339" s="25"/>
      <c r="N7339" s="25"/>
    </row>
    <row r="7340" spans="1:14" ht="18">
      <c r="A7340" s="114">
        <v>40535</v>
      </c>
      <c r="B7340" s="102" t="s">
        <v>953</v>
      </c>
      <c r="C7340" s="29">
        <f t="shared" si="904"/>
        <v>555.55555555555554</v>
      </c>
      <c r="D7340" s="102" t="s">
        <v>188</v>
      </c>
      <c r="E7340" s="43">
        <v>540</v>
      </c>
      <c r="F7340" s="43">
        <v>543.70000000000005</v>
      </c>
      <c r="G7340" s="43"/>
      <c r="H7340" s="110"/>
      <c r="I7340" s="109">
        <f t="shared" si="905"/>
        <v>2055.5555555555807</v>
      </c>
      <c r="J7340" s="109">
        <f t="shared" si="906"/>
        <v>0</v>
      </c>
      <c r="K7340" s="109">
        <f t="shared" si="907"/>
        <v>0</v>
      </c>
      <c r="L7340" s="43">
        <f t="shared" si="908"/>
        <v>2055.5555555555807</v>
      </c>
      <c r="M7340" s="25"/>
      <c r="N7340" s="25"/>
    </row>
    <row r="7341" spans="1:14" ht="18">
      <c r="A7341" s="114">
        <v>40534</v>
      </c>
      <c r="B7341" s="102" t="s">
        <v>809</v>
      </c>
      <c r="C7341" s="29">
        <f t="shared" si="904"/>
        <v>595.23809523809518</v>
      </c>
      <c r="D7341" s="102" t="s">
        <v>188</v>
      </c>
      <c r="E7341" s="43">
        <v>504</v>
      </c>
      <c r="F7341" s="43">
        <v>509</v>
      </c>
      <c r="G7341" s="43">
        <v>514</v>
      </c>
      <c r="H7341" s="110">
        <v>525</v>
      </c>
      <c r="I7341" s="109">
        <f t="shared" si="905"/>
        <v>2976.1904761904761</v>
      </c>
      <c r="J7341" s="109">
        <f t="shared" si="906"/>
        <v>2976.1904761904761</v>
      </c>
      <c r="K7341" s="109">
        <f t="shared" si="907"/>
        <v>6547.6190476190468</v>
      </c>
      <c r="L7341" s="43">
        <f t="shared" si="908"/>
        <v>12500</v>
      </c>
      <c r="M7341" s="25"/>
      <c r="N7341" s="25"/>
    </row>
    <row r="7342" spans="1:14" ht="18">
      <c r="A7342" s="114">
        <v>40534</v>
      </c>
      <c r="B7342" s="102" t="s">
        <v>953</v>
      </c>
      <c r="C7342" s="29">
        <f t="shared" si="904"/>
        <v>571.42857142857144</v>
      </c>
      <c r="D7342" s="102" t="s">
        <v>188</v>
      </c>
      <c r="E7342" s="43">
        <v>525</v>
      </c>
      <c r="F7342" s="43">
        <v>529</v>
      </c>
      <c r="G7342" s="43">
        <v>534</v>
      </c>
      <c r="H7342" s="110"/>
      <c r="I7342" s="109">
        <f t="shared" si="905"/>
        <v>2285.7142857142858</v>
      </c>
      <c r="J7342" s="109">
        <f t="shared" si="906"/>
        <v>2857.1428571428573</v>
      </c>
      <c r="K7342" s="109">
        <f t="shared" si="907"/>
        <v>0</v>
      </c>
      <c r="L7342" s="43">
        <f t="shared" si="908"/>
        <v>5142.8571428571431</v>
      </c>
      <c r="M7342" s="25"/>
      <c r="N7342" s="25"/>
    </row>
    <row r="7343" spans="1:14" ht="18">
      <c r="A7343" s="114">
        <v>40534</v>
      </c>
      <c r="B7343" s="102" t="s">
        <v>1280</v>
      </c>
      <c r="C7343" s="29">
        <f t="shared" si="904"/>
        <v>5555.5555555555557</v>
      </c>
      <c r="D7343" s="102" t="s">
        <v>203</v>
      </c>
      <c r="E7343" s="43">
        <v>54</v>
      </c>
      <c r="F7343" s="43">
        <v>53.5</v>
      </c>
      <c r="G7343" s="43"/>
      <c r="H7343" s="110"/>
      <c r="I7343" s="109">
        <f t="shared" si="905"/>
        <v>2777.7777777777778</v>
      </c>
      <c r="J7343" s="109">
        <f t="shared" si="906"/>
        <v>0</v>
      </c>
      <c r="K7343" s="109">
        <f t="shared" si="907"/>
        <v>0</v>
      </c>
      <c r="L7343" s="43">
        <f t="shared" si="908"/>
        <v>2777.7777777777778</v>
      </c>
      <c r="M7343" s="25"/>
      <c r="N7343" s="25"/>
    </row>
    <row r="7344" spans="1:14" ht="18">
      <c r="A7344" s="114">
        <v>40534</v>
      </c>
      <c r="B7344" s="102" t="s">
        <v>1226</v>
      </c>
      <c r="C7344" s="29">
        <f t="shared" si="904"/>
        <v>2158.2733812949641</v>
      </c>
      <c r="D7344" s="102" t="s">
        <v>188</v>
      </c>
      <c r="E7344" s="43">
        <v>139</v>
      </c>
      <c r="F7344" s="43">
        <v>140</v>
      </c>
      <c r="G7344" s="43">
        <v>141.5</v>
      </c>
      <c r="H7344" s="110"/>
      <c r="I7344" s="109">
        <f t="shared" si="905"/>
        <v>2158.2733812949641</v>
      </c>
      <c r="J7344" s="109">
        <f t="shared" si="906"/>
        <v>3237.4100719424459</v>
      </c>
      <c r="K7344" s="109">
        <f t="shared" si="907"/>
        <v>0</v>
      </c>
      <c r="L7344" s="43">
        <f t="shared" si="908"/>
        <v>5395.6834532374105</v>
      </c>
      <c r="M7344" s="25"/>
      <c r="N7344" s="25"/>
    </row>
    <row r="7345" spans="1:14" ht="18">
      <c r="A7345" s="114">
        <v>40533</v>
      </c>
      <c r="B7345" s="102" t="s">
        <v>1280</v>
      </c>
      <c r="C7345" s="29">
        <f t="shared" si="904"/>
        <v>5172.4137931034484</v>
      </c>
      <c r="D7345" s="102" t="s">
        <v>203</v>
      </c>
      <c r="E7345" s="43">
        <v>58</v>
      </c>
      <c r="F7345" s="43">
        <v>57.5</v>
      </c>
      <c r="G7345" s="43">
        <v>56.75</v>
      </c>
      <c r="H7345" s="110">
        <v>55.9</v>
      </c>
      <c r="I7345" s="109">
        <f t="shared" si="905"/>
        <v>2586.2068965517242</v>
      </c>
      <c r="J7345" s="109">
        <f t="shared" si="906"/>
        <v>3879.3103448275861</v>
      </c>
      <c r="K7345" s="109">
        <f t="shared" si="907"/>
        <v>4396.5517241379384</v>
      </c>
      <c r="L7345" s="43">
        <f t="shared" si="908"/>
        <v>10862.068965517248</v>
      </c>
      <c r="M7345" s="25"/>
      <c r="N7345" s="25"/>
    </row>
    <row r="7346" spans="1:14" ht="18">
      <c r="A7346" s="114">
        <v>40533</v>
      </c>
      <c r="B7346" s="102" t="s">
        <v>998</v>
      </c>
      <c r="C7346" s="29">
        <f t="shared" si="904"/>
        <v>523.56020942408372</v>
      </c>
      <c r="D7346" s="102" t="s">
        <v>203</v>
      </c>
      <c r="E7346" s="43">
        <v>573</v>
      </c>
      <c r="F7346" s="43">
        <v>569</v>
      </c>
      <c r="G7346" s="43">
        <v>564</v>
      </c>
      <c r="H7346" s="110">
        <v>557</v>
      </c>
      <c r="I7346" s="109">
        <f t="shared" si="905"/>
        <v>2094.2408376963349</v>
      </c>
      <c r="J7346" s="109">
        <f t="shared" si="906"/>
        <v>2617.8010471204188</v>
      </c>
      <c r="K7346" s="109">
        <f t="shared" si="907"/>
        <v>3664.9214659685858</v>
      </c>
      <c r="L7346" s="43">
        <f t="shared" si="908"/>
        <v>8376.9633507853396</v>
      </c>
      <c r="M7346" s="25"/>
      <c r="N7346" s="25"/>
    </row>
    <row r="7347" spans="1:14" ht="18">
      <c r="A7347" s="114">
        <v>40533</v>
      </c>
      <c r="B7347" s="102" t="s">
        <v>1131</v>
      </c>
      <c r="C7347" s="29">
        <f t="shared" si="904"/>
        <v>606.06060606060601</v>
      </c>
      <c r="D7347" s="102" t="s">
        <v>188</v>
      </c>
      <c r="E7347" s="43">
        <v>495</v>
      </c>
      <c r="F7347" s="43">
        <v>498.5</v>
      </c>
      <c r="G7347" s="43">
        <v>502.7</v>
      </c>
      <c r="H7347" s="110"/>
      <c r="I7347" s="109">
        <f t="shared" si="905"/>
        <v>2121.212121212121</v>
      </c>
      <c r="J7347" s="109">
        <f t="shared" si="906"/>
        <v>2545.4545454545382</v>
      </c>
      <c r="K7347" s="109">
        <f t="shared" si="907"/>
        <v>0</v>
      </c>
      <c r="L7347" s="43">
        <f t="shared" si="908"/>
        <v>4666.6666666666588</v>
      </c>
      <c r="M7347" s="25"/>
      <c r="N7347" s="25"/>
    </row>
    <row r="7348" spans="1:14" ht="18">
      <c r="A7348" s="114">
        <v>40533</v>
      </c>
      <c r="B7348" s="102" t="s">
        <v>938</v>
      </c>
      <c r="C7348" s="29">
        <f t="shared" si="904"/>
        <v>571.42857142857144</v>
      </c>
      <c r="D7348" s="102" t="s">
        <v>188</v>
      </c>
      <c r="E7348" s="43">
        <v>525</v>
      </c>
      <c r="F7348" s="43">
        <v>529</v>
      </c>
      <c r="G7348" s="43"/>
      <c r="H7348" s="110"/>
      <c r="I7348" s="109">
        <f t="shared" si="905"/>
        <v>2285.7142857142858</v>
      </c>
      <c r="J7348" s="109">
        <f t="shared" si="906"/>
        <v>0</v>
      </c>
      <c r="K7348" s="109">
        <f t="shared" si="907"/>
        <v>0</v>
      </c>
      <c r="L7348" s="43">
        <f t="shared" si="908"/>
        <v>2285.7142857142858</v>
      </c>
      <c r="M7348" s="25"/>
      <c r="N7348" s="25"/>
    </row>
    <row r="7349" spans="1:14" ht="18">
      <c r="A7349" s="114">
        <v>40532</v>
      </c>
      <c r="B7349" s="102" t="s">
        <v>958</v>
      </c>
      <c r="C7349" s="29">
        <f t="shared" si="904"/>
        <v>1090.909090909091</v>
      </c>
      <c r="D7349" s="102" t="s">
        <v>188</v>
      </c>
      <c r="E7349" s="43">
        <v>275</v>
      </c>
      <c r="F7349" s="43">
        <v>277</v>
      </c>
      <c r="G7349" s="43">
        <v>278.89999999999998</v>
      </c>
      <c r="H7349" s="110"/>
      <c r="I7349" s="109">
        <f t="shared" si="905"/>
        <v>2181.818181818182</v>
      </c>
      <c r="J7349" s="109">
        <f t="shared" si="906"/>
        <v>2072.727272727248</v>
      </c>
      <c r="K7349" s="109">
        <f t="shared" si="907"/>
        <v>0</v>
      </c>
      <c r="L7349" s="43">
        <f t="shared" si="908"/>
        <v>4254.5454545454304</v>
      </c>
      <c r="M7349" s="25"/>
      <c r="N7349" s="25"/>
    </row>
    <row r="7350" spans="1:14" ht="18">
      <c r="A7350" s="114">
        <v>40532</v>
      </c>
      <c r="B7350" s="102" t="s">
        <v>1281</v>
      </c>
      <c r="C7350" s="29">
        <f t="shared" si="904"/>
        <v>7142.8571428571431</v>
      </c>
      <c r="D7350" s="102" t="s">
        <v>188</v>
      </c>
      <c r="E7350" s="43">
        <v>42</v>
      </c>
      <c r="F7350" s="43">
        <v>42.5</v>
      </c>
      <c r="G7350" s="43">
        <v>43.25</v>
      </c>
      <c r="H7350" s="110"/>
      <c r="I7350" s="109">
        <f t="shared" si="905"/>
        <v>3571.4285714285716</v>
      </c>
      <c r="J7350" s="109">
        <f t="shared" si="906"/>
        <v>5357.1428571428569</v>
      </c>
      <c r="K7350" s="109">
        <f t="shared" si="907"/>
        <v>0</v>
      </c>
      <c r="L7350" s="43">
        <f t="shared" si="908"/>
        <v>8928.5714285714275</v>
      </c>
      <c r="M7350" s="25"/>
      <c r="N7350" s="25"/>
    </row>
    <row r="7351" spans="1:14" ht="18">
      <c r="A7351" s="114">
        <v>40528</v>
      </c>
      <c r="B7351" s="102" t="s">
        <v>998</v>
      </c>
      <c r="C7351" s="29">
        <f t="shared" si="904"/>
        <v>444.44444444444446</v>
      </c>
      <c r="D7351" s="102" t="s">
        <v>203</v>
      </c>
      <c r="E7351" s="43">
        <v>675</v>
      </c>
      <c r="F7351" s="43">
        <v>671</v>
      </c>
      <c r="G7351" s="43">
        <v>665</v>
      </c>
      <c r="H7351" s="110">
        <v>655</v>
      </c>
      <c r="I7351" s="109">
        <f t="shared" si="905"/>
        <v>1777.7777777777778</v>
      </c>
      <c r="J7351" s="109">
        <f t="shared" si="906"/>
        <v>2666.666666666667</v>
      </c>
      <c r="K7351" s="109">
        <f t="shared" si="907"/>
        <v>4444.4444444444443</v>
      </c>
      <c r="L7351" s="43">
        <f t="shared" si="908"/>
        <v>8888.8888888888905</v>
      </c>
      <c r="M7351" s="25"/>
      <c r="N7351" s="25"/>
    </row>
    <row r="7352" spans="1:14" ht="18">
      <c r="A7352" s="114">
        <v>40528</v>
      </c>
      <c r="B7352" s="102" t="s">
        <v>84</v>
      </c>
      <c r="C7352" s="29">
        <f t="shared" si="904"/>
        <v>426.7425320056899</v>
      </c>
      <c r="D7352" s="102" t="s">
        <v>203</v>
      </c>
      <c r="E7352" s="43">
        <v>703</v>
      </c>
      <c r="F7352" s="43">
        <v>698</v>
      </c>
      <c r="G7352" s="43">
        <v>692</v>
      </c>
      <c r="H7352" s="110"/>
      <c r="I7352" s="109">
        <f t="shared" si="905"/>
        <v>2133.7126600284496</v>
      </c>
      <c r="J7352" s="109">
        <f t="shared" si="906"/>
        <v>2560.4551920341391</v>
      </c>
      <c r="K7352" s="109">
        <f t="shared" si="907"/>
        <v>0</v>
      </c>
      <c r="L7352" s="43">
        <f t="shared" si="908"/>
        <v>4694.1678520625883</v>
      </c>
      <c r="M7352" s="25"/>
      <c r="N7352" s="25"/>
    </row>
    <row r="7353" spans="1:14" ht="18">
      <c r="A7353" s="114">
        <v>40528</v>
      </c>
      <c r="B7353" s="102" t="s">
        <v>1282</v>
      </c>
      <c r="C7353" s="29">
        <f t="shared" si="904"/>
        <v>1013.5135135135135</v>
      </c>
      <c r="D7353" s="102" t="s">
        <v>203</v>
      </c>
      <c r="E7353" s="43">
        <v>296</v>
      </c>
      <c r="F7353" s="43">
        <v>294.5</v>
      </c>
      <c r="G7353" s="43"/>
      <c r="H7353" s="110"/>
      <c r="I7353" s="109">
        <f t="shared" si="905"/>
        <v>1520.2702702702704</v>
      </c>
      <c r="J7353" s="109">
        <f t="shared" si="906"/>
        <v>0</v>
      </c>
      <c r="K7353" s="109">
        <f t="shared" si="907"/>
        <v>0</v>
      </c>
      <c r="L7353" s="43">
        <f t="shared" si="908"/>
        <v>1520.2702702702704</v>
      </c>
      <c r="M7353" s="25"/>
      <c r="N7353" s="25"/>
    </row>
    <row r="7354" spans="1:14" ht="18">
      <c r="A7354" s="114">
        <v>40527</v>
      </c>
      <c r="B7354" s="102" t="s">
        <v>55</v>
      </c>
      <c r="C7354" s="29">
        <f t="shared" si="904"/>
        <v>1020.4081632653061</v>
      </c>
      <c r="D7354" s="102" t="s">
        <v>188</v>
      </c>
      <c r="E7354" s="43">
        <v>294</v>
      </c>
      <c r="F7354" s="43">
        <v>296</v>
      </c>
      <c r="G7354" s="43">
        <v>299</v>
      </c>
      <c r="H7354" s="110">
        <v>301</v>
      </c>
      <c r="I7354" s="109">
        <f t="shared" si="905"/>
        <v>2040.8163265306123</v>
      </c>
      <c r="J7354" s="109">
        <f t="shared" si="906"/>
        <v>3061.2244897959185</v>
      </c>
      <c r="K7354" s="109">
        <f t="shared" si="907"/>
        <v>2040.8163265306123</v>
      </c>
      <c r="L7354" s="43">
        <f t="shared" si="908"/>
        <v>7142.8571428571431</v>
      </c>
      <c r="M7354" s="25"/>
      <c r="N7354" s="25"/>
    </row>
    <row r="7355" spans="1:14" ht="18">
      <c r="A7355" s="114">
        <v>40527</v>
      </c>
      <c r="B7355" s="102" t="s">
        <v>1154</v>
      </c>
      <c r="C7355" s="29">
        <f t="shared" si="904"/>
        <v>884.95575221238937</v>
      </c>
      <c r="D7355" s="102" t="s">
        <v>188</v>
      </c>
      <c r="E7355" s="43">
        <v>339</v>
      </c>
      <c r="F7355" s="43">
        <v>341.5</v>
      </c>
      <c r="G7355" s="43">
        <v>345</v>
      </c>
      <c r="H7355" s="110"/>
      <c r="I7355" s="109">
        <f t="shared" si="905"/>
        <v>2212.3893805309735</v>
      </c>
      <c r="J7355" s="109">
        <f t="shared" si="906"/>
        <v>3097.3451327433627</v>
      </c>
      <c r="K7355" s="109">
        <f t="shared" si="907"/>
        <v>0</v>
      </c>
      <c r="L7355" s="43">
        <f t="shared" si="908"/>
        <v>5309.7345132743358</v>
      </c>
      <c r="M7355" s="25"/>
      <c r="N7355" s="25"/>
    </row>
    <row r="7356" spans="1:14" ht="18">
      <c r="A7356" s="114">
        <v>40527</v>
      </c>
      <c r="B7356" s="102" t="s">
        <v>1283</v>
      </c>
      <c r="C7356" s="29">
        <f t="shared" si="904"/>
        <v>2666.6666666666665</v>
      </c>
      <c r="D7356" s="102" t="s">
        <v>188</v>
      </c>
      <c r="E7356" s="43">
        <v>112.5</v>
      </c>
      <c r="F7356" s="43">
        <v>113.25</v>
      </c>
      <c r="G7356" s="43"/>
      <c r="H7356" s="110"/>
      <c r="I7356" s="109">
        <f t="shared" si="905"/>
        <v>2000</v>
      </c>
      <c r="J7356" s="109">
        <f t="shared" si="906"/>
        <v>0</v>
      </c>
      <c r="K7356" s="109">
        <f t="shared" si="907"/>
        <v>0</v>
      </c>
      <c r="L7356" s="43">
        <f t="shared" si="908"/>
        <v>2000</v>
      </c>
      <c r="M7356" s="25"/>
      <c r="N7356" s="25"/>
    </row>
    <row r="7357" spans="1:14" ht="18">
      <c r="A7357" s="114">
        <v>40527</v>
      </c>
      <c r="B7357" s="102" t="s">
        <v>100</v>
      </c>
      <c r="C7357" s="29">
        <f t="shared" si="904"/>
        <v>480.76923076923077</v>
      </c>
      <c r="D7357" s="102" t="s">
        <v>188</v>
      </c>
      <c r="E7357" s="43">
        <v>624</v>
      </c>
      <c r="F7357" s="43">
        <v>624</v>
      </c>
      <c r="G7357" s="43"/>
      <c r="H7357" s="110"/>
      <c r="I7357" s="109">
        <f t="shared" si="905"/>
        <v>0</v>
      </c>
      <c r="J7357" s="109">
        <f t="shared" si="906"/>
        <v>0</v>
      </c>
      <c r="K7357" s="109">
        <f t="shared" si="907"/>
        <v>0</v>
      </c>
      <c r="L7357" s="43">
        <f t="shared" si="908"/>
        <v>0</v>
      </c>
      <c r="M7357" s="25"/>
      <c r="N7357" s="25"/>
    </row>
    <row r="7358" spans="1:14" ht="18">
      <c r="A7358" s="114">
        <v>40526</v>
      </c>
      <c r="B7358" s="102" t="s">
        <v>55</v>
      </c>
      <c r="C7358" s="29">
        <f t="shared" si="904"/>
        <v>1048.951048951049</v>
      </c>
      <c r="D7358" s="102" t="s">
        <v>188</v>
      </c>
      <c r="E7358" s="43">
        <v>286</v>
      </c>
      <c r="F7358" s="43">
        <v>288</v>
      </c>
      <c r="G7358" s="43">
        <v>291</v>
      </c>
      <c r="H7358" s="110">
        <v>294</v>
      </c>
      <c r="I7358" s="109">
        <f t="shared" si="905"/>
        <v>2097.9020979020979</v>
      </c>
      <c r="J7358" s="109">
        <f t="shared" si="906"/>
        <v>3146.8531468531469</v>
      </c>
      <c r="K7358" s="109">
        <f t="shared" si="907"/>
        <v>3146.8531468531469</v>
      </c>
      <c r="L7358" s="43">
        <f t="shared" si="908"/>
        <v>8391.6083916083917</v>
      </c>
      <c r="M7358" s="25"/>
      <c r="N7358" s="25"/>
    </row>
    <row r="7359" spans="1:14" ht="18">
      <c r="A7359" s="114">
        <v>40526</v>
      </c>
      <c r="B7359" s="102" t="s">
        <v>1277</v>
      </c>
      <c r="C7359" s="29">
        <f t="shared" ref="C7359:C7422" si="909">300000/E7359</f>
        <v>2000</v>
      </c>
      <c r="D7359" s="102" t="s">
        <v>188</v>
      </c>
      <c r="E7359" s="43">
        <v>150</v>
      </c>
      <c r="F7359" s="43">
        <v>151.5</v>
      </c>
      <c r="G7359" s="43">
        <v>153.5</v>
      </c>
      <c r="H7359" s="110"/>
      <c r="I7359" s="109">
        <f t="shared" si="905"/>
        <v>3000</v>
      </c>
      <c r="J7359" s="109">
        <f t="shared" si="906"/>
        <v>4000</v>
      </c>
      <c r="K7359" s="109">
        <f t="shared" si="907"/>
        <v>0</v>
      </c>
      <c r="L7359" s="43">
        <f t="shared" si="908"/>
        <v>7000</v>
      </c>
      <c r="M7359" s="25"/>
      <c r="N7359" s="25"/>
    </row>
    <row r="7360" spans="1:14" ht="18">
      <c r="A7360" s="114">
        <v>40525</v>
      </c>
      <c r="B7360" s="102" t="s">
        <v>850</v>
      </c>
      <c r="C7360" s="29">
        <f t="shared" si="909"/>
        <v>1030.9278350515465</v>
      </c>
      <c r="D7360" s="102" t="s">
        <v>188</v>
      </c>
      <c r="E7360" s="43">
        <v>291</v>
      </c>
      <c r="F7360" s="43">
        <v>293</v>
      </c>
      <c r="G7360" s="43">
        <v>296</v>
      </c>
      <c r="H7360" s="110"/>
      <c r="I7360" s="109">
        <f t="shared" si="905"/>
        <v>2061.855670103093</v>
      </c>
      <c r="J7360" s="109">
        <f t="shared" si="906"/>
        <v>3092.7835051546394</v>
      </c>
      <c r="K7360" s="109">
        <f t="shared" si="907"/>
        <v>0</v>
      </c>
      <c r="L7360" s="43">
        <f t="shared" si="908"/>
        <v>5154.6391752577329</v>
      </c>
      <c r="M7360" s="25"/>
      <c r="N7360" s="25"/>
    </row>
    <row r="7361" spans="1:14" ht="18">
      <c r="A7361" s="114">
        <v>40525</v>
      </c>
      <c r="B7361" s="102" t="s">
        <v>1284</v>
      </c>
      <c r="C7361" s="29">
        <f t="shared" si="909"/>
        <v>1071.4285714285713</v>
      </c>
      <c r="D7361" s="102" t="s">
        <v>188</v>
      </c>
      <c r="E7361" s="43">
        <v>280</v>
      </c>
      <c r="F7361" s="43">
        <v>281.5</v>
      </c>
      <c r="G7361" s="43">
        <v>283</v>
      </c>
      <c r="H7361" s="110"/>
      <c r="I7361" s="109">
        <f t="shared" si="905"/>
        <v>1607.1428571428569</v>
      </c>
      <c r="J7361" s="109">
        <f t="shared" si="906"/>
        <v>1607.1428571428569</v>
      </c>
      <c r="K7361" s="109">
        <f t="shared" si="907"/>
        <v>0</v>
      </c>
      <c r="L7361" s="43">
        <f t="shared" si="908"/>
        <v>3214.2857142857138</v>
      </c>
      <c r="M7361" s="25"/>
      <c r="N7361" s="25"/>
    </row>
    <row r="7362" spans="1:14" ht="18">
      <c r="A7362" s="114">
        <v>40525</v>
      </c>
      <c r="B7362" s="102" t="s">
        <v>1280</v>
      </c>
      <c r="C7362" s="29">
        <f t="shared" si="909"/>
        <v>4109.58904109589</v>
      </c>
      <c r="D7362" s="102" t="s">
        <v>188</v>
      </c>
      <c r="E7362" s="43">
        <v>73</v>
      </c>
      <c r="F7362" s="43">
        <v>73.75</v>
      </c>
      <c r="G7362" s="43">
        <v>74.5</v>
      </c>
      <c r="H7362" s="110"/>
      <c r="I7362" s="109">
        <f t="shared" si="905"/>
        <v>3082.1917808219177</v>
      </c>
      <c r="J7362" s="109">
        <f t="shared" si="906"/>
        <v>3082.1917808219177</v>
      </c>
      <c r="K7362" s="109">
        <f t="shared" si="907"/>
        <v>0</v>
      </c>
      <c r="L7362" s="43">
        <f t="shared" si="908"/>
        <v>6164.3835616438355</v>
      </c>
      <c r="M7362" s="25"/>
      <c r="N7362" s="25"/>
    </row>
    <row r="7363" spans="1:14" ht="18">
      <c r="A7363" s="114">
        <v>40525</v>
      </c>
      <c r="B7363" s="102" t="s">
        <v>1254</v>
      </c>
      <c r="C7363" s="29">
        <f t="shared" si="909"/>
        <v>432.27665706051874</v>
      </c>
      <c r="D7363" s="102" t="s">
        <v>188</v>
      </c>
      <c r="E7363" s="43">
        <v>694</v>
      </c>
      <c r="F7363" s="43">
        <v>698</v>
      </c>
      <c r="G7363" s="43"/>
      <c r="H7363" s="110"/>
      <c r="I7363" s="109">
        <f t="shared" si="905"/>
        <v>1729.106628242075</v>
      </c>
      <c r="J7363" s="109">
        <f t="shared" si="906"/>
        <v>0</v>
      </c>
      <c r="K7363" s="109">
        <f t="shared" si="907"/>
        <v>0</v>
      </c>
      <c r="L7363" s="43">
        <f t="shared" si="908"/>
        <v>1729.106628242075</v>
      </c>
      <c r="M7363" s="25"/>
      <c r="N7363" s="25"/>
    </row>
    <row r="7364" spans="1:14" ht="18">
      <c r="A7364" s="114">
        <v>40525</v>
      </c>
      <c r="B7364" s="102" t="s">
        <v>1070</v>
      </c>
      <c r="C7364" s="29">
        <f t="shared" si="909"/>
        <v>3000</v>
      </c>
      <c r="D7364" s="102" t="s">
        <v>188</v>
      </c>
      <c r="E7364" s="43">
        <v>100</v>
      </c>
      <c r="F7364" s="43">
        <v>100</v>
      </c>
      <c r="G7364" s="43"/>
      <c r="H7364" s="110"/>
      <c r="I7364" s="109">
        <f t="shared" si="905"/>
        <v>0</v>
      </c>
      <c r="J7364" s="109">
        <f t="shared" si="906"/>
        <v>0</v>
      </c>
      <c r="K7364" s="109">
        <f t="shared" si="907"/>
        <v>0</v>
      </c>
      <c r="L7364" s="43">
        <f t="shared" si="908"/>
        <v>0</v>
      </c>
      <c r="M7364" s="25"/>
      <c r="N7364" s="25"/>
    </row>
    <row r="7365" spans="1:14" ht="18">
      <c r="A7365" s="114">
        <v>40522</v>
      </c>
      <c r="B7365" s="102" t="s">
        <v>1284</v>
      </c>
      <c r="C7365" s="29">
        <f t="shared" si="909"/>
        <v>1167.3151750972763</v>
      </c>
      <c r="D7365" s="102" t="s">
        <v>188</v>
      </c>
      <c r="E7365" s="43">
        <v>257</v>
      </c>
      <c r="F7365" s="43">
        <v>259.5</v>
      </c>
      <c r="G7365" s="43">
        <v>263</v>
      </c>
      <c r="H7365" s="110">
        <v>267</v>
      </c>
      <c r="I7365" s="109">
        <f t="shared" si="905"/>
        <v>2918.2879377431909</v>
      </c>
      <c r="J7365" s="109">
        <f t="shared" si="906"/>
        <v>4085.603112840467</v>
      </c>
      <c r="K7365" s="109">
        <f t="shared" si="907"/>
        <v>4669.2607003891053</v>
      </c>
      <c r="L7365" s="43">
        <f t="shared" si="908"/>
        <v>11673.151750972764</v>
      </c>
      <c r="M7365" s="25"/>
      <c r="N7365" s="25"/>
    </row>
    <row r="7366" spans="1:14" ht="18">
      <c r="A7366" s="114">
        <v>40522</v>
      </c>
      <c r="B7366" s="102" t="s">
        <v>1285</v>
      </c>
      <c r="C7366" s="29">
        <f t="shared" si="909"/>
        <v>781.25</v>
      </c>
      <c r="D7366" s="102" t="s">
        <v>203</v>
      </c>
      <c r="E7366" s="43">
        <v>384</v>
      </c>
      <c r="F7366" s="43">
        <v>381.5</v>
      </c>
      <c r="G7366" s="43">
        <v>378</v>
      </c>
      <c r="H7366" s="110">
        <v>374</v>
      </c>
      <c r="I7366" s="109">
        <f t="shared" si="905"/>
        <v>1953.125</v>
      </c>
      <c r="J7366" s="109">
        <f t="shared" si="906"/>
        <v>2734.375</v>
      </c>
      <c r="K7366" s="109">
        <f t="shared" si="907"/>
        <v>3125</v>
      </c>
      <c r="L7366" s="43">
        <f t="shared" si="908"/>
        <v>7812.5</v>
      </c>
      <c r="M7366" s="25"/>
      <c r="N7366" s="25"/>
    </row>
    <row r="7367" spans="1:14" ht="18">
      <c r="A7367" s="114">
        <v>40522</v>
      </c>
      <c r="B7367" s="102" t="s">
        <v>1286</v>
      </c>
      <c r="C7367" s="29">
        <f t="shared" si="909"/>
        <v>3092.783505154639</v>
      </c>
      <c r="D7367" s="102" t="s">
        <v>203</v>
      </c>
      <c r="E7367" s="43">
        <v>97</v>
      </c>
      <c r="F7367" s="43">
        <v>96.2</v>
      </c>
      <c r="G7367" s="43"/>
      <c r="H7367" s="110"/>
      <c r="I7367" s="109">
        <f t="shared" si="905"/>
        <v>2474.2268041237025</v>
      </c>
      <c r="J7367" s="109">
        <f t="shared" si="906"/>
        <v>0</v>
      </c>
      <c r="K7367" s="109">
        <f t="shared" si="907"/>
        <v>0</v>
      </c>
      <c r="L7367" s="43">
        <f t="shared" si="908"/>
        <v>2474.2268041237025</v>
      </c>
      <c r="M7367" s="25"/>
      <c r="N7367" s="25"/>
    </row>
    <row r="7368" spans="1:14" ht="18">
      <c r="A7368" s="114">
        <v>40522</v>
      </c>
      <c r="B7368" s="102" t="s">
        <v>1286</v>
      </c>
      <c r="C7368" s="29">
        <f t="shared" si="909"/>
        <v>3061.2244897959185</v>
      </c>
      <c r="D7368" s="102" t="s">
        <v>203</v>
      </c>
      <c r="E7368" s="43">
        <v>98</v>
      </c>
      <c r="F7368" s="43">
        <v>97</v>
      </c>
      <c r="G7368" s="43"/>
      <c r="H7368" s="110"/>
      <c r="I7368" s="109">
        <f t="shared" si="905"/>
        <v>3061.2244897959185</v>
      </c>
      <c r="J7368" s="109">
        <f t="shared" si="906"/>
        <v>0</v>
      </c>
      <c r="K7368" s="109">
        <f t="shared" si="907"/>
        <v>0</v>
      </c>
      <c r="L7368" s="43">
        <f t="shared" si="908"/>
        <v>3061.2244897959185</v>
      </c>
      <c r="M7368" s="25"/>
      <c r="N7368" s="25"/>
    </row>
    <row r="7369" spans="1:14" ht="18">
      <c r="A7369" s="114">
        <v>40521</v>
      </c>
      <c r="B7369" s="102" t="s">
        <v>106</v>
      </c>
      <c r="C7369" s="29">
        <f t="shared" si="909"/>
        <v>659.34065934065939</v>
      </c>
      <c r="D7369" s="102" t="s">
        <v>203</v>
      </c>
      <c r="E7369" s="43">
        <v>455</v>
      </c>
      <c r="F7369" s="43">
        <v>450</v>
      </c>
      <c r="G7369" s="43">
        <v>440</v>
      </c>
      <c r="H7369" s="110">
        <v>430</v>
      </c>
      <c r="I7369" s="109">
        <f t="shared" si="905"/>
        <v>3296.7032967032969</v>
      </c>
      <c r="J7369" s="109">
        <f t="shared" si="906"/>
        <v>6593.4065934065939</v>
      </c>
      <c r="K7369" s="109">
        <f t="shared" si="907"/>
        <v>6593.4065934065939</v>
      </c>
      <c r="L7369" s="43">
        <f t="shared" si="908"/>
        <v>16483.516483516483</v>
      </c>
      <c r="M7369" s="25"/>
      <c r="N7369" s="25"/>
    </row>
    <row r="7370" spans="1:14" ht="18">
      <c r="A7370" s="114">
        <v>40521</v>
      </c>
      <c r="B7370" s="102" t="s">
        <v>1287</v>
      </c>
      <c r="C7370" s="29">
        <f t="shared" si="909"/>
        <v>2608.695652173913</v>
      </c>
      <c r="D7370" s="102" t="s">
        <v>203</v>
      </c>
      <c r="E7370" s="43">
        <v>115</v>
      </c>
      <c r="F7370" s="43">
        <v>114</v>
      </c>
      <c r="G7370" s="43">
        <v>112</v>
      </c>
      <c r="H7370" s="110">
        <v>107</v>
      </c>
      <c r="I7370" s="109">
        <f t="shared" si="905"/>
        <v>2608.695652173913</v>
      </c>
      <c r="J7370" s="109">
        <f t="shared" si="906"/>
        <v>5217.391304347826</v>
      </c>
      <c r="K7370" s="109">
        <f t="shared" si="907"/>
        <v>13043.478260869564</v>
      </c>
      <c r="L7370" s="43">
        <f t="shared" si="908"/>
        <v>20869.565217391304</v>
      </c>
      <c r="M7370" s="25"/>
      <c r="N7370" s="25"/>
    </row>
    <row r="7371" spans="1:14" ht="18">
      <c r="A7371" s="114">
        <v>40521</v>
      </c>
      <c r="B7371" s="102" t="s">
        <v>1288</v>
      </c>
      <c r="C7371" s="29">
        <f t="shared" si="909"/>
        <v>2459.0163934426228</v>
      </c>
      <c r="D7371" s="102" t="s">
        <v>203</v>
      </c>
      <c r="E7371" s="43">
        <v>122</v>
      </c>
      <c r="F7371" s="43">
        <v>121</v>
      </c>
      <c r="G7371" s="43">
        <v>118</v>
      </c>
      <c r="H7371" s="110">
        <v>115</v>
      </c>
      <c r="I7371" s="109">
        <f t="shared" si="905"/>
        <v>2459.0163934426228</v>
      </c>
      <c r="J7371" s="109">
        <f t="shared" si="906"/>
        <v>7377.0491803278683</v>
      </c>
      <c r="K7371" s="109">
        <f t="shared" si="907"/>
        <v>7377.0491803278683</v>
      </c>
      <c r="L7371" s="43">
        <f t="shared" si="908"/>
        <v>17213.114754098358</v>
      </c>
      <c r="M7371" s="25"/>
      <c r="N7371" s="25"/>
    </row>
    <row r="7372" spans="1:14" ht="18">
      <c r="A7372" s="114">
        <v>40521</v>
      </c>
      <c r="B7372" s="102" t="s">
        <v>13</v>
      </c>
      <c r="C7372" s="29">
        <f t="shared" si="909"/>
        <v>2429.1497975708503</v>
      </c>
      <c r="D7372" s="102" t="s">
        <v>203</v>
      </c>
      <c r="E7372" s="43">
        <v>123.5</v>
      </c>
      <c r="F7372" s="43">
        <v>121.5</v>
      </c>
      <c r="G7372" s="43">
        <v>117</v>
      </c>
      <c r="H7372" s="110">
        <v>113</v>
      </c>
      <c r="I7372" s="109">
        <f t="shared" ref="I7372:I7435" si="910">(IF(D7372="SHORT",E7372-F7372,IF(D7372="LONG",F7372-E7372)))*C7372</f>
        <v>4858.2995951417006</v>
      </c>
      <c r="J7372" s="109">
        <f t="shared" ref="J7372:J7435" si="911">(IF(D7372="SHORT",IF(G7372="",0,F7372-G7372),IF(D7372="LONG",IF(G7372="",0,G7372-F7372))))*C7372</f>
        <v>10931.174089068827</v>
      </c>
      <c r="K7372" s="109">
        <f t="shared" ref="K7372:K7435" si="912">(IF(D7372="SHORT",IF(H7372="",0,G7372-H7372),IF(D7372="LONG",IF(H7372="",0,(H7372-G7372)))))*C7372</f>
        <v>9716.5991902834012</v>
      </c>
      <c r="L7372" s="43">
        <f t="shared" ref="L7372:L7435" si="913">SUM(I7372,J7372,K7372)</f>
        <v>25506.072874493926</v>
      </c>
      <c r="M7372" s="25"/>
      <c r="N7372" s="25"/>
    </row>
    <row r="7373" spans="1:14" ht="18">
      <c r="A7373" s="114">
        <v>40521</v>
      </c>
      <c r="B7373" s="102" t="s">
        <v>1000</v>
      </c>
      <c r="C7373" s="29">
        <f t="shared" si="909"/>
        <v>526.31578947368416</v>
      </c>
      <c r="D7373" s="102" t="s">
        <v>203</v>
      </c>
      <c r="E7373" s="43">
        <v>570</v>
      </c>
      <c r="F7373" s="43">
        <v>567</v>
      </c>
      <c r="G7373" s="43">
        <v>563</v>
      </c>
      <c r="H7373" s="110"/>
      <c r="I7373" s="109">
        <f t="shared" si="910"/>
        <v>1578.9473684210525</v>
      </c>
      <c r="J7373" s="109">
        <f t="shared" si="911"/>
        <v>2105.2631578947367</v>
      </c>
      <c r="K7373" s="109">
        <f t="shared" si="912"/>
        <v>0</v>
      </c>
      <c r="L7373" s="43">
        <f t="shared" si="913"/>
        <v>3684.2105263157891</v>
      </c>
      <c r="M7373" s="25"/>
      <c r="N7373" s="25"/>
    </row>
    <row r="7374" spans="1:14" ht="18">
      <c r="A7374" s="114">
        <v>40521</v>
      </c>
      <c r="B7374" s="102" t="s">
        <v>19</v>
      </c>
      <c r="C7374" s="29">
        <f t="shared" si="909"/>
        <v>1507.537688442211</v>
      </c>
      <c r="D7374" s="102" t="s">
        <v>203</v>
      </c>
      <c r="E7374" s="43">
        <v>199</v>
      </c>
      <c r="F7374" s="43">
        <v>197</v>
      </c>
      <c r="G7374" s="43">
        <v>192</v>
      </c>
      <c r="H7374" s="110">
        <v>185</v>
      </c>
      <c r="I7374" s="109">
        <f t="shared" si="910"/>
        <v>3015.075376884422</v>
      </c>
      <c r="J7374" s="109">
        <f t="shared" si="911"/>
        <v>7537.6884422110552</v>
      </c>
      <c r="K7374" s="109">
        <f t="shared" si="912"/>
        <v>10552.763819095477</v>
      </c>
      <c r="L7374" s="43">
        <f t="shared" si="913"/>
        <v>21105.527638190953</v>
      </c>
      <c r="M7374" s="25"/>
      <c r="N7374" s="25"/>
    </row>
    <row r="7375" spans="1:14" ht="18">
      <c r="A7375" s="114">
        <v>40520</v>
      </c>
      <c r="B7375" s="102" t="s">
        <v>796</v>
      </c>
      <c r="C7375" s="29">
        <f t="shared" si="909"/>
        <v>3125</v>
      </c>
      <c r="D7375" s="102" t="s">
        <v>203</v>
      </c>
      <c r="E7375" s="43">
        <v>96</v>
      </c>
      <c r="F7375" s="43">
        <v>95</v>
      </c>
      <c r="G7375" s="43">
        <v>93</v>
      </c>
      <c r="H7375" s="110">
        <v>90</v>
      </c>
      <c r="I7375" s="109">
        <f t="shared" si="910"/>
        <v>3125</v>
      </c>
      <c r="J7375" s="109">
        <f t="shared" si="911"/>
        <v>6250</v>
      </c>
      <c r="K7375" s="109">
        <f t="shared" si="912"/>
        <v>9375</v>
      </c>
      <c r="L7375" s="43">
        <f t="shared" si="913"/>
        <v>18750</v>
      </c>
      <c r="M7375" s="25"/>
      <c r="N7375" s="25"/>
    </row>
    <row r="7376" spans="1:14" ht="18">
      <c r="A7376" s="114">
        <v>40520</v>
      </c>
      <c r="B7376" s="102" t="s">
        <v>13</v>
      </c>
      <c r="C7376" s="29">
        <f t="shared" si="909"/>
        <v>2222.2222222222222</v>
      </c>
      <c r="D7376" s="102" t="s">
        <v>188</v>
      </c>
      <c r="E7376" s="43">
        <v>135</v>
      </c>
      <c r="F7376" s="43">
        <v>136.5</v>
      </c>
      <c r="G7376" s="43">
        <v>138</v>
      </c>
      <c r="H7376" s="110">
        <v>141.9</v>
      </c>
      <c r="I7376" s="109">
        <f t="shared" si="910"/>
        <v>3333.333333333333</v>
      </c>
      <c r="J7376" s="109">
        <f t="shared" si="911"/>
        <v>3333.333333333333</v>
      </c>
      <c r="K7376" s="109">
        <f t="shared" si="912"/>
        <v>8666.6666666666788</v>
      </c>
      <c r="L7376" s="43">
        <f t="shared" si="913"/>
        <v>15333.333333333345</v>
      </c>
      <c r="M7376" s="25"/>
      <c r="N7376" s="25"/>
    </row>
    <row r="7377" spans="1:14" ht="18">
      <c r="A7377" s="114">
        <v>40520</v>
      </c>
      <c r="B7377" s="102" t="s">
        <v>1289</v>
      </c>
      <c r="C7377" s="29">
        <f t="shared" si="909"/>
        <v>1643.8356164383561</v>
      </c>
      <c r="D7377" s="102" t="s">
        <v>203</v>
      </c>
      <c r="E7377" s="43">
        <v>182.5</v>
      </c>
      <c r="F7377" s="43">
        <v>180</v>
      </c>
      <c r="G7377" s="43">
        <v>178</v>
      </c>
      <c r="H7377" s="110"/>
      <c r="I7377" s="109">
        <f t="shared" si="910"/>
        <v>4109.58904109589</v>
      </c>
      <c r="J7377" s="109">
        <f t="shared" si="911"/>
        <v>3287.6712328767121</v>
      </c>
      <c r="K7377" s="109">
        <f t="shared" si="912"/>
        <v>0</v>
      </c>
      <c r="L7377" s="43">
        <f t="shared" si="913"/>
        <v>7397.2602739726026</v>
      </c>
      <c r="M7377" s="25"/>
      <c r="N7377" s="25"/>
    </row>
    <row r="7378" spans="1:14" ht="18">
      <c r="A7378" s="114">
        <v>40520</v>
      </c>
      <c r="B7378" s="102" t="s">
        <v>1110</v>
      </c>
      <c r="C7378" s="29">
        <f t="shared" si="909"/>
        <v>370.37037037037038</v>
      </c>
      <c r="D7378" s="102" t="s">
        <v>203</v>
      </c>
      <c r="E7378" s="43">
        <v>810</v>
      </c>
      <c r="F7378" s="43">
        <v>805</v>
      </c>
      <c r="G7378" s="43">
        <v>800</v>
      </c>
      <c r="H7378" s="110">
        <v>790</v>
      </c>
      <c r="I7378" s="109">
        <f t="shared" si="910"/>
        <v>1851.851851851852</v>
      </c>
      <c r="J7378" s="109">
        <f t="shared" si="911"/>
        <v>1851.851851851852</v>
      </c>
      <c r="K7378" s="109">
        <f t="shared" si="912"/>
        <v>3703.7037037037039</v>
      </c>
      <c r="L7378" s="43">
        <f t="shared" si="913"/>
        <v>7407.4074074074078</v>
      </c>
      <c r="M7378" s="25"/>
      <c r="N7378" s="25"/>
    </row>
    <row r="7379" spans="1:14" ht="18">
      <c r="A7379" s="114">
        <v>40520</v>
      </c>
      <c r="B7379" s="102" t="s">
        <v>796</v>
      </c>
      <c r="C7379" s="29">
        <f t="shared" si="909"/>
        <v>2830.1886792452829</v>
      </c>
      <c r="D7379" s="102" t="s">
        <v>203</v>
      </c>
      <c r="E7379" s="43">
        <v>106</v>
      </c>
      <c r="F7379" s="43">
        <v>105</v>
      </c>
      <c r="G7379" s="43">
        <v>103.5</v>
      </c>
      <c r="H7379" s="110">
        <v>98</v>
      </c>
      <c r="I7379" s="109">
        <f t="shared" si="910"/>
        <v>2830.1886792452829</v>
      </c>
      <c r="J7379" s="109">
        <f t="shared" si="911"/>
        <v>4245.2830188679245</v>
      </c>
      <c r="K7379" s="109">
        <f t="shared" si="912"/>
        <v>15566.037735849055</v>
      </c>
      <c r="L7379" s="43">
        <f t="shared" si="913"/>
        <v>22641.509433962263</v>
      </c>
      <c r="M7379" s="25"/>
      <c r="N7379" s="25"/>
    </row>
    <row r="7380" spans="1:14" ht="18">
      <c r="A7380" s="114">
        <v>40520</v>
      </c>
      <c r="B7380" s="102" t="s">
        <v>1290</v>
      </c>
      <c r="C7380" s="29">
        <f t="shared" si="909"/>
        <v>437.95620437956205</v>
      </c>
      <c r="D7380" s="102" t="s">
        <v>188</v>
      </c>
      <c r="E7380" s="43">
        <v>685</v>
      </c>
      <c r="F7380" s="43">
        <v>689</v>
      </c>
      <c r="G7380" s="43"/>
      <c r="H7380" s="110"/>
      <c r="I7380" s="109">
        <f t="shared" si="910"/>
        <v>1751.8248175182482</v>
      </c>
      <c r="J7380" s="109">
        <f t="shared" si="911"/>
        <v>0</v>
      </c>
      <c r="K7380" s="109">
        <f t="shared" si="912"/>
        <v>0</v>
      </c>
      <c r="L7380" s="43">
        <f t="shared" si="913"/>
        <v>1751.8248175182482</v>
      </c>
      <c r="M7380" s="25"/>
      <c r="N7380" s="25"/>
    </row>
    <row r="7381" spans="1:14" ht="18">
      <c r="A7381" s="114">
        <v>40520</v>
      </c>
      <c r="B7381" s="102" t="s">
        <v>1291</v>
      </c>
      <c r="C7381" s="29">
        <f t="shared" si="909"/>
        <v>763.35877862595419</v>
      </c>
      <c r="D7381" s="102" t="s">
        <v>203</v>
      </c>
      <c r="E7381" s="43">
        <v>393</v>
      </c>
      <c r="F7381" s="43">
        <v>390</v>
      </c>
      <c r="G7381" s="43">
        <v>387</v>
      </c>
      <c r="H7381" s="110">
        <v>380</v>
      </c>
      <c r="I7381" s="109">
        <f t="shared" si="910"/>
        <v>2290.0763358778627</v>
      </c>
      <c r="J7381" s="109">
        <f t="shared" si="911"/>
        <v>2290.0763358778627</v>
      </c>
      <c r="K7381" s="109">
        <f t="shared" si="912"/>
        <v>5343.5114503816794</v>
      </c>
      <c r="L7381" s="43">
        <f t="shared" si="913"/>
        <v>9923.6641221374048</v>
      </c>
      <c r="M7381" s="25"/>
      <c r="N7381" s="25"/>
    </row>
    <row r="7382" spans="1:14" ht="18">
      <c r="A7382" s="114">
        <v>40520</v>
      </c>
      <c r="B7382" s="102" t="s">
        <v>1069</v>
      </c>
      <c r="C7382" s="29">
        <f t="shared" si="909"/>
        <v>402.68456375838929</v>
      </c>
      <c r="D7382" s="102" t="s">
        <v>203</v>
      </c>
      <c r="E7382" s="43">
        <v>745</v>
      </c>
      <c r="F7382" s="43">
        <v>740.5</v>
      </c>
      <c r="G7382" s="43">
        <v>735</v>
      </c>
      <c r="H7382" s="110"/>
      <c r="I7382" s="109">
        <f t="shared" si="910"/>
        <v>1812.0805369127518</v>
      </c>
      <c r="J7382" s="109">
        <f t="shared" si="911"/>
        <v>2214.7651006711412</v>
      </c>
      <c r="K7382" s="109">
        <f t="shared" si="912"/>
        <v>0</v>
      </c>
      <c r="L7382" s="43">
        <f t="shared" si="913"/>
        <v>4026.8456375838932</v>
      </c>
      <c r="M7382" s="25"/>
      <c r="N7382" s="25"/>
    </row>
    <row r="7383" spans="1:14" ht="18">
      <c r="A7383" s="114">
        <v>40519</v>
      </c>
      <c r="B7383" s="102" t="s">
        <v>873</v>
      </c>
      <c r="C7383" s="29">
        <f t="shared" si="909"/>
        <v>3141.3612565445028</v>
      </c>
      <c r="D7383" s="102" t="s">
        <v>188</v>
      </c>
      <c r="E7383" s="43">
        <v>95.5</v>
      </c>
      <c r="F7383" s="43">
        <v>96.5</v>
      </c>
      <c r="G7383" s="43">
        <v>97.75</v>
      </c>
      <c r="H7383" s="110">
        <v>100</v>
      </c>
      <c r="I7383" s="109">
        <f t="shared" si="910"/>
        <v>3141.3612565445028</v>
      </c>
      <c r="J7383" s="109">
        <f t="shared" si="911"/>
        <v>3926.7015706806287</v>
      </c>
      <c r="K7383" s="109">
        <f t="shared" si="912"/>
        <v>7068.0628272251315</v>
      </c>
      <c r="L7383" s="43">
        <f t="shared" si="913"/>
        <v>14136.125654450263</v>
      </c>
      <c r="M7383" s="25"/>
      <c r="N7383" s="25"/>
    </row>
    <row r="7384" spans="1:14" ht="18">
      <c r="A7384" s="114">
        <v>40519</v>
      </c>
      <c r="B7384" s="102" t="s">
        <v>13</v>
      </c>
      <c r="C7384" s="29">
        <f t="shared" si="909"/>
        <v>2419.3548387096776</v>
      </c>
      <c r="D7384" s="102" t="s">
        <v>188</v>
      </c>
      <c r="E7384" s="43">
        <v>124</v>
      </c>
      <c r="F7384" s="43">
        <v>125</v>
      </c>
      <c r="G7384" s="43">
        <v>126.5</v>
      </c>
      <c r="H7384" s="110">
        <v>129</v>
      </c>
      <c r="I7384" s="109">
        <f t="shared" si="910"/>
        <v>2419.3548387096776</v>
      </c>
      <c r="J7384" s="109">
        <f t="shared" si="911"/>
        <v>3629.0322580645161</v>
      </c>
      <c r="K7384" s="109">
        <f t="shared" si="912"/>
        <v>6048.3870967741941</v>
      </c>
      <c r="L7384" s="43">
        <f t="shared" si="913"/>
        <v>12096.774193548386</v>
      </c>
      <c r="M7384" s="25"/>
      <c r="N7384" s="25"/>
    </row>
    <row r="7385" spans="1:14" ht="18">
      <c r="A7385" s="114">
        <v>40519</v>
      </c>
      <c r="B7385" s="102" t="s">
        <v>761</v>
      </c>
      <c r="C7385" s="29">
        <f t="shared" si="909"/>
        <v>1363.6363636363637</v>
      </c>
      <c r="D7385" s="102" t="s">
        <v>203</v>
      </c>
      <c r="E7385" s="43">
        <v>220</v>
      </c>
      <c r="F7385" s="43">
        <v>218</v>
      </c>
      <c r="G7385" s="43">
        <v>215</v>
      </c>
      <c r="H7385" s="110">
        <v>205</v>
      </c>
      <c r="I7385" s="109">
        <f t="shared" si="910"/>
        <v>2727.2727272727275</v>
      </c>
      <c r="J7385" s="109">
        <f t="shared" si="911"/>
        <v>4090.909090909091</v>
      </c>
      <c r="K7385" s="109">
        <f t="shared" si="912"/>
        <v>13636.363636363638</v>
      </c>
      <c r="L7385" s="43">
        <f t="shared" si="913"/>
        <v>20454.545454545456</v>
      </c>
      <c r="M7385" s="25"/>
      <c r="N7385" s="25"/>
    </row>
    <row r="7386" spans="1:14" ht="18">
      <c r="A7386" s="114">
        <v>40519</v>
      </c>
      <c r="B7386" s="102" t="s">
        <v>19</v>
      </c>
      <c r="C7386" s="29">
        <f t="shared" si="909"/>
        <v>1260.5042016806722</v>
      </c>
      <c r="D7386" s="102" t="s">
        <v>203</v>
      </c>
      <c r="E7386" s="43">
        <v>238</v>
      </c>
      <c r="F7386" s="43">
        <v>236.25</v>
      </c>
      <c r="G7386" s="43">
        <v>234</v>
      </c>
      <c r="H7386" s="110"/>
      <c r="I7386" s="109">
        <f t="shared" si="910"/>
        <v>2205.8823529411761</v>
      </c>
      <c r="J7386" s="109">
        <f t="shared" si="911"/>
        <v>2836.1344537815125</v>
      </c>
      <c r="K7386" s="109">
        <f t="shared" si="912"/>
        <v>0</v>
      </c>
      <c r="L7386" s="43">
        <f t="shared" si="913"/>
        <v>5042.0168067226887</v>
      </c>
      <c r="M7386" s="25"/>
      <c r="N7386" s="25"/>
    </row>
    <row r="7387" spans="1:14" ht="18">
      <c r="A7387" s="114">
        <v>40519</v>
      </c>
      <c r="B7387" s="102" t="s">
        <v>181</v>
      </c>
      <c r="C7387" s="29">
        <f t="shared" si="909"/>
        <v>1671.3091922005572</v>
      </c>
      <c r="D7387" s="102" t="s">
        <v>203</v>
      </c>
      <c r="E7387" s="43">
        <v>179.5</v>
      </c>
      <c r="F7387" s="43">
        <v>178.5</v>
      </c>
      <c r="G7387" s="43"/>
      <c r="H7387" s="110"/>
      <c r="I7387" s="109">
        <f t="shared" si="910"/>
        <v>1671.3091922005572</v>
      </c>
      <c r="J7387" s="109">
        <f t="shared" si="911"/>
        <v>0</v>
      </c>
      <c r="K7387" s="109">
        <f t="shared" si="912"/>
        <v>0</v>
      </c>
      <c r="L7387" s="43">
        <f t="shared" si="913"/>
        <v>1671.3091922005572</v>
      </c>
      <c r="M7387" s="25"/>
      <c r="N7387" s="25"/>
    </row>
    <row r="7388" spans="1:14" ht="18">
      <c r="A7388" s="114">
        <v>40518</v>
      </c>
      <c r="B7388" s="102" t="s">
        <v>1217</v>
      </c>
      <c r="C7388" s="29">
        <f t="shared" si="909"/>
        <v>400</v>
      </c>
      <c r="D7388" s="102" t="s">
        <v>188</v>
      </c>
      <c r="E7388" s="43">
        <v>750</v>
      </c>
      <c r="F7388" s="43">
        <v>755</v>
      </c>
      <c r="G7388" s="43">
        <v>761.95</v>
      </c>
      <c r="H7388" s="110"/>
      <c r="I7388" s="109">
        <f t="shared" si="910"/>
        <v>2000</v>
      </c>
      <c r="J7388" s="109">
        <f t="shared" si="911"/>
        <v>2780.0000000000182</v>
      </c>
      <c r="K7388" s="109">
        <f t="shared" si="912"/>
        <v>0</v>
      </c>
      <c r="L7388" s="43">
        <f t="shared" si="913"/>
        <v>4780.0000000000182</v>
      </c>
      <c r="M7388" s="25"/>
      <c r="N7388" s="25"/>
    </row>
    <row r="7389" spans="1:14" ht="18">
      <c r="A7389" s="114">
        <v>40518</v>
      </c>
      <c r="B7389" s="102" t="s">
        <v>905</v>
      </c>
      <c r="C7389" s="29">
        <f t="shared" si="909"/>
        <v>1834.8623853211009</v>
      </c>
      <c r="D7389" s="102" t="s">
        <v>203</v>
      </c>
      <c r="E7389" s="43">
        <v>163.5</v>
      </c>
      <c r="F7389" s="43">
        <v>162</v>
      </c>
      <c r="G7389" s="43">
        <v>160</v>
      </c>
      <c r="H7389" s="110">
        <v>157.5</v>
      </c>
      <c r="I7389" s="109">
        <f t="shared" si="910"/>
        <v>2752.2935779816512</v>
      </c>
      <c r="J7389" s="109">
        <f t="shared" si="911"/>
        <v>3669.7247706422017</v>
      </c>
      <c r="K7389" s="109">
        <f t="shared" si="912"/>
        <v>4587.1559633027518</v>
      </c>
      <c r="L7389" s="43">
        <f t="shared" si="913"/>
        <v>11009.174311926605</v>
      </c>
      <c r="M7389" s="25"/>
      <c r="N7389" s="25"/>
    </row>
    <row r="7390" spans="1:14" ht="18">
      <c r="A7390" s="114">
        <v>40515</v>
      </c>
      <c r="B7390" s="102" t="s">
        <v>1194</v>
      </c>
      <c r="C7390" s="29">
        <f t="shared" si="909"/>
        <v>1239.6694214876034</v>
      </c>
      <c r="D7390" s="102" t="s">
        <v>188</v>
      </c>
      <c r="E7390" s="43">
        <v>242</v>
      </c>
      <c r="F7390" s="43">
        <v>243.5</v>
      </c>
      <c r="G7390" s="43">
        <v>245.5</v>
      </c>
      <c r="H7390" s="110">
        <v>247.4</v>
      </c>
      <c r="I7390" s="109">
        <f t="shared" si="910"/>
        <v>1859.504132231405</v>
      </c>
      <c r="J7390" s="109">
        <f t="shared" si="911"/>
        <v>2479.3388429752067</v>
      </c>
      <c r="K7390" s="109">
        <f t="shared" si="912"/>
        <v>2355.3719008264534</v>
      </c>
      <c r="L7390" s="43">
        <f t="shared" si="913"/>
        <v>6694.2148760330647</v>
      </c>
      <c r="M7390" s="25"/>
      <c r="N7390" s="25"/>
    </row>
    <row r="7391" spans="1:14" ht="18">
      <c r="A7391" s="114">
        <v>40515</v>
      </c>
      <c r="B7391" s="102" t="s">
        <v>1194</v>
      </c>
      <c r="C7391" s="29">
        <f t="shared" si="909"/>
        <v>1293.1034482758621</v>
      </c>
      <c r="D7391" s="102" t="s">
        <v>188</v>
      </c>
      <c r="E7391" s="43">
        <v>232</v>
      </c>
      <c r="F7391" s="43">
        <v>233.5</v>
      </c>
      <c r="G7391" s="43">
        <v>235.5</v>
      </c>
      <c r="H7391" s="110">
        <v>240</v>
      </c>
      <c r="I7391" s="109">
        <f t="shared" si="910"/>
        <v>1939.655172413793</v>
      </c>
      <c r="J7391" s="109">
        <f t="shared" si="911"/>
        <v>2586.2068965517242</v>
      </c>
      <c r="K7391" s="109">
        <f t="shared" si="912"/>
        <v>5818.9655172413795</v>
      </c>
      <c r="L7391" s="43">
        <f t="shared" si="913"/>
        <v>10344.827586206897</v>
      </c>
      <c r="M7391" s="25"/>
      <c r="N7391" s="25"/>
    </row>
    <row r="7392" spans="1:14" ht="18">
      <c r="A7392" s="114">
        <v>40515</v>
      </c>
      <c r="B7392" s="102" t="s">
        <v>1069</v>
      </c>
      <c r="C7392" s="29">
        <f t="shared" si="909"/>
        <v>351.69988276670574</v>
      </c>
      <c r="D7392" s="102" t="s">
        <v>188</v>
      </c>
      <c r="E7392" s="43">
        <v>853</v>
      </c>
      <c r="F7392" s="43">
        <v>858</v>
      </c>
      <c r="G7392" s="43"/>
      <c r="H7392" s="110"/>
      <c r="I7392" s="109">
        <f t="shared" si="910"/>
        <v>1758.4994138335287</v>
      </c>
      <c r="J7392" s="109">
        <f t="shared" si="911"/>
        <v>0</v>
      </c>
      <c r="K7392" s="109">
        <f t="shared" si="912"/>
        <v>0</v>
      </c>
      <c r="L7392" s="43">
        <f t="shared" si="913"/>
        <v>1758.4994138335287</v>
      </c>
      <c r="M7392" s="25"/>
      <c r="N7392" s="25"/>
    </row>
    <row r="7393" spans="1:14" ht="18">
      <c r="A7393" s="114">
        <v>40515</v>
      </c>
      <c r="B7393" s="102" t="s">
        <v>181</v>
      </c>
      <c r="C7393" s="29">
        <f t="shared" si="909"/>
        <v>1595.7446808510638</v>
      </c>
      <c r="D7393" s="102" t="s">
        <v>203</v>
      </c>
      <c r="E7393" s="43">
        <v>188</v>
      </c>
      <c r="F7393" s="43">
        <v>187</v>
      </c>
      <c r="G7393" s="43"/>
      <c r="H7393" s="110"/>
      <c r="I7393" s="109">
        <f t="shared" si="910"/>
        <v>1595.7446808510638</v>
      </c>
      <c r="J7393" s="109">
        <f t="shared" si="911"/>
        <v>0</v>
      </c>
      <c r="K7393" s="109">
        <f t="shared" si="912"/>
        <v>0</v>
      </c>
      <c r="L7393" s="43">
        <f t="shared" si="913"/>
        <v>1595.7446808510638</v>
      </c>
      <c r="M7393" s="25"/>
      <c r="N7393" s="25"/>
    </row>
    <row r="7394" spans="1:14" ht="18">
      <c r="A7394" s="114">
        <v>40514</v>
      </c>
      <c r="B7394" s="102" t="s">
        <v>1205</v>
      </c>
      <c r="C7394" s="29">
        <f t="shared" si="909"/>
        <v>1470.5882352941176</v>
      </c>
      <c r="D7394" s="102" t="s">
        <v>188</v>
      </c>
      <c r="E7394" s="43">
        <v>204</v>
      </c>
      <c r="F7394" s="43">
        <v>206</v>
      </c>
      <c r="G7394" s="43">
        <v>208</v>
      </c>
      <c r="H7394" s="110">
        <v>211</v>
      </c>
      <c r="I7394" s="109">
        <f t="shared" si="910"/>
        <v>2941.1764705882351</v>
      </c>
      <c r="J7394" s="109">
        <f t="shared" si="911"/>
        <v>2941.1764705882351</v>
      </c>
      <c r="K7394" s="109">
        <f t="shared" si="912"/>
        <v>4411.7647058823532</v>
      </c>
      <c r="L7394" s="43">
        <f t="shared" si="913"/>
        <v>10294.117647058823</v>
      </c>
      <c r="M7394" s="25"/>
      <c r="N7394" s="25"/>
    </row>
    <row r="7395" spans="1:14" ht="18">
      <c r="A7395" s="114">
        <v>40514</v>
      </c>
      <c r="B7395" s="102" t="s">
        <v>75</v>
      </c>
      <c r="C7395" s="29">
        <f t="shared" si="909"/>
        <v>862.06896551724139</v>
      </c>
      <c r="D7395" s="102" t="s">
        <v>188</v>
      </c>
      <c r="E7395" s="43">
        <v>348</v>
      </c>
      <c r="F7395" s="43">
        <v>350.5</v>
      </c>
      <c r="G7395" s="43">
        <v>353.5</v>
      </c>
      <c r="H7395" s="110">
        <v>357</v>
      </c>
      <c r="I7395" s="109">
        <f t="shared" si="910"/>
        <v>2155.1724137931033</v>
      </c>
      <c r="J7395" s="109">
        <f t="shared" si="911"/>
        <v>2586.2068965517242</v>
      </c>
      <c r="K7395" s="109">
        <f t="shared" si="912"/>
        <v>3017.2413793103451</v>
      </c>
      <c r="L7395" s="43">
        <f t="shared" si="913"/>
        <v>7758.620689655173</v>
      </c>
      <c r="M7395" s="25"/>
      <c r="N7395" s="25"/>
    </row>
    <row r="7396" spans="1:14" ht="18">
      <c r="A7396" s="114">
        <v>40513</v>
      </c>
      <c r="B7396" s="102" t="s">
        <v>73</v>
      </c>
      <c r="C7396" s="29">
        <f t="shared" si="909"/>
        <v>1310.0436681222707</v>
      </c>
      <c r="D7396" s="102" t="s">
        <v>188</v>
      </c>
      <c r="E7396" s="43">
        <v>229</v>
      </c>
      <c r="F7396" s="43">
        <v>231</v>
      </c>
      <c r="G7396" s="43">
        <v>234</v>
      </c>
      <c r="H7396" s="110"/>
      <c r="I7396" s="109">
        <f t="shared" si="910"/>
        <v>2620.0873362445413</v>
      </c>
      <c r="J7396" s="109">
        <f t="shared" si="911"/>
        <v>3930.1310043668118</v>
      </c>
      <c r="K7396" s="109">
        <f t="shared" si="912"/>
        <v>0</v>
      </c>
      <c r="L7396" s="43">
        <f t="shared" si="913"/>
        <v>6550.2183406113527</v>
      </c>
      <c r="M7396" s="25"/>
      <c r="N7396" s="25"/>
    </row>
    <row r="7397" spans="1:14" ht="18">
      <c r="A7397" s="114">
        <v>40513</v>
      </c>
      <c r="B7397" s="102" t="s">
        <v>182</v>
      </c>
      <c r="C7397" s="29">
        <f t="shared" si="909"/>
        <v>1006.7114093959732</v>
      </c>
      <c r="D7397" s="102" t="s">
        <v>188</v>
      </c>
      <c r="E7397" s="43">
        <v>298</v>
      </c>
      <c r="F7397" s="43">
        <v>295</v>
      </c>
      <c r="G7397" s="43"/>
      <c r="H7397" s="110"/>
      <c r="I7397" s="109">
        <f t="shared" si="910"/>
        <v>-3020.1342281879197</v>
      </c>
      <c r="J7397" s="109">
        <f t="shared" si="911"/>
        <v>0</v>
      </c>
      <c r="K7397" s="109">
        <f t="shared" si="912"/>
        <v>0</v>
      </c>
      <c r="L7397" s="43">
        <f t="shared" si="913"/>
        <v>-3020.1342281879197</v>
      </c>
      <c r="M7397" s="25"/>
      <c r="N7397" s="25"/>
    </row>
    <row r="7398" spans="1:14" ht="18">
      <c r="A7398" s="114">
        <v>40513</v>
      </c>
      <c r="B7398" s="102" t="s">
        <v>600</v>
      </c>
      <c r="C7398" s="29">
        <f t="shared" si="909"/>
        <v>484.26150121065376</v>
      </c>
      <c r="D7398" s="102" t="s">
        <v>188</v>
      </c>
      <c r="E7398" s="43">
        <v>619.5</v>
      </c>
      <c r="F7398" s="43">
        <v>623</v>
      </c>
      <c r="G7398" s="43">
        <v>629</v>
      </c>
      <c r="H7398" s="110">
        <v>638</v>
      </c>
      <c r="I7398" s="109">
        <f t="shared" si="910"/>
        <v>1694.9152542372881</v>
      </c>
      <c r="J7398" s="109">
        <f t="shared" si="911"/>
        <v>2905.5690072639227</v>
      </c>
      <c r="K7398" s="109">
        <f t="shared" si="912"/>
        <v>4358.353510895884</v>
      </c>
      <c r="L7398" s="43">
        <f t="shared" si="913"/>
        <v>8958.8377723970953</v>
      </c>
      <c r="M7398" s="25"/>
      <c r="N7398" s="25"/>
    </row>
    <row r="7399" spans="1:14" ht="18">
      <c r="A7399" s="114">
        <v>40513</v>
      </c>
      <c r="B7399" s="102" t="s">
        <v>568</v>
      </c>
      <c r="C7399" s="29">
        <f t="shared" si="909"/>
        <v>390.625</v>
      </c>
      <c r="D7399" s="102" t="s">
        <v>188</v>
      </c>
      <c r="E7399" s="43">
        <v>768</v>
      </c>
      <c r="F7399" s="43">
        <v>774</v>
      </c>
      <c r="G7399" s="43"/>
      <c r="H7399" s="110"/>
      <c r="I7399" s="109">
        <f t="shared" si="910"/>
        <v>2343.75</v>
      </c>
      <c r="J7399" s="109">
        <f t="shared" si="911"/>
        <v>0</v>
      </c>
      <c r="K7399" s="109">
        <f t="shared" si="912"/>
        <v>0</v>
      </c>
      <c r="L7399" s="43">
        <f t="shared" si="913"/>
        <v>2343.75</v>
      </c>
      <c r="M7399" s="25"/>
      <c r="N7399" s="25"/>
    </row>
    <row r="7400" spans="1:14" ht="18">
      <c r="A7400" s="114">
        <v>40512</v>
      </c>
      <c r="B7400" s="102" t="s">
        <v>699</v>
      </c>
      <c r="C7400" s="29">
        <f t="shared" si="909"/>
        <v>2000</v>
      </c>
      <c r="D7400" s="102" t="s">
        <v>188</v>
      </c>
      <c r="E7400" s="43">
        <v>150</v>
      </c>
      <c r="F7400" s="43">
        <v>151.5</v>
      </c>
      <c r="G7400" s="43">
        <v>153.5</v>
      </c>
      <c r="H7400" s="110"/>
      <c r="I7400" s="109">
        <f t="shared" si="910"/>
        <v>3000</v>
      </c>
      <c r="J7400" s="109">
        <f t="shared" si="911"/>
        <v>4000</v>
      </c>
      <c r="K7400" s="109">
        <f t="shared" si="912"/>
        <v>0</v>
      </c>
      <c r="L7400" s="43">
        <f t="shared" si="913"/>
        <v>7000</v>
      </c>
      <c r="M7400" s="25"/>
      <c r="N7400" s="25"/>
    </row>
    <row r="7401" spans="1:14" ht="18">
      <c r="A7401" s="114">
        <v>40512</v>
      </c>
      <c r="B7401" s="102" t="s">
        <v>1160</v>
      </c>
      <c r="C7401" s="29">
        <f t="shared" si="909"/>
        <v>2777.7777777777778</v>
      </c>
      <c r="D7401" s="102" t="s">
        <v>188</v>
      </c>
      <c r="E7401" s="43">
        <v>108</v>
      </c>
      <c r="F7401" s="43">
        <v>109</v>
      </c>
      <c r="G7401" s="43">
        <v>110.5</v>
      </c>
      <c r="H7401" s="110">
        <v>115</v>
      </c>
      <c r="I7401" s="109">
        <f t="shared" si="910"/>
        <v>2777.7777777777778</v>
      </c>
      <c r="J7401" s="109">
        <f t="shared" si="911"/>
        <v>4166.666666666667</v>
      </c>
      <c r="K7401" s="109">
        <f t="shared" si="912"/>
        <v>12500</v>
      </c>
      <c r="L7401" s="43">
        <f t="shared" si="913"/>
        <v>19444.444444444445</v>
      </c>
      <c r="M7401" s="25"/>
      <c r="N7401" s="25"/>
    </row>
    <row r="7402" spans="1:14" ht="18">
      <c r="A7402" s="114">
        <v>40512</v>
      </c>
      <c r="B7402" s="102" t="s">
        <v>1292</v>
      </c>
      <c r="C7402" s="29">
        <f t="shared" si="909"/>
        <v>1886.7924528301887</v>
      </c>
      <c r="D7402" s="102" t="s">
        <v>188</v>
      </c>
      <c r="E7402" s="43">
        <v>159</v>
      </c>
      <c r="F7402" s="43">
        <v>160.25</v>
      </c>
      <c r="G7402" s="43">
        <v>162.5</v>
      </c>
      <c r="H7402" s="110"/>
      <c r="I7402" s="109">
        <f t="shared" si="910"/>
        <v>2358.4905660377358</v>
      </c>
      <c r="J7402" s="109">
        <f t="shared" si="911"/>
        <v>4245.2830188679245</v>
      </c>
      <c r="K7402" s="109">
        <f t="shared" si="912"/>
        <v>0</v>
      </c>
      <c r="L7402" s="43">
        <f t="shared" si="913"/>
        <v>6603.7735849056608</v>
      </c>
      <c r="M7402" s="25"/>
      <c r="N7402" s="25"/>
    </row>
    <row r="7403" spans="1:14" ht="18">
      <c r="A7403" s="114">
        <v>40512</v>
      </c>
      <c r="B7403" s="102" t="s">
        <v>1293</v>
      </c>
      <c r="C7403" s="29">
        <f t="shared" si="909"/>
        <v>2970.2970297029701</v>
      </c>
      <c r="D7403" s="102" t="s">
        <v>188</v>
      </c>
      <c r="E7403" s="43">
        <v>101</v>
      </c>
      <c r="F7403" s="43">
        <v>101.8</v>
      </c>
      <c r="G7403" s="43"/>
      <c r="H7403" s="110"/>
      <c r="I7403" s="109">
        <f t="shared" si="910"/>
        <v>2376.2376237623675</v>
      </c>
      <c r="J7403" s="109">
        <f t="shared" si="911"/>
        <v>0</v>
      </c>
      <c r="K7403" s="109">
        <f t="shared" si="912"/>
        <v>0</v>
      </c>
      <c r="L7403" s="43">
        <f t="shared" si="913"/>
        <v>2376.2376237623675</v>
      </c>
      <c r="M7403" s="25"/>
      <c r="N7403" s="25"/>
    </row>
    <row r="7404" spans="1:14" ht="18">
      <c r="A7404" s="114">
        <v>40512</v>
      </c>
      <c r="B7404" s="102" t="s">
        <v>1284</v>
      </c>
      <c r="C7404" s="29">
        <f t="shared" si="909"/>
        <v>1273.8853503184714</v>
      </c>
      <c r="D7404" s="102" t="s">
        <v>188</v>
      </c>
      <c r="E7404" s="43">
        <v>235.5</v>
      </c>
      <c r="F7404" s="43">
        <v>237.5</v>
      </c>
      <c r="G7404" s="43">
        <v>240</v>
      </c>
      <c r="H7404" s="110">
        <v>245</v>
      </c>
      <c r="I7404" s="109">
        <f t="shared" si="910"/>
        <v>2547.7707006369428</v>
      </c>
      <c r="J7404" s="109">
        <f t="shared" si="911"/>
        <v>3184.7133757961783</v>
      </c>
      <c r="K7404" s="109">
        <f t="shared" si="912"/>
        <v>6369.4267515923566</v>
      </c>
      <c r="L7404" s="43">
        <f t="shared" si="913"/>
        <v>12101.910828025477</v>
      </c>
      <c r="M7404" s="25"/>
      <c r="N7404" s="25"/>
    </row>
    <row r="7405" spans="1:14" ht="18">
      <c r="A7405" s="114">
        <v>40512</v>
      </c>
      <c r="B7405" s="102" t="s">
        <v>1052</v>
      </c>
      <c r="C7405" s="29">
        <f t="shared" si="909"/>
        <v>225.5639097744361</v>
      </c>
      <c r="D7405" s="102" t="s">
        <v>203</v>
      </c>
      <c r="E7405" s="43">
        <v>1330</v>
      </c>
      <c r="F7405" s="43">
        <v>1323</v>
      </c>
      <c r="G7405" s="43"/>
      <c r="H7405" s="110"/>
      <c r="I7405" s="109">
        <f t="shared" si="910"/>
        <v>1578.9473684210527</v>
      </c>
      <c r="J7405" s="109">
        <f t="shared" si="911"/>
        <v>0</v>
      </c>
      <c r="K7405" s="109">
        <f t="shared" si="912"/>
        <v>0</v>
      </c>
      <c r="L7405" s="43">
        <f t="shared" si="913"/>
        <v>1578.9473684210527</v>
      </c>
      <c r="M7405" s="25"/>
      <c r="N7405" s="25"/>
    </row>
    <row r="7406" spans="1:14" ht="18">
      <c r="A7406" s="114">
        <v>40511</v>
      </c>
      <c r="B7406" s="102" t="s">
        <v>809</v>
      </c>
      <c r="C7406" s="29">
        <f t="shared" si="909"/>
        <v>631.57894736842104</v>
      </c>
      <c r="D7406" s="102" t="s">
        <v>188</v>
      </c>
      <c r="E7406" s="43">
        <v>475</v>
      </c>
      <c r="F7406" s="43">
        <v>478</v>
      </c>
      <c r="G7406" s="43">
        <v>481</v>
      </c>
      <c r="H7406" s="110">
        <v>489</v>
      </c>
      <c r="I7406" s="109">
        <f t="shared" si="910"/>
        <v>1894.7368421052631</v>
      </c>
      <c r="J7406" s="109">
        <f t="shared" si="911"/>
        <v>1894.7368421052631</v>
      </c>
      <c r="K7406" s="109">
        <f t="shared" si="912"/>
        <v>5052.6315789473683</v>
      </c>
      <c r="L7406" s="43">
        <f t="shared" si="913"/>
        <v>8842.105263157895</v>
      </c>
      <c r="M7406" s="25"/>
      <c r="N7406" s="25"/>
    </row>
    <row r="7407" spans="1:14" ht="18">
      <c r="A7407" s="114">
        <v>40511</v>
      </c>
      <c r="B7407" s="102" t="s">
        <v>1052</v>
      </c>
      <c r="C7407" s="29">
        <f t="shared" si="909"/>
        <v>222.22222222222223</v>
      </c>
      <c r="D7407" s="102" t="s">
        <v>203</v>
      </c>
      <c r="E7407" s="43">
        <v>1350</v>
      </c>
      <c r="F7407" s="43">
        <v>1340</v>
      </c>
      <c r="G7407" s="43"/>
      <c r="H7407" s="110"/>
      <c r="I7407" s="109">
        <f t="shared" si="910"/>
        <v>2222.2222222222222</v>
      </c>
      <c r="J7407" s="109">
        <f t="shared" si="911"/>
        <v>0</v>
      </c>
      <c r="K7407" s="109">
        <f t="shared" si="912"/>
        <v>0</v>
      </c>
      <c r="L7407" s="43">
        <f t="shared" si="913"/>
        <v>2222.2222222222222</v>
      </c>
      <c r="M7407" s="25"/>
      <c r="N7407" s="25"/>
    </row>
    <row r="7408" spans="1:14" ht="18">
      <c r="A7408" s="114">
        <v>40511</v>
      </c>
      <c r="B7408" s="102" t="s">
        <v>1154</v>
      </c>
      <c r="C7408" s="29">
        <f t="shared" si="909"/>
        <v>909.09090909090912</v>
      </c>
      <c r="D7408" s="102" t="s">
        <v>188</v>
      </c>
      <c r="E7408" s="43">
        <v>330</v>
      </c>
      <c r="F7408" s="43">
        <v>333</v>
      </c>
      <c r="G7408" s="43"/>
      <c r="H7408" s="110"/>
      <c r="I7408" s="109">
        <f t="shared" si="910"/>
        <v>2727.2727272727275</v>
      </c>
      <c r="J7408" s="109">
        <f t="shared" si="911"/>
        <v>0</v>
      </c>
      <c r="K7408" s="109">
        <f t="shared" si="912"/>
        <v>0</v>
      </c>
      <c r="L7408" s="43">
        <f t="shared" si="913"/>
        <v>2727.2727272727275</v>
      </c>
      <c r="M7408" s="25"/>
      <c r="N7408" s="25"/>
    </row>
    <row r="7409" spans="1:14" ht="18">
      <c r="A7409" s="114">
        <v>40511</v>
      </c>
      <c r="B7409" s="102" t="s">
        <v>1294</v>
      </c>
      <c r="C7409" s="29">
        <f t="shared" si="909"/>
        <v>3206.8412613575629</v>
      </c>
      <c r="D7409" s="102" t="s">
        <v>203</v>
      </c>
      <c r="E7409" s="43">
        <v>93.55</v>
      </c>
      <c r="F7409" s="43">
        <v>95</v>
      </c>
      <c r="G7409" s="43"/>
      <c r="H7409" s="110"/>
      <c r="I7409" s="109">
        <f t="shared" si="910"/>
        <v>-4649.9198289684755</v>
      </c>
      <c r="J7409" s="109">
        <f t="shared" si="911"/>
        <v>0</v>
      </c>
      <c r="K7409" s="109">
        <f t="shared" si="912"/>
        <v>0</v>
      </c>
      <c r="L7409" s="43">
        <f t="shared" si="913"/>
        <v>-4649.9198289684755</v>
      </c>
      <c r="M7409" s="25"/>
      <c r="N7409" s="25"/>
    </row>
    <row r="7410" spans="1:14" ht="18">
      <c r="A7410" s="114">
        <v>40508</v>
      </c>
      <c r="B7410" s="102" t="s">
        <v>1284</v>
      </c>
      <c r="C7410" s="29">
        <f t="shared" si="909"/>
        <v>1785.7142857142858</v>
      </c>
      <c r="D7410" s="102" t="s">
        <v>203</v>
      </c>
      <c r="E7410" s="43">
        <v>168</v>
      </c>
      <c r="F7410" s="43">
        <v>166</v>
      </c>
      <c r="G7410" s="43">
        <v>164</v>
      </c>
      <c r="H7410" s="110"/>
      <c r="I7410" s="109">
        <f t="shared" si="910"/>
        <v>3571.4285714285716</v>
      </c>
      <c r="J7410" s="109">
        <f t="shared" si="911"/>
        <v>3571.4285714285716</v>
      </c>
      <c r="K7410" s="109">
        <f t="shared" si="912"/>
        <v>0</v>
      </c>
      <c r="L7410" s="43">
        <f t="shared" si="913"/>
        <v>7142.8571428571431</v>
      </c>
      <c r="M7410" s="25"/>
      <c r="N7410" s="25"/>
    </row>
    <row r="7411" spans="1:14" ht="18">
      <c r="A7411" s="114">
        <v>40508</v>
      </c>
      <c r="B7411" s="102" t="s">
        <v>1277</v>
      </c>
      <c r="C7411" s="29">
        <f t="shared" si="909"/>
        <v>2371.5415019762845</v>
      </c>
      <c r="D7411" s="102" t="s">
        <v>203</v>
      </c>
      <c r="E7411" s="43">
        <v>126.5</v>
      </c>
      <c r="F7411" s="43">
        <v>125</v>
      </c>
      <c r="G7411" s="43"/>
      <c r="H7411" s="110"/>
      <c r="I7411" s="109">
        <f t="shared" si="910"/>
        <v>3557.312252964427</v>
      </c>
      <c r="J7411" s="109">
        <f t="shared" si="911"/>
        <v>0</v>
      </c>
      <c r="K7411" s="109">
        <f t="shared" si="912"/>
        <v>0</v>
      </c>
      <c r="L7411" s="43">
        <f t="shared" si="913"/>
        <v>3557.312252964427</v>
      </c>
      <c r="M7411" s="25"/>
      <c r="N7411" s="25"/>
    </row>
    <row r="7412" spans="1:14" ht="18">
      <c r="A7412" s="114">
        <v>40507</v>
      </c>
      <c r="B7412" s="102" t="s">
        <v>1295</v>
      </c>
      <c r="C7412" s="29">
        <f t="shared" si="909"/>
        <v>2654.8672566371683</v>
      </c>
      <c r="D7412" s="102" t="s">
        <v>188</v>
      </c>
      <c r="E7412" s="43">
        <v>113</v>
      </c>
      <c r="F7412" s="43">
        <v>114</v>
      </c>
      <c r="G7412" s="43">
        <v>115.5</v>
      </c>
      <c r="H7412" s="110">
        <v>117.9</v>
      </c>
      <c r="I7412" s="109">
        <f t="shared" si="910"/>
        <v>2654.8672566371683</v>
      </c>
      <c r="J7412" s="109">
        <f t="shared" si="911"/>
        <v>3982.3008849557527</v>
      </c>
      <c r="K7412" s="109">
        <f t="shared" si="912"/>
        <v>6371.6814159292189</v>
      </c>
      <c r="L7412" s="43">
        <f t="shared" si="913"/>
        <v>13008.84955752214</v>
      </c>
      <c r="M7412" s="25"/>
      <c r="N7412" s="25"/>
    </row>
    <row r="7413" spans="1:14" ht="18">
      <c r="A7413" s="114">
        <v>40507</v>
      </c>
      <c r="B7413" s="102" t="s">
        <v>1296</v>
      </c>
      <c r="C7413" s="29">
        <f t="shared" si="909"/>
        <v>329.67032967032969</v>
      </c>
      <c r="D7413" s="102" t="s">
        <v>188</v>
      </c>
      <c r="E7413" s="43">
        <v>910</v>
      </c>
      <c r="F7413" s="43">
        <v>914.3</v>
      </c>
      <c r="G7413" s="43"/>
      <c r="H7413" s="110"/>
      <c r="I7413" s="109">
        <f t="shared" si="910"/>
        <v>1417.5824175824027</v>
      </c>
      <c r="J7413" s="109">
        <f t="shared" si="911"/>
        <v>0</v>
      </c>
      <c r="K7413" s="109">
        <f t="shared" si="912"/>
        <v>0</v>
      </c>
      <c r="L7413" s="43">
        <f t="shared" si="913"/>
        <v>1417.5824175824027</v>
      </c>
      <c r="M7413" s="25"/>
      <c r="N7413" s="25"/>
    </row>
    <row r="7414" spans="1:14" ht="18">
      <c r="A7414" s="114">
        <v>40506</v>
      </c>
      <c r="B7414" s="102" t="s">
        <v>1297</v>
      </c>
      <c r="C7414" s="29">
        <f t="shared" si="909"/>
        <v>521.73913043478262</v>
      </c>
      <c r="D7414" s="102" t="s">
        <v>203</v>
      </c>
      <c r="E7414" s="43">
        <v>575</v>
      </c>
      <c r="F7414" s="43">
        <v>570</v>
      </c>
      <c r="G7414" s="43">
        <v>560</v>
      </c>
      <c r="H7414" s="110">
        <v>535</v>
      </c>
      <c r="I7414" s="109">
        <f t="shared" si="910"/>
        <v>2608.695652173913</v>
      </c>
      <c r="J7414" s="109">
        <f t="shared" si="911"/>
        <v>5217.391304347826</v>
      </c>
      <c r="K7414" s="109">
        <f t="shared" si="912"/>
        <v>13043.478260869566</v>
      </c>
      <c r="L7414" s="43">
        <f t="shared" si="913"/>
        <v>20869.565217391304</v>
      </c>
      <c r="M7414" s="25"/>
      <c r="N7414" s="25"/>
    </row>
    <row r="7415" spans="1:14" ht="18">
      <c r="A7415" s="114">
        <v>40506</v>
      </c>
      <c r="B7415" s="102" t="s">
        <v>448</v>
      </c>
      <c r="C7415" s="29">
        <f t="shared" si="909"/>
        <v>3614.4578313253014</v>
      </c>
      <c r="D7415" s="102" t="s">
        <v>188</v>
      </c>
      <c r="E7415" s="43">
        <v>83</v>
      </c>
      <c r="F7415" s="43">
        <v>83.8</v>
      </c>
      <c r="G7415" s="43">
        <v>85</v>
      </c>
      <c r="H7415" s="110">
        <v>86.3</v>
      </c>
      <c r="I7415" s="109">
        <f t="shared" si="910"/>
        <v>2891.5662650602308</v>
      </c>
      <c r="J7415" s="109">
        <f t="shared" si="911"/>
        <v>4337.3493975903721</v>
      </c>
      <c r="K7415" s="109">
        <f t="shared" si="912"/>
        <v>4698.7951807228819</v>
      </c>
      <c r="L7415" s="43">
        <f t="shared" si="913"/>
        <v>11927.710843373485</v>
      </c>
      <c r="M7415" s="25"/>
      <c r="N7415" s="25"/>
    </row>
    <row r="7416" spans="1:14" ht="18">
      <c r="A7416" s="114">
        <v>40506</v>
      </c>
      <c r="B7416" s="102" t="s">
        <v>1052</v>
      </c>
      <c r="C7416" s="29">
        <f t="shared" si="909"/>
        <v>195.3125</v>
      </c>
      <c r="D7416" s="102" t="s">
        <v>188</v>
      </c>
      <c r="E7416" s="43">
        <v>1536</v>
      </c>
      <c r="F7416" s="43">
        <v>1546</v>
      </c>
      <c r="G7416" s="43">
        <v>1560</v>
      </c>
      <c r="H7416" s="110"/>
      <c r="I7416" s="109">
        <f t="shared" si="910"/>
        <v>1953.125</v>
      </c>
      <c r="J7416" s="109">
        <f t="shared" si="911"/>
        <v>2734.375</v>
      </c>
      <c r="K7416" s="109">
        <f t="shared" si="912"/>
        <v>0</v>
      </c>
      <c r="L7416" s="43">
        <f t="shared" si="913"/>
        <v>4687.5</v>
      </c>
      <c r="M7416" s="25"/>
      <c r="N7416" s="25"/>
    </row>
    <row r="7417" spans="1:14" ht="18">
      <c r="A7417" s="114">
        <v>40506</v>
      </c>
      <c r="B7417" s="102" t="s">
        <v>75</v>
      </c>
      <c r="C7417" s="29">
        <f t="shared" si="909"/>
        <v>892.85714285714289</v>
      </c>
      <c r="D7417" s="102" t="s">
        <v>188</v>
      </c>
      <c r="E7417" s="43">
        <v>336</v>
      </c>
      <c r="F7417" s="43">
        <v>339</v>
      </c>
      <c r="G7417" s="43"/>
      <c r="H7417" s="110"/>
      <c r="I7417" s="109">
        <f t="shared" si="910"/>
        <v>2678.5714285714284</v>
      </c>
      <c r="J7417" s="109">
        <f t="shared" si="911"/>
        <v>0</v>
      </c>
      <c r="K7417" s="109">
        <f t="shared" si="912"/>
        <v>0</v>
      </c>
      <c r="L7417" s="43">
        <f t="shared" si="913"/>
        <v>2678.5714285714284</v>
      </c>
      <c r="M7417" s="25"/>
      <c r="N7417" s="25"/>
    </row>
    <row r="7418" spans="1:14" ht="18">
      <c r="A7418" s="114">
        <v>40505</v>
      </c>
      <c r="B7418" s="102" t="s">
        <v>1217</v>
      </c>
      <c r="C7418" s="29">
        <f t="shared" si="909"/>
        <v>395.77836411609496</v>
      </c>
      <c r="D7418" s="102" t="s">
        <v>188</v>
      </c>
      <c r="E7418" s="43">
        <v>758</v>
      </c>
      <c r="F7418" s="43">
        <v>763</v>
      </c>
      <c r="G7418" s="43">
        <v>770</v>
      </c>
      <c r="H7418" s="110">
        <v>790</v>
      </c>
      <c r="I7418" s="109">
        <f t="shared" si="910"/>
        <v>1978.8918205804748</v>
      </c>
      <c r="J7418" s="109">
        <f t="shared" si="911"/>
        <v>2770.4485488126647</v>
      </c>
      <c r="K7418" s="109">
        <f t="shared" si="912"/>
        <v>7915.5672823218993</v>
      </c>
      <c r="L7418" s="43">
        <f t="shared" si="913"/>
        <v>12664.907651715039</v>
      </c>
      <c r="M7418" s="25"/>
      <c r="N7418" s="25"/>
    </row>
    <row r="7419" spans="1:14" ht="18">
      <c r="A7419" s="114">
        <v>40505</v>
      </c>
      <c r="B7419" s="102" t="s">
        <v>1121</v>
      </c>
      <c r="C7419" s="29">
        <f t="shared" si="909"/>
        <v>1209.6774193548388</v>
      </c>
      <c r="D7419" s="102" t="s">
        <v>188</v>
      </c>
      <c r="E7419" s="43">
        <v>248</v>
      </c>
      <c r="F7419" s="43">
        <v>250</v>
      </c>
      <c r="G7419" s="43">
        <v>252.5</v>
      </c>
      <c r="H7419" s="110"/>
      <c r="I7419" s="109">
        <f t="shared" si="910"/>
        <v>2419.3548387096776</v>
      </c>
      <c r="J7419" s="109">
        <f t="shared" si="911"/>
        <v>3024.1935483870971</v>
      </c>
      <c r="K7419" s="109">
        <f t="shared" si="912"/>
        <v>0</v>
      </c>
      <c r="L7419" s="43">
        <f t="shared" si="913"/>
        <v>5443.5483870967746</v>
      </c>
      <c r="M7419" s="25"/>
      <c r="N7419" s="25"/>
    </row>
    <row r="7420" spans="1:14" ht="18">
      <c r="A7420" s="114">
        <v>40504</v>
      </c>
      <c r="B7420" s="102" t="s">
        <v>1034</v>
      </c>
      <c r="C7420" s="29">
        <f t="shared" si="909"/>
        <v>1204.8192771084337</v>
      </c>
      <c r="D7420" s="102" t="s">
        <v>188</v>
      </c>
      <c r="E7420" s="43">
        <v>249</v>
      </c>
      <c r="F7420" s="43">
        <v>251</v>
      </c>
      <c r="G7420" s="43">
        <v>254</v>
      </c>
      <c r="H7420" s="110">
        <v>260</v>
      </c>
      <c r="I7420" s="109">
        <f t="shared" si="910"/>
        <v>2409.6385542168673</v>
      </c>
      <c r="J7420" s="109">
        <f t="shared" si="911"/>
        <v>3614.457831325301</v>
      </c>
      <c r="K7420" s="109">
        <f t="shared" si="912"/>
        <v>7228.9156626506019</v>
      </c>
      <c r="L7420" s="43">
        <f t="shared" si="913"/>
        <v>13253.01204819277</v>
      </c>
      <c r="M7420" s="25"/>
      <c r="N7420" s="25"/>
    </row>
    <row r="7421" spans="1:14" ht="18">
      <c r="A7421" s="114">
        <v>40504</v>
      </c>
      <c r="B7421" s="102" t="s">
        <v>1121</v>
      </c>
      <c r="C7421" s="29">
        <f t="shared" si="909"/>
        <v>1250</v>
      </c>
      <c r="D7421" s="102" t="s">
        <v>188</v>
      </c>
      <c r="E7421" s="43">
        <v>240</v>
      </c>
      <c r="F7421" s="43">
        <v>242</v>
      </c>
      <c r="G7421" s="43">
        <v>245</v>
      </c>
      <c r="H7421" s="110"/>
      <c r="I7421" s="109">
        <f t="shared" si="910"/>
        <v>2500</v>
      </c>
      <c r="J7421" s="109">
        <f t="shared" si="911"/>
        <v>3750</v>
      </c>
      <c r="K7421" s="109">
        <f t="shared" si="912"/>
        <v>0</v>
      </c>
      <c r="L7421" s="43">
        <f t="shared" si="913"/>
        <v>6250</v>
      </c>
      <c r="M7421" s="25"/>
      <c r="N7421" s="25"/>
    </row>
    <row r="7422" spans="1:14" ht="18">
      <c r="A7422" s="114">
        <v>40504</v>
      </c>
      <c r="B7422" s="102" t="s">
        <v>1217</v>
      </c>
      <c r="C7422" s="29">
        <f t="shared" si="909"/>
        <v>429.79942693409743</v>
      </c>
      <c r="D7422" s="102" t="s">
        <v>188</v>
      </c>
      <c r="E7422" s="43">
        <v>698</v>
      </c>
      <c r="F7422" s="43">
        <v>704</v>
      </c>
      <c r="G7422" s="43">
        <v>710</v>
      </c>
      <c r="H7422" s="110">
        <v>718</v>
      </c>
      <c r="I7422" s="109">
        <f t="shared" si="910"/>
        <v>2578.7965616045844</v>
      </c>
      <c r="J7422" s="109">
        <f t="shared" si="911"/>
        <v>2578.7965616045844</v>
      </c>
      <c r="K7422" s="109">
        <f t="shared" si="912"/>
        <v>3438.3954154727794</v>
      </c>
      <c r="L7422" s="43">
        <f t="shared" si="913"/>
        <v>8595.9885386819478</v>
      </c>
      <c r="M7422" s="25"/>
      <c r="N7422" s="25"/>
    </row>
    <row r="7423" spans="1:14" ht="18">
      <c r="A7423" s="114">
        <v>40504</v>
      </c>
      <c r="B7423" s="102" t="s">
        <v>876</v>
      </c>
      <c r="C7423" s="29">
        <f t="shared" ref="C7423:C7486" si="914">300000/E7423</f>
        <v>849.25690021231424</v>
      </c>
      <c r="D7423" s="102" t="s">
        <v>188</v>
      </c>
      <c r="E7423" s="43">
        <v>353.25</v>
      </c>
      <c r="F7423" s="43">
        <v>356</v>
      </c>
      <c r="G7423" s="43">
        <v>360</v>
      </c>
      <c r="H7423" s="110"/>
      <c r="I7423" s="109">
        <f t="shared" si="910"/>
        <v>2335.4564755838642</v>
      </c>
      <c r="J7423" s="109">
        <f t="shared" si="911"/>
        <v>3397.0276008492569</v>
      </c>
      <c r="K7423" s="109">
        <f t="shared" si="912"/>
        <v>0</v>
      </c>
      <c r="L7423" s="43">
        <f t="shared" si="913"/>
        <v>5732.4840764331211</v>
      </c>
      <c r="M7423" s="25"/>
      <c r="N7423" s="25"/>
    </row>
    <row r="7424" spans="1:14" ht="18">
      <c r="A7424" s="114">
        <v>40504</v>
      </c>
      <c r="B7424" s="102" t="s">
        <v>900</v>
      </c>
      <c r="C7424" s="29">
        <f t="shared" si="914"/>
        <v>634.24947145877377</v>
      </c>
      <c r="D7424" s="102" t="s">
        <v>203</v>
      </c>
      <c r="E7424" s="43">
        <v>473</v>
      </c>
      <c r="F7424" s="43">
        <v>470.1</v>
      </c>
      <c r="G7424" s="43"/>
      <c r="H7424" s="110"/>
      <c r="I7424" s="109">
        <f t="shared" si="910"/>
        <v>1839.3234672304295</v>
      </c>
      <c r="J7424" s="109">
        <f t="shared" si="911"/>
        <v>0</v>
      </c>
      <c r="K7424" s="109">
        <f t="shared" si="912"/>
        <v>0</v>
      </c>
      <c r="L7424" s="43">
        <f t="shared" si="913"/>
        <v>1839.3234672304295</v>
      </c>
      <c r="M7424" s="25"/>
      <c r="N7424" s="25"/>
    </row>
    <row r="7425" spans="1:14" ht="18">
      <c r="A7425" s="114">
        <v>40501</v>
      </c>
      <c r="B7425" s="102" t="s">
        <v>1052</v>
      </c>
      <c r="C7425" s="29">
        <f t="shared" si="914"/>
        <v>200</v>
      </c>
      <c r="D7425" s="102" t="s">
        <v>203</v>
      </c>
      <c r="E7425" s="43">
        <v>1500</v>
      </c>
      <c r="F7425" s="43">
        <v>1490</v>
      </c>
      <c r="G7425" s="43">
        <v>1480</v>
      </c>
      <c r="H7425" s="110">
        <v>1450</v>
      </c>
      <c r="I7425" s="109">
        <f t="shared" si="910"/>
        <v>2000</v>
      </c>
      <c r="J7425" s="109">
        <f t="shared" si="911"/>
        <v>2000</v>
      </c>
      <c r="K7425" s="109">
        <f t="shared" si="912"/>
        <v>6000</v>
      </c>
      <c r="L7425" s="43">
        <f t="shared" si="913"/>
        <v>10000</v>
      </c>
      <c r="M7425" s="25"/>
      <c r="N7425" s="25"/>
    </row>
    <row r="7426" spans="1:14" ht="18">
      <c r="A7426" s="114">
        <v>40501</v>
      </c>
      <c r="B7426" s="102" t="s">
        <v>1298</v>
      </c>
      <c r="C7426" s="29">
        <f t="shared" si="914"/>
        <v>2158.2733812949641</v>
      </c>
      <c r="D7426" s="102" t="s">
        <v>188</v>
      </c>
      <c r="E7426" s="43">
        <v>139</v>
      </c>
      <c r="F7426" s="43">
        <v>140.5</v>
      </c>
      <c r="G7426" s="43">
        <v>142</v>
      </c>
      <c r="H7426" s="110"/>
      <c r="I7426" s="109">
        <f t="shared" si="910"/>
        <v>3237.4100719424459</v>
      </c>
      <c r="J7426" s="109">
        <f t="shared" si="911"/>
        <v>3237.4100719424459</v>
      </c>
      <c r="K7426" s="109">
        <f t="shared" si="912"/>
        <v>0</v>
      </c>
      <c r="L7426" s="43">
        <f t="shared" si="913"/>
        <v>6474.8201438848919</v>
      </c>
      <c r="M7426" s="25"/>
      <c r="N7426" s="25"/>
    </row>
    <row r="7427" spans="1:14" ht="18">
      <c r="A7427" s="114">
        <v>40500</v>
      </c>
      <c r="B7427" s="102" t="s">
        <v>181</v>
      </c>
      <c r="C7427" s="29">
        <f t="shared" si="914"/>
        <v>1339.2857142857142</v>
      </c>
      <c r="D7427" s="102" t="s">
        <v>203</v>
      </c>
      <c r="E7427" s="43">
        <v>224</v>
      </c>
      <c r="F7427" s="43">
        <v>222.25</v>
      </c>
      <c r="G7427" s="43">
        <v>220</v>
      </c>
      <c r="H7427" s="110">
        <v>217</v>
      </c>
      <c r="I7427" s="109">
        <f t="shared" si="910"/>
        <v>2343.75</v>
      </c>
      <c r="J7427" s="109">
        <f t="shared" si="911"/>
        <v>3013.3928571428569</v>
      </c>
      <c r="K7427" s="109">
        <f t="shared" si="912"/>
        <v>4017.8571428571427</v>
      </c>
      <c r="L7427" s="43">
        <f t="shared" si="913"/>
        <v>9375</v>
      </c>
      <c r="M7427" s="25"/>
      <c r="N7427" s="25"/>
    </row>
    <row r="7428" spans="1:14" ht="18">
      <c r="A7428" s="114">
        <v>40500</v>
      </c>
      <c r="B7428" s="102" t="s">
        <v>364</v>
      </c>
      <c r="C7428" s="29">
        <f t="shared" si="914"/>
        <v>413.79310344827587</v>
      </c>
      <c r="D7428" s="102" t="s">
        <v>188</v>
      </c>
      <c r="E7428" s="43">
        <v>725</v>
      </c>
      <c r="F7428" s="43">
        <v>730</v>
      </c>
      <c r="G7428" s="43">
        <v>738</v>
      </c>
      <c r="H7428" s="110">
        <v>750</v>
      </c>
      <c r="I7428" s="109">
        <f t="shared" si="910"/>
        <v>2068.9655172413795</v>
      </c>
      <c r="J7428" s="109">
        <f t="shared" si="911"/>
        <v>3310.344827586207</v>
      </c>
      <c r="K7428" s="109">
        <f t="shared" si="912"/>
        <v>4965.5172413793107</v>
      </c>
      <c r="L7428" s="43">
        <f t="shared" si="913"/>
        <v>10344.827586206899</v>
      </c>
      <c r="M7428" s="25"/>
      <c r="N7428" s="25"/>
    </row>
    <row r="7429" spans="1:14" ht="18">
      <c r="A7429" s="114">
        <v>40500</v>
      </c>
      <c r="B7429" s="102" t="s">
        <v>1299</v>
      </c>
      <c r="C7429" s="29">
        <f t="shared" si="914"/>
        <v>604.22960725075529</v>
      </c>
      <c r="D7429" s="102" t="s">
        <v>188</v>
      </c>
      <c r="E7429" s="43">
        <v>496.5</v>
      </c>
      <c r="F7429" s="43">
        <v>496.5</v>
      </c>
      <c r="G7429" s="43"/>
      <c r="H7429" s="110"/>
      <c r="I7429" s="109">
        <f t="shared" si="910"/>
        <v>0</v>
      </c>
      <c r="J7429" s="109">
        <f t="shared" si="911"/>
        <v>0</v>
      </c>
      <c r="K7429" s="109">
        <f t="shared" si="912"/>
        <v>0</v>
      </c>
      <c r="L7429" s="43">
        <f t="shared" si="913"/>
        <v>0</v>
      </c>
      <c r="M7429" s="25"/>
      <c r="N7429" s="25"/>
    </row>
    <row r="7430" spans="1:14" ht="18">
      <c r="A7430" s="114">
        <v>40498</v>
      </c>
      <c r="B7430" s="102" t="s">
        <v>86</v>
      </c>
      <c r="C7430" s="29">
        <f t="shared" si="914"/>
        <v>1324.5033112582782</v>
      </c>
      <c r="D7430" s="102" t="s">
        <v>203</v>
      </c>
      <c r="E7430" s="43">
        <v>226.5</v>
      </c>
      <c r="F7430" s="43">
        <v>225</v>
      </c>
      <c r="G7430" s="43"/>
      <c r="H7430" s="110"/>
      <c r="I7430" s="109">
        <f t="shared" si="910"/>
        <v>1986.7549668874174</v>
      </c>
      <c r="J7430" s="109">
        <f t="shared" si="911"/>
        <v>0</v>
      </c>
      <c r="K7430" s="109">
        <f t="shared" si="912"/>
        <v>0</v>
      </c>
      <c r="L7430" s="43">
        <f t="shared" si="913"/>
        <v>1986.7549668874174</v>
      </c>
      <c r="M7430" s="25"/>
      <c r="N7430" s="25"/>
    </row>
    <row r="7431" spans="1:14" ht="18">
      <c r="A7431" s="114">
        <v>40498</v>
      </c>
      <c r="B7431" s="102" t="s">
        <v>1300</v>
      </c>
      <c r="C7431" s="29">
        <f t="shared" si="914"/>
        <v>1818.1818181818182</v>
      </c>
      <c r="D7431" s="102" t="s">
        <v>188</v>
      </c>
      <c r="E7431" s="43">
        <v>165</v>
      </c>
      <c r="F7431" s="43">
        <v>166</v>
      </c>
      <c r="G7431" s="43"/>
      <c r="H7431" s="110"/>
      <c r="I7431" s="109">
        <f t="shared" si="910"/>
        <v>1818.1818181818182</v>
      </c>
      <c r="J7431" s="109">
        <f t="shared" si="911"/>
        <v>0</v>
      </c>
      <c r="K7431" s="109">
        <f t="shared" si="912"/>
        <v>0</v>
      </c>
      <c r="L7431" s="43">
        <f t="shared" si="913"/>
        <v>1818.1818181818182</v>
      </c>
      <c r="M7431" s="25"/>
      <c r="N7431" s="25"/>
    </row>
    <row r="7432" spans="1:14" ht="18">
      <c r="A7432" s="114">
        <v>40498</v>
      </c>
      <c r="B7432" s="102" t="s">
        <v>1301</v>
      </c>
      <c r="C7432" s="29">
        <f t="shared" si="914"/>
        <v>547.44525547445255</v>
      </c>
      <c r="D7432" s="102" t="s">
        <v>188</v>
      </c>
      <c r="E7432" s="43">
        <v>548</v>
      </c>
      <c r="F7432" s="43">
        <v>548</v>
      </c>
      <c r="G7432" s="43"/>
      <c r="H7432" s="110"/>
      <c r="I7432" s="109">
        <f t="shared" si="910"/>
        <v>0</v>
      </c>
      <c r="J7432" s="109">
        <f t="shared" si="911"/>
        <v>0</v>
      </c>
      <c r="K7432" s="109">
        <f t="shared" si="912"/>
        <v>0</v>
      </c>
      <c r="L7432" s="43">
        <f t="shared" si="913"/>
        <v>0</v>
      </c>
      <c r="M7432" s="25"/>
      <c r="N7432" s="25"/>
    </row>
    <row r="7433" spans="1:14" ht="18">
      <c r="A7433" s="114">
        <v>40497</v>
      </c>
      <c r="B7433" s="102" t="s">
        <v>1027</v>
      </c>
      <c r="C7433" s="29">
        <f t="shared" si="914"/>
        <v>737.10073710073709</v>
      </c>
      <c r="D7433" s="102" t="s">
        <v>188</v>
      </c>
      <c r="E7433" s="43">
        <v>407</v>
      </c>
      <c r="F7433" s="43">
        <v>410</v>
      </c>
      <c r="G7433" s="43">
        <v>414</v>
      </c>
      <c r="H7433" s="110">
        <v>424.9</v>
      </c>
      <c r="I7433" s="109">
        <f t="shared" si="910"/>
        <v>2211.3022113022112</v>
      </c>
      <c r="J7433" s="109">
        <f t="shared" si="911"/>
        <v>2948.4029484029484</v>
      </c>
      <c r="K7433" s="109">
        <f t="shared" si="912"/>
        <v>8034.3980343980174</v>
      </c>
      <c r="L7433" s="43">
        <f t="shared" si="913"/>
        <v>13194.103194103176</v>
      </c>
      <c r="M7433" s="25"/>
      <c r="N7433" s="25"/>
    </row>
    <row r="7434" spans="1:14" ht="18">
      <c r="A7434" s="114">
        <v>40497</v>
      </c>
      <c r="B7434" s="102" t="s">
        <v>1221</v>
      </c>
      <c r="C7434" s="29">
        <f t="shared" si="914"/>
        <v>1851.851851851852</v>
      </c>
      <c r="D7434" s="102" t="s">
        <v>188</v>
      </c>
      <c r="E7434" s="43">
        <v>162</v>
      </c>
      <c r="F7434" s="43">
        <v>163.5</v>
      </c>
      <c r="G7434" s="43">
        <v>165</v>
      </c>
      <c r="H7434" s="110"/>
      <c r="I7434" s="109">
        <f t="shared" si="910"/>
        <v>2777.7777777777778</v>
      </c>
      <c r="J7434" s="109">
        <f t="shared" si="911"/>
        <v>2777.7777777777778</v>
      </c>
      <c r="K7434" s="109">
        <f t="shared" si="912"/>
        <v>0</v>
      </c>
      <c r="L7434" s="43">
        <f t="shared" si="913"/>
        <v>5555.5555555555557</v>
      </c>
      <c r="M7434" s="25"/>
      <c r="N7434" s="25"/>
    </row>
    <row r="7435" spans="1:14" ht="18">
      <c r="A7435" s="114">
        <v>40497</v>
      </c>
      <c r="B7435" s="102" t="s">
        <v>1052</v>
      </c>
      <c r="C7435" s="29">
        <f t="shared" si="914"/>
        <v>172.91066282420749</v>
      </c>
      <c r="D7435" s="102" t="s">
        <v>188</v>
      </c>
      <c r="E7435" s="43">
        <v>1735</v>
      </c>
      <c r="F7435" s="43">
        <v>1745</v>
      </c>
      <c r="G7435" s="43"/>
      <c r="H7435" s="110"/>
      <c r="I7435" s="109">
        <f t="shared" si="910"/>
        <v>1729.106628242075</v>
      </c>
      <c r="J7435" s="109">
        <f t="shared" si="911"/>
        <v>0</v>
      </c>
      <c r="K7435" s="109">
        <f t="shared" si="912"/>
        <v>0</v>
      </c>
      <c r="L7435" s="43">
        <f t="shared" si="913"/>
        <v>1729.106628242075</v>
      </c>
      <c r="M7435" s="25"/>
      <c r="N7435" s="25"/>
    </row>
    <row r="7436" spans="1:14" ht="18">
      <c r="A7436" s="114">
        <v>40497</v>
      </c>
      <c r="B7436" s="102" t="s">
        <v>1217</v>
      </c>
      <c r="C7436" s="29">
        <f t="shared" si="914"/>
        <v>437.31778425655978</v>
      </c>
      <c r="D7436" s="102" t="s">
        <v>188</v>
      </c>
      <c r="E7436" s="43">
        <v>686</v>
      </c>
      <c r="F7436" s="43">
        <v>691</v>
      </c>
      <c r="G7436" s="43">
        <v>697</v>
      </c>
      <c r="H7436" s="110"/>
      <c r="I7436" s="109">
        <f t="shared" ref="I7436:I7499" si="915">(IF(D7436="SHORT",E7436-F7436,IF(D7436="LONG",F7436-E7436)))*C7436</f>
        <v>2186.5889212827988</v>
      </c>
      <c r="J7436" s="109">
        <f t="shared" ref="J7436:J7499" si="916">(IF(D7436="SHORT",IF(G7436="",0,F7436-G7436),IF(D7436="LONG",IF(G7436="",0,G7436-F7436))))*C7436</f>
        <v>2623.9067055393589</v>
      </c>
      <c r="K7436" s="109">
        <f t="shared" ref="K7436:K7499" si="917">(IF(D7436="SHORT",IF(H7436="",0,G7436-H7436),IF(D7436="LONG",IF(H7436="",0,(H7436-G7436)))))*C7436</f>
        <v>0</v>
      </c>
      <c r="L7436" s="43">
        <f t="shared" ref="L7436:L7499" si="918">SUM(I7436,J7436,K7436)</f>
        <v>4810.4956268221576</v>
      </c>
      <c r="M7436" s="25"/>
      <c r="N7436" s="25"/>
    </row>
    <row r="7437" spans="1:14" ht="18">
      <c r="A7437" s="114">
        <v>40497</v>
      </c>
      <c r="B7437" s="102" t="s">
        <v>885</v>
      </c>
      <c r="C7437" s="29">
        <f t="shared" si="914"/>
        <v>882.35294117647061</v>
      </c>
      <c r="D7437" s="102" t="s">
        <v>188</v>
      </c>
      <c r="E7437" s="43">
        <v>340</v>
      </c>
      <c r="F7437" s="43">
        <v>343</v>
      </c>
      <c r="G7437" s="43"/>
      <c r="H7437" s="110"/>
      <c r="I7437" s="109">
        <f t="shared" si="915"/>
        <v>2647.0588235294117</v>
      </c>
      <c r="J7437" s="109">
        <f t="shared" si="916"/>
        <v>0</v>
      </c>
      <c r="K7437" s="109">
        <f t="shared" si="917"/>
        <v>0</v>
      </c>
      <c r="L7437" s="43">
        <f t="shared" si="918"/>
        <v>2647.0588235294117</v>
      </c>
      <c r="M7437" s="25"/>
      <c r="N7437" s="25"/>
    </row>
    <row r="7438" spans="1:14" ht="18">
      <c r="A7438" s="114">
        <v>40494</v>
      </c>
      <c r="B7438" s="102" t="s">
        <v>1052</v>
      </c>
      <c r="C7438" s="29">
        <f t="shared" si="914"/>
        <v>186.56716417910448</v>
      </c>
      <c r="D7438" s="102" t="s">
        <v>188</v>
      </c>
      <c r="E7438" s="43">
        <v>1608</v>
      </c>
      <c r="F7438" s="43">
        <v>1618</v>
      </c>
      <c r="G7438" s="43">
        <v>1630</v>
      </c>
      <c r="H7438" s="110">
        <v>1650</v>
      </c>
      <c r="I7438" s="109">
        <f t="shared" si="915"/>
        <v>1865.6716417910447</v>
      </c>
      <c r="J7438" s="109">
        <f t="shared" si="916"/>
        <v>2238.8059701492539</v>
      </c>
      <c r="K7438" s="109">
        <f t="shared" si="917"/>
        <v>3731.3432835820895</v>
      </c>
      <c r="L7438" s="43">
        <f t="shared" si="918"/>
        <v>7835.8208955223881</v>
      </c>
      <c r="M7438" s="25"/>
      <c r="N7438" s="25"/>
    </row>
    <row r="7439" spans="1:14" ht="18">
      <c r="A7439" s="114">
        <v>40494</v>
      </c>
      <c r="B7439" s="102" t="s">
        <v>1256</v>
      </c>
      <c r="C7439" s="29">
        <f t="shared" si="914"/>
        <v>3380.2816901408451</v>
      </c>
      <c r="D7439" s="102" t="s">
        <v>188</v>
      </c>
      <c r="E7439" s="43">
        <v>88.75</v>
      </c>
      <c r="F7439" s="43">
        <v>89.5</v>
      </c>
      <c r="G7439" s="43">
        <v>90.5</v>
      </c>
      <c r="H7439" s="110">
        <v>91.3</v>
      </c>
      <c r="I7439" s="109">
        <f t="shared" si="915"/>
        <v>2535.211267605634</v>
      </c>
      <c r="J7439" s="109">
        <f t="shared" si="916"/>
        <v>3380.2816901408451</v>
      </c>
      <c r="K7439" s="109">
        <f t="shared" si="917"/>
        <v>2704.2253521126663</v>
      </c>
      <c r="L7439" s="43">
        <f t="shared" si="918"/>
        <v>8619.7183098591449</v>
      </c>
      <c r="M7439" s="25"/>
      <c r="N7439" s="25"/>
    </row>
    <row r="7440" spans="1:14" ht="18">
      <c r="A7440" s="114">
        <v>40494</v>
      </c>
      <c r="B7440" s="102" t="s">
        <v>1052</v>
      </c>
      <c r="C7440" s="29">
        <f t="shared" si="914"/>
        <v>194.80519480519482</v>
      </c>
      <c r="D7440" s="102" t="s">
        <v>188</v>
      </c>
      <c r="E7440" s="43">
        <v>1540</v>
      </c>
      <c r="F7440" s="43">
        <v>1550</v>
      </c>
      <c r="G7440" s="43">
        <v>1565</v>
      </c>
      <c r="H7440" s="110">
        <v>1590</v>
      </c>
      <c r="I7440" s="109">
        <f t="shared" si="915"/>
        <v>1948.0519480519481</v>
      </c>
      <c r="J7440" s="109">
        <f t="shared" si="916"/>
        <v>2922.0779220779223</v>
      </c>
      <c r="K7440" s="109">
        <f t="shared" si="917"/>
        <v>4870.1298701298701</v>
      </c>
      <c r="L7440" s="43">
        <f t="shared" si="918"/>
        <v>9740.2597402597403</v>
      </c>
      <c r="M7440" s="25"/>
      <c r="N7440" s="25"/>
    </row>
    <row r="7441" spans="1:14" ht="18">
      <c r="A7441" s="114">
        <v>40493</v>
      </c>
      <c r="B7441" s="102" t="s">
        <v>1047</v>
      </c>
      <c r="C7441" s="29">
        <f t="shared" si="914"/>
        <v>819.67213114754099</v>
      </c>
      <c r="D7441" s="102" t="s">
        <v>188</v>
      </c>
      <c r="E7441" s="43">
        <v>366</v>
      </c>
      <c r="F7441" s="43">
        <v>369</v>
      </c>
      <c r="G7441" s="43">
        <v>373</v>
      </c>
      <c r="H7441" s="110">
        <v>379</v>
      </c>
      <c r="I7441" s="109">
        <f t="shared" si="915"/>
        <v>2459.0163934426228</v>
      </c>
      <c r="J7441" s="109">
        <f t="shared" si="916"/>
        <v>3278.688524590164</v>
      </c>
      <c r="K7441" s="109">
        <f t="shared" si="917"/>
        <v>4918.0327868852455</v>
      </c>
      <c r="L7441" s="43">
        <f t="shared" si="918"/>
        <v>10655.737704918032</v>
      </c>
      <c r="M7441" s="25"/>
      <c r="N7441" s="25"/>
    </row>
    <row r="7442" spans="1:14" ht="18">
      <c r="A7442" s="114">
        <v>40493</v>
      </c>
      <c r="B7442" s="102" t="s">
        <v>1302</v>
      </c>
      <c r="C7442" s="29">
        <f t="shared" si="914"/>
        <v>1807.2289156626507</v>
      </c>
      <c r="D7442" s="102" t="s">
        <v>188</v>
      </c>
      <c r="E7442" s="43">
        <v>166</v>
      </c>
      <c r="F7442" s="43">
        <v>167.2</v>
      </c>
      <c r="G7442" s="43"/>
      <c r="H7442" s="110"/>
      <c r="I7442" s="109">
        <f t="shared" si="915"/>
        <v>2168.6746987951601</v>
      </c>
      <c r="J7442" s="109">
        <f t="shared" si="916"/>
        <v>0</v>
      </c>
      <c r="K7442" s="109">
        <f t="shared" si="917"/>
        <v>0</v>
      </c>
      <c r="L7442" s="43">
        <f t="shared" si="918"/>
        <v>2168.6746987951601</v>
      </c>
      <c r="M7442" s="25"/>
      <c r="N7442" s="25"/>
    </row>
    <row r="7443" spans="1:14" ht="18">
      <c r="A7443" s="114">
        <v>40493</v>
      </c>
      <c r="B7443" s="102" t="s">
        <v>600</v>
      </c>
      <c r="C7443" s="29">
        <f t="shared" si="914"/>
        <v>472.44094488188978</v>
      </c>
      <c r="D7443" s="102" t="s">
        <v>188</v>
      </c>
      <c r="E7443" s="43">
        <v>635</v>
      </c>
      <c r="F7443" s="43">
        <v>627.1</v>
      </c>
      <c r="G7443" s="43"/>
      <c r="H7443" s="110"/>
      <c r="I7443" s="109">
        <f t="shared" si="915"/>
        <v>-3732.2834645669186</v>
      </c>
      <c r="J7443" s="109">
        <f t="shared" si="916"/>
        <v>0</v>
      </c>
      <c r="K7443" s="109">
        <f t="shared" si="917"/>
        <v>0</v>
      </c>
      <c r="L7443" s="43">
        <f t="shared" si="918"/>
        <v>-3732.2834645669186</v>
      </c>
      <c r="M7443" s="25"/>
      <c r="N7443" s="25"/>
    </row>
    <row r="7444" spans="1:14" ht="18">
      <c r="A7444" s="114">
        <v>40492</v>
      </c>
      <c r="B7444" s="102" t="s">
        <v>1052</v>
      </c>
      <c r="C7444" s="29">
        <f t="shared" si="914"/>
        <v>202.42914979757086</v>
      </c>
      <c r="D7444" s="102" t="s">
        <v>188</v>
      </c>
      <c r="E7444" s="43">
        <v>1482</v>
      </c>
      <c r="F7444" s="43">
        <v>1492</v>
      </c>
      <c r="G7444" s="43">
        <v>1505</v>
      </c>
      <c r="H7444" s="110">
        <v>1518</v>
      </c>
      <c r="I7444" s="109">
        <f t="shared" si="915"/>
        <v>2024.2914979757086</v>
      </c>
      <c r="J7444" s="109">
        <f t="shared" si="916"/>
        <v>2631.5789473684213</v>
      </c>
      <c r="K7444" s="109">
        <f t="shared" si="917"/>
        <v>2631.5789473684213</v>
      </c>
      <c r="L7444" s="43">
        <f t="shared" si="918"/>
        <v>7287.4493927125513</v>
      </c>
      <c r="M7444" s="25"/>
      <c r="N7444" s="25"/>
    </row>
    <row r="7445" spans="1:14" ht="18">
      <c r="A7445" s="114">
        <v>40492</v>
      </c>
      <c r="B7445" s="102" t="s">
        <v>100</v>
      </c>
      <c r="C7445" s="29">
        <f t="shared" si="914"/>
        <v>452.48868778280541</v>
      </c>
      <c r="D7445" s="102" t="s">
        <v>188</v>
      </c>
      <c r="E7445" s="43">
        <v>663</v>
      </c>
      <c r="F7445" s="43">
        <v>668</v>
      </c>
      <c r="G7445" s="43">
        <v>674</v>
      </c>
      <c r="H7445" s="110">
        <v>685</v>
      </c>
      <c r="I7445" s="109">
        <f t="shared" si="915"/>
        <v>2262.443438914027</v>
      </c>
      <c r="J7445" s="109">
        <f t="shared" si="916"/>
        <v>2714.9321266968327</v>
      </c>
      <c r="K7445" s="109">
        <f t="shared" si="917"/>
        <v>4977.3755656108597</v>
      </c>
      <c r="L7445" s="43">
        <f t="shared" si="918"/>
        <v>9954.7511312217193</v>
      </c>
      <c r="M7445" s="25"/>
      <c r="N7445" s="25"/>
    </row>
    <row r="7446" spans="1:14" ht="18">
      <c r="A7446" s="114">
        <v>40492</v>
      </c>
      <c r="B7446" s="102" t="s">
        <v>1052</v>
      </c>
      <c r="C7446" s="29">
        <f t="shared" si="914"/>
        <v>208.62308762169681</v>
      </c>
      <c r="D7446" s="102" t="s">
        <v>188</v>
      </c>
      <c r="E7446" s="43">
        <v>1438</v>
      </c>
      <c r="F7446" s="43">
        <v>1446</v>
      </c>
      <c r="G7446" s="43">
        <v>1456</v>
      </c>
      <c r="H7446" s="110">
        <v>1470</v>
      </c>
      <c r="I7446" s="109">
        <f t="shared" si="915"/>
        <v>1668.9847009735745</v>
      </c>
      <c r="J7446" s="109">
        <f t="shared" si="916"/>
        <v>2086.2308762169682</v>
      </c>
      <c r="K7446" s="109">
        <f t="shared" si="917"/>
        <v>2920.7232267037552</v>
      </c>
      <c r="L7446" s="43">
        <f t="shared" si="918"/>
        <v>6675.938803894298</v>
      </c>
      <c r="M7446" s="25"/>
      <c r="N7446" s="25"/>
    </row>
    <row r="7447" spans="1:14" ht="18">
      <c r="A7447" s="114">
        <v>40492</v>
      </c>
      <c r="B7447" s="102" t="s">
        <v>606</v>
      </c>
      <c r="C7447" s="29">
        <f t="shared" si="914"/>
        <v>849.85835694050991</v>
      </c>
      <c r="D7447" s="102" t="s">
        <v>188</v>
      </c>
      <c r="E7447" s="43">
        <v>353</v>
      </c>
      <c r="F7447" s="43">
        <v>356</v>
      </c>
      <c r="G7447" s="43">
        <v>360</v>
      </c>
      <c r="H7447" s="110">
        <v>365</v>
      </c>
      <c r="I7447" s="109">
        <f t="shared" si="915"/>
        <v>2549.5750708215296</v>
      </c>
      <c r="J7447" s="109">
        <f t="shared" si="916"/>
        <v>3399.4334277620396</v>
      </c>
      <c r="K7447" s="109">
        <f t="shared" si="917"/>
        <v>4249.2917847025492</v>
      </c>
      <c r="L7447" s="43">
        <f t="shared" si="918"/>
        <v>10198.300283286118</v>
      </c>
      <c r="M7447" s="25"/>
      <c r="N7447" s="25"/>
    </row>
    <row r="7448" spans="1:14" ht="18">
      <c r="A7448" s="114">
        <v>40492</v>
      </c>
      <c r="B7448" s="102" t="s">
        <v>50</v>
      </c>
      <c r="C7448" s="29">
        <f t="shared" si="914"/>
        <v>456.62100456621005</v>
      </c>
      <c r="D7448" s="102" t="s">
        <v>188</v>
      </c>
      <c r="E7448" s="43">
        <v>657</v>
      </c>
      <c r="F7448" s="43">
        <v>661</v>
      </c>
      <c r="G7448" s="43"/>
      <c r="H7448" s="110"/>
      <c r="I7448" s="109">
        <f t="shared" si="915"/>
        <v>1826.4840182648402</v>
      </c>
      <c r="J7448" s="109">
        <f t="shared" si="916"/>
        <v>0</v>
      </c>
      <c r="K7448" s="109">
        <f t="shared" si="917"/>
        <v>0</v>
      </c>
      <c r="L7448" s="43">
        <f t="shared" si="918"/>
        <v>1826.4840182648402</v>
      </c>
      <c r="M7448" s="25"/>
      <c r="N7448" s="25"/>
    </row>
    <row r="7449" spans="1:14" ht="18">
      <c r="A7449" s="114">
        <v>40491</v>
      </c>
      <c r="B7449" s="102" t="s">
        <v>84</v>
      </c>
      <c r="C7449" s="29">
        <f t="shared" si="914"/>
        <v>357.99522673031026</v>
      </c>
      <c r="D7449" s="102" t="s">
        <v>188</v>
      </c>
      <c r="E7449" s="43">
        <v>838</v>
      </c>
      <c r="F7449" s="43">
        <v>844</v>
      </c>
      <c r="G7449" s="43">
        <v>850</v>
      </c>
      <c r="H7449" s="110">
        <v>870</v>
      </c>
      <c r="I7449" s="109">
        <f t="shared" si="915"/>
        <v>2147.9713603818618</v>
      </c>
      <c r="J7449" s="109">
        <f t="shared" si="916"/>
        <v>2147.9713603818618</v>
      </c>
      <c r="K7449" s="109">
        <f t="shared" si="917"/>
        <v>7159.9045346062048</v>
      </c>
      <c r="L7449" s="43">
        <f t="shared" si="918"/>
        <v>11455.847255369928</v>
      </c>
      <c r="M7449" s="25"/>
      <c r="N7449" s="25"/>
    </row>
    <row r="7450" spans="1:14" ht="18">
      <c r="A7450" s="114">
        <v>40491</v>
      </c>
      <c r="B7450" s="102" t="s">
        <v>75</v>
      </c>
      <c r="C7450" s="29">
        <f t="shared" si="914"/>
        <v>993.37748344370857</v>
      </c>
      <c r="D7450" s="102" t="s">
        <v>188</v>
      </c>
      <c r="E7450" s="43">
        <v>302</v>
      </c>
      <c r="F7450" s="43">
        <v>305</v>
      </c>
      <c r="G7450" s="43">
        <v>310</v>
      </c>
      <c r="H7450" s="110">
        <v>314</v>
      </c>
      <c r="I7450" s="109">
        <f t="shared" si="915"/>
        <v>2980.1324503311257</v>
      </c>
      <c r="J7450" s="109">
        <f t="shared" si="916"/>
        <v>4966.8874172185424</v>
      </c>
      <c r="K7450" s="109">
        <f t="shared" si="917"/>
        <v>3973.5099337748343</v>
      </c>
      <c r="L7450" s="43">
        <f t="shared" si="918"/>
        <v>11920.529801324503</v>
      </c>
      <c r="M7450" s="25"/>
      <c r="N7450" s="25"/>
    </row>
    <row r="7451" spans="1:14" ht="18">
      <c r="A7451" s="114">
        <v>40491</v>
      </c>
      <c r="B7451" s="102" t="s">
        <v>1303</v>
      </c>
      <c r="C7451" s="29">
        <f t="shared" si="914"/>
        <v>1357.4660633484164</v>
      </c>
      <c r="D7451" s="102" t="s">
        <v>188</v>
      </c>
      <c r="E7451" s="43">
        <v>221</v>
      </c>
      <c r="F7451" s="43">
        <v>222.5</v>
      </c>
      <c r="G7451" s="43">
        <v>224</v>
      </c>
      <c r="H7451" s="110">
        <v>232.4</v>
      </c>
      <c r="I7451" s="109">
        <f t="shared" si="915"/>
        <v>2036.1990950226245</v>
      </c>
      <c r="J7451" s="109">
        <f t="shared" si="916"/>
        <v>2036.1990950226245</v>
      </c>
      <c r="K7451" s="109">
        <f t="shared" si="917"/>
        <v>11402.714932126704</v>
      </c>
      <c r="L7451" s="43">
        <f t="shared" si="918"/>
        <v>15475.113122171953</v>
      </c>
      <c r="M7451" s="25"/>
      <c r="N7451" s="25"/>
    </row>
    <row r="7452" spans="1:14" ht="18">
      <c r="A7452" s="114">
        <v>40491</v>
      </c>
      <c r="B7452" s="102" t="s">
        <v>546</v>
      </c>
      <c r="C7452" s="29">
        <f t="shared" si="914"/>
        <v>555.55555555555554</v>
      </c>
      <c r="D7452" s="102" t="s">
        <v>188</v>
      </c>
      <c r="E7452" s="43">
        <v>540</v>
      </c>
      <c r="F7452" s="43">
        <v>543.29999999999995</v>
      </c>
      <c r="G7452" s="43"/>
      <c r="H7452" s="110"/>
      <c r="I7452" s="109">
        <f t="shared" si="915"/>
        <v>1833.333333333308</v>
      </c>
      <c r="J7452" s="109">
        <f t="shared" si="916"/>
        <v>0</v>
      </c>
      <c r="K7452" s="109">
        <f t="shared" si="917"/>
        <v>0</v>
      </c>
      <c r="L7452" s="43">
        <f t="shared" si="918"/>
        <v>1833.333333333308</v>
      </c>
      <c r="M7452" s="25"/>
      <c r="N7452" s="25"/>
    </row>
    <row r="7453" spans="1:14" ht="18">
      <c r="A7453" s="114">
        <v>40491</v>
      </c>
      <c r="B7453" s="102" t="s">
        <v>448</v>
      </c>
      <c r="C7453" s="29">
        <f t="shared" si="914"/>
        <v>3750</v>
      </c>
      <c r="D7453" s="102" t="s">
        <v>188</v>
      </c>
      <c r="E7453" s="43">
        <v>80</v>
      </c>
      <c r="F7453" s="43">
        <v>81</v>
      </c>
      <c r="G7453" s="43">
        <v>82.5</v>
      </c>
      <c r="H7453" s="110">
        <v>83.45</v>
      </c>
      <c r="I7453" s="109">
        <f t="shared" si="915"/>
        <v>3750</v>
      </c>
      <c r="J7453" s="109">
        <f t="shared" si="916"/>
        <v>5625</v>
      </c>
      <c r="K7453" s="109">
        <f t="shared" si="917"/>
        <v>3562.5000000000105</v>
      </c>
      <c r="L7453" s="43">
        <f t="shared" si="918"/>
        <v>12937.500000000011</v>
      </c>
      <c r="M7453" s="25"/>
      <c r="N7453" s="25"/>
    </row>
    <row r="7454" spans="1:14" ht="18">
      <c r="A7454" s="114">
        <v>40490</v>
      </c>
      <c r="B7454" s="102" t="s">
        <v>892</v>
      </c>
      <c r="C7454" s="29">
        <f t="shared" si="914"/>
        <v>1666.6666666666667</v>
      </c>
      <c r="D7454" s="102" t="s">
        <v>188</v>
      </c>
      <c r="E7454" s="43">
        <v>180</v>
      </c>
      <c r="F7454" s="43">
        <v>181.5</v>
      </c>
      <c r="G7454" s="43">
        <v>184</v>
      </c>
      <c r="H7454" s="110"/>
      <c r="I7454" s="109">
        <f t="shared" si="915"/>
        <v>2500</v>
      </c>
      <c r="J7454" s="109">
        <f t="shared" si="916"/>
        <v>4166.666666666667</v>
      </c>
      <c r="K7454" s="109">
        <f t="shared" si="917"/>
        <v>0</v>
      </c>
      <c r="L7454" s="43">
        <f t="shared" si="918"/>
        <v>6666.666666666667</v>
      </c>
      <c r="M7454" s="25"/>
      <c r="N7454" s="25"/>
    </row>
    <row r="7455" spans="1:14" ht="18">
      <c r="A7455" s="114">
        <v>40490</v>
      </c>
      <c r="B7455" s="102" t="s">
        <v>600</v>
      </c>
      <c r="C7455" s="29">
        <f t="shared" si="914"/>
        <v>521.73913043478262</v>
      </c>
      <c r="D7455" s="102" t="s">
        <v>188</v>
      </c>
      <c r="E7455" s="43">
        <v>575</v>
      </c>
      <c r="F7455" s="43">
        <v>579</v>
      </c>
      <c r="G7455" s="43">
        <v>584</v>
      </c>
      <c r="H7455" s="110">
        <v>590</v>
      </c>
      <c r="I7455" s="109">
        <f t="shared" si="915"/>
        <v>2086.9565217391305</v>
      </c>
      <c r="J7455" s="109">
        <f t="shared" si="916"/>
        <v>2608.695652173913</v>
      </c>
      <c r="K7455" s="109">
        <f t="shared" si="917"/>
        <v>3130.434782608696</v>
      </c>
      <c r="L7455" s="43">
        <f t="shared" si="918"/>
        <v>7826.0869565217399</v>
      </c>
      <c r="M7455" s="25"/>
      <c r="N7455" s="25"/>
    </row>
    <row r="7456" spans="1:14" ht="18">
      <c r="A7456" s="114">
        <v>40490</v>
      </c>
      <c r="B7456" s="102" t="s">
        <v>100</v>
      </c>
      <c r="C7456" s="29">
        <f t="shared" si="914"/>
        <v>459.77011494252872</v>
      </c>
      <c r="D7456" s="102" t="s">
        <v>188</v>
      </c>
      <c r="E7456" s="43">
        <v>652.5</v>
      </c>
      <c r="F7456" s="43">
        <v>657.4</v>
      </c>
      <c r="G7456" s="43"/>
      <c r="H7456" s="110"/>
      <c r="I7456" s="109">
        <f t="shared" si="915"/>
        <v>2252.8735632183802</v>
      </c>
      <c r="J7456" s="109">
        <f t="shared" si="916"/>
        <v>0</v>
      </c>
      <c r="K7456" s="109">
        <f t="shared" si="917"/>
        <v>0</v>
      </c>
      <c r="L7456" s="43">
        <f t="shared" si="918"/>
        <v>2252.8735632183802</v>
      </c>
      <c r="M7456" s="25"/>
      <c r="N7456" s="25"/>
    </row>
    <row r="7457" spans="1:14" ht="18">
      <c r="A7457" s="114">
        <v>40490</v>
      </c>
      <c r="B7457" s="102" t="s">
        <v>1110</v>
      </c>
      <c r="C7457" s="29">
        <f t="shared" si="914"/>
        <v>251.04602510460251</v>
      </c>
      <c r="D7457" s="102" t="s">
        <v>188</v>
      </c>
      <c r="E7457" s="43">
        <v>1195</v>
      </c>
      <c r="F7457" s="43">
        <v>1195</v>
      </c>
      <c r="G7457" s="43"/>
      <c r="H7457" s="110"/>
      <c r="I7457" s="109">
        <f t="shared" si="915"/>
        <v>0</v>
      </c>
      <c r="J7457" s="109">
        <f t="shared" si="916"/>
        <v>0</v>
      </c>
      <c r="K7457" s="109">
        <f t="shared" si="917"/>
        <v>0</v>
      </c>
      <c r="L7457" s="43">
        <f t="shared" si="918"/>
        <v>0</v>
      </c>
      <c r="M7457" s="25"/>
      <c r="N7457" s="25"/>
    </row>
    <row r="7458" spans="1:14" ht="18">
      <c r="A7458" s="114">
        <v>40490</v>
      </c>
      <c r="B7458" s="102" t="s">
        <v>809</v>
      </c>
      <c r="C7458" s="29">
        <f t="shared" si="914"/>
        <v>470.95761381475666</v>
      </c>
      <c r="D7458" s="102" t="s">
        <v>188</v>
      </c>
      <c r="E7458" s="43">
        <v>637</v>
      </c>
      <c r="F7458" s="43">
        <v>641.5</v>
      </c>
      <c r="G7458" s="43">
        <v>647</v>
      </c>
      <c r="H7458" s="110">
        <v>654</v>
      </c>
      <c r="I7458" s="109">
        <f t="shared" si="915"/>
        <v>2119.309262166405</v>
      </c>
      <c r="J7458" s="109">
        <f t="shared" si="916"/>
        <v>2590.2668759811618</v>
      </c>
      <c r="K7458" s="109">
        <f t="shared" si="917"/>
        <v>3296.7032967032965</v>
      </c>
      <c r="L7458" s="43">
        <f t="shared" si="918"/>
        <v>8006.2794348508633</v>
      </c>
      <c r="M7458" s="25"/>
      <c r="N7458" s="25"/>
    </row>
    <row r="7459" spans="1:14" ht="18">
      <c r="A7459" s="114">
        <v>40486</v>
      </c>
      <c r="B7459" s="102" t="s">
        <v>1304</v>
      </c>
      <c r="C7459" s="29">
        <f t="shared" si="914"/>
        <v>1960.7843137254902</v>
      </c>
      <c r="D7459" s="102" t="s">
        <v>188</v>
      </c>
      <c r="E7459" s="43">
        <v>153</v>
      </c>
      <c r="F7459" s="43">
        <v>154</v>
      </c>
      <c r="G7459" s="43">
        <v>155.5</v>
      </c>
      <c r="H7459" s="110">
        <v>158</v>
      </c>
      <c r="I7459" s="109">
        <f t="shared" si="915"/>
        <v>1960.7843137254902</v>
      </c>
      <c r="J7459" s="109">
        <f t="shared" si="916"/>
        <v>2941.1764705882351</v>
      </c>
      <c r="K7459" s="109">
        <f t="shared" si="917"/>
        <v>4901.9607843137255</v>
      </c>
      <c r="L7459" s="43">
        <f t="shared" si="918"/>
        <v>9803.9215686274511</v>
      </c>
      <c r="M7459" s="25"/>
      <c r="N7459" s="25"/>
    </row>
    <row r="7460" spans="1:14" ht="18">
      <c r="A7460" s="114">
        <v>40486</v>
      </c>
      <c r="B7460" s="102" t="s">
        <v>892</v>
      </c>
      <c r="C7460" s="29">
        <f t="shared" si="914"/>
        <v>1704.5454545454545</v>
      </c>
      <c r="D7460" s="102" t="s">
        <v>188</v>
      </c>
      <c r="E7460" s="43">
        <v>176</v>
      </c>
      <c r="F7460" s="43">
        <v>177</v>
      </c>
      <c r="G7460" s="43"/>
      <c r="H7460" s="110"/>
      <c r="I7460" s="109">
        <f t="shared" si="915"/>
        <v>1704.5454545454545</v>
      </c>
      <c r="J7460" s="109">
        <f t="shared" si="916"/>
        <v>0</v>
      </c>
      <c r="K7460" s="109">
        <f t="shared" si="917"/>
        <v>0</v>
      </c>
      <c r="L7460" s="43">
        <f t="shared" si="918"/>
        <v>1704.5454545454545</v>
      </c>
      <c r="M7460" s="25"/>
      <c r="N7460" s="25"/>
    </row>
    <row r="7461" spans="1:14" ht="18">
      <c r="A7461" s="114">
        <v>40486</v>
      </c>
      <c r="B7461" s="102" t="s">
        <v>149</v>
      </c>
      <c r="C7461" s="29">
        <f t="shared" si="914"/>
        <v>625</v>
      </c>
      <c r="D7461" s="102" t="s">
        <v>188</v>
      </c>
      <c r="E7461" s="43">
        <v>480</v>
      </c>
      <c r="F7461" s="43">
        <v>483</v>
      </c>
      <c r="G7461" s="43"/>
      <c r="H7461" s="110"/>
      <c r="I7461" s="109">
        <f t="shared" si="915"/>
        <v>1875</v>
      </c>
      <c r="J7461" s="109">
        <f t="shared" si="916"/>
        <v>0</v>
      </c>
      <c r="K7461" s="109">
        <f t="shared" si="917"/>
        <v>0</v>
      </c>
      <c r="L7461" s="43">
        <f t="shared" si="918"/>
        <v>1875</v>
      </c>
      <c r="M7461" s="25"/>
      <c r="N7461" s="25"/>
    </row>
    <row r="7462" spans="1:14" ht="18">
      <c r="A7462" s="114">
        <v>40486</v>
      </c>
      <c r="B7462" s="102" t="s">
        <v>600</v>
      </c>
      <c r="C7462" s="29">
        <f t="shared" si="914"/>
        <v>531.91489361702122</v>
      </c>
      <c r="D7462" s="102" t="s">
        <v>188</v>
      </c>
      <c r="E7462" s="43">
        <v>564</v>
      </c>
      <c r="F7462" s="43">
        <v>558.70000000000005</v>
      </c>
      <c r="G7462" s="43"/>
      <c r="H7462" s="110"/>
      <c r="I7462" s="109">
        <f t="shared" si="915"/>
        <v>-2819.1489361701883</v>
      </c>
      <c r="J7462" s="109">
        <f t="shared" si="916"/>
        <v>0</v>
      </c>
      <c r="K7462" s="109">
        <f t="shared" si="917"/>
        <v>0</v>
      </c>
      <c r="L7462" s="43">
        <f t="shared" si="918"/>
        <v>-2819.1489361701883</v>
      </c>
      <c r="M7462" s="25"/>
      <c r="N7462" s="25"/>
    </row>
    <row r="7463" spans="1:14" ht="18">
      <c r="A7463" s="114">
        <v>40486</v>
      </c>
      <c r="B7463" s="102" t="s">
        <v>1296</v>
      </c>
      <c r="C7463" s="29">
        <f t="shared" si="914"/>
        <v>327.86885245901641</v>
      </c>
      <c r="D7463" s="102" t="s">
        <v>188</v>
      </c>
      <c r="E7463" s="43">
        <v>915</v>
      </c>
      <c r="F7463" s="43">
        <v>922</v>
      </c>
      <c r="G7463" s="43">
        <v>930</v>
      </c>
      <c r="H7463" s="110"/>
      <c r="I7463" s="109">
        <f t="shared" si="915"/>
        <v>2295.0819672131147</v>
      </c>
      <c r="J7463" s="109">
        <f t="shared" si="916"/>
        <v>2622.9508196721313</v>
      </c>
      <c r="K7463" s="109">
        <f t="shared" si="917"/>
        <v>0</v>
      </c>
      <c r="L7463" s="43">
        <f t="shared" si="918"/>
        <v>4918.0327868852455</v>
      </c>
      <c r="M7463" s="25"/>
      <c r="N7463" s="25"/>
    </row>
    <row r="7464" spans="1:14" ht="18">
      <c r="A7464" s="114">
        <v>40486</v>
      </c>
      <c r="B7464" s="102" t="s">
        <v>149</v>
      </c>
      <c r="C7464" s="29">
        <f t="shared" si="914"/>
        <v>631.57894736842104</v>
      </c>
      <c r="D7464" s="102" t="s">
        <v>188</v>
      </c>
      <c r="E7464" s="43">
        <v>475</v>
      </c>
      <c r="F7464" s="43">
        <v>478</v>
      </c>
      <c r="G7464" s="43"/>
      <c r="H7464" s="110"/>
      <c r="I7464" s="109">
        <f t="shared" si="915"/>
        <v>1894.7368421052631</v>
      </c>
      <c r="J7464" s="109">
        <f t="shared" si="916"/>
        <v>0</v>
      </c>
      <c r="K7464" s="109">
        <f t="shared" si="917"/>
        <v>0</v>
      </c>
      <c r="L7464" s="43">
        <f t="shared" si="918"/>
        <v>1894.7368421052631</v>
      </c>
      <c r="M7464" s="25"/>
      <c r="N7464" s="25"/>
    </row>
    <row r="7465" spans="1:14" ht="18">
      <c r="A7465" s="114">
        <v>40485</v>
      </c>
      <c r="B7465" s="102" t="s">
        <v>1305</v>
      </c>
      <c r="C7465" s="29">
        <f t="shared" si="914"/>
        <v>1507.537688442211</v>
      </c>
      <c r="D7465" s="102" t="s">
        <v>188</v>
      </c>
      <c r="E7465" s="43">
        <v>199</v>
      </c>
      <c r="F7465" s="43">
        <v>204</v>
      </c>
      <c r="G7465" s="43">
        <v>208</v>
      </c>
      <c r="H7465" s="110">
        <v>212</v>
      </c>
      <c r="I7465" s="109">
        <f t="shared" si="915"/>
        <v>7537.6884422110552</v>
      </c>
      <c r="J7465" s="109">
        <f t="shared" si="916"/>
        <v>6030.150753768844</v>
      </c>
      <c r="K7465" s="109">
        <f t="shared" si="917"/>
        <v>6030.150753768844</v>
      </c>
      <c r="L7465" s="43">
        <f t="shared" si="918"/>
        <v>19597.989949748742</v>
      </c>
      <c r="M7465" s="25"/>
      <c r="N7465" s="25"/>
    </row>
    <row r="7466" spans="1:14" ht="18">
      <c r="A7466" s="114">
        <v>40485</v>
      </c>
      <c r="B7466" s="102" t="s">
        <v>1306</v>
      </c>
      <c r="C7466" s="29">
        <f t="shared" si="914"/>
        <v>923.07692307692309</v>
      </c>
      <c r="D7466" s="102" t="s">
        <v>188</v>
      </c>
      <c r="E7466" s="43">
        <v>325</v>
      </c>
      <c r="F7466" s="43">
        <v>330</v>
      </c>
      <c r="G7466" s="43">
        <v>335</v>
      </c>
      <c r="H7466" s="110"/>
      <c r="I7466" s="109">
        <f t="shared" si="915"/>
        <v>4615.3846153846152</v>
      </c>
      <c r="J7466" s="109">
        <f t="shared" si="916"/>
        <v>4615.3846153846152</v>
      </c>
      <c r="K7466" s="109">
        <f t="shared" si="917"/>
        <v>0</v>
      </c>
      <c r="L7466" s="43">
        <f t="shared" si="918"/>
        <v>9230.7692307692305</v>
      </c>
      <c r="M7466" s="25"/>
      <c r="N7466" s="25"/>
    </row>
    <row r="7467" spans="1:14" ht="18">
      <c r="A7467" s="114">
        <v>40485</v>
      </c>
      <c r="B7467" s="102" t="s">
        <v>600</v>
      </c>
      <c r="C7467" s="29">
        <f t="shared" si="914"/>
        <v>537.63440860215053</v>
      </c>
      <c r="D7467" s="102" t="s">
        <v>188</v>
      </c>
      <c r="E7467" s="43">
        <v>558</v>
      </c>
      <c r="F7467" s="43">
        <v>563</v>
      </c>
      <c r="G7467" s="43"/>
      <c r="H7467" s="110"/>
      <c r="I7467" s="109">
        <f t="shared" si="915"/>
        <v>2688.1720430107525</v>
      </c>
      <c r="J7467" s="109">
        <f t="shared" si="916"/>
        <v>0</v>
      </c>
      <c r="K7467" s="109">
        <f t="shared" si="917"/>
        <v>0</v>
      </c>
      <c r="L7467" s="43">
        <f t="shared" si="918"/>
        <v>2688.1720430107525</v>
      </c>
      <c r="M7467" s="25"/>
      <c r="N7467" s="25"/>
    </row>
    <row r="7468" spans="1:14" ht="18">
      <c r="A7468" s="114">
        <v>40485</v>
      </c>
      <c r="B7468" s="102" t="s">
        <v>1247</v>
      </c>
      <c r="C7468" s="29">
        <f t="shared" si="914"/>
        <v>374.06483790523691</v>
      </c>
      <c r="D7468" s="102" t="s">
        <v>188</v>
      </c>
      <c r="E7468" s="43">
        <v>802</v>
      </c>
      <c r="F7468" s="43">
        <v>808</v>
      </c>
      <c r="G7468" s="43">
        <v>814.7</v>
      </c>
      <c r="H7468" s="110"/>
      <c r="I7468" s="109">
        <f t="shared" si="915"/>
        <v>2244.3890274314217</v>
      </c>
      <c r="J7468" s="109">
        <f t="shared" si="916"/>
        <v>2506.2344139651045</v>
      </c>
      <c r="K7468" s="109">
        <f t="shared" si="917"/>
        <v>0</v>
      </c>
      <c r="L7468" s="43">
        <f t="shared" si="918"/>
        <v>4750.6234413965267</v>
      </c>
      <c r="M7468" s="25"/>
      <c r="N7468" s="25"/>
    </row>
    <row r="7469" spans="1:14" ht="18">
      <c r="A7469" s="114">
        <v>40485</v>
      </c>
      <c r="B7469" s="102" t="s">
        <v>108</v>
      </c>
      <c r="C7469" s="29">
        <f t="shared" si="914"/>
        <v>3092.783505154639</v>
      </c>
      <c r="D7469" s="102" t="s">
        <v>188</v>
      </c>
      <c r="E7469" s="43">
        <v>97</v>
      </c>
      <c r="F7469" s="43">
        <v>95</v>
      </c>
      <c r="G7469" s="43"/>
      <c r="H7469" s="110"/>
      <c r="I7469" s="109">
        <f t="shared" si="915"/>
        <v>-6185.567010309278</v>
      </c>
      <c r="J7469" s="109">
        <f t="shared" si="916"/>
        <v>0</v>
      </c>
      <c r="K7469" s="109">
        <f t="shared" si="917"/>
        <v>0</v>
      </c>
      <c r="L7469" s="43">
        <f t="shared" si="918"/>
        <v>-6185.567010309278</v>
      </c>
      <c r="M7469" s="25"/>
      <c r="N7469" s="25"/>
    </row>
    <row r="7470" spans="1:14" ht="18">
      <c r="A7470" s="114">
        <v>40484</v>
      </c>
      <c r="B7470" s="102" t="s">
        <v>402</v>
      </c>
      <c r="C7470" s="29">
        <f t="shared" si="914"/>
        <v>2255.6390977443607</v>
      </c>
      <c r="D7470" s="102" t="s">
        <v>188</v>
      </c>
      <c r="E7470" s="43">
        <v>133</v>
      </c>
      <c r="F7470" s="43">
        <v>134.5</v>
      </c>
      <c r="G7470" s="43">
        <v>136</v>
      </c>
      <c r="H7470" s="110">
        <v>139</v>
      </c>
      <c r="I7470" s="109">
        <f t="shared" si="915"/>
        <v>3383.458646616541</v>
      </c>
      <c r="J7470" s="109">
        <f t="shared" si="916"/>
        <v>3383.458646616541</v>
      </c>
      <c r="K7470" s="109">
        <f t="shared" si="917"/>
        <v>6766.9172932330821</v>
      </c>
      <c r="L7470" s="43">
        <f t="shared" si="918"/>
        <v>13533.834586466164</v>
      </c>
      <c r="M7470" s="25"/>
      <c r="N7470" s="25"/>
    </row>
    <row r="7471" spans="1:14" ht="18">
      <c r="A7471" s="114">
        <v>40484</v>
      </c>
      <c r="B7471" s="102" t="s">
        <v>1307</v>
      </c>
      <c r="C7471" s="29">
        <f t="shared" si="914"/>
        <v>872.09302325581393</v>
      </c>
      <c r="D7471" s="102" t="s">
        <v>188</v>
      </c>
      <c r="E7471" s="43">
        <v>344</v>
      </c>
      <c r="F7471" s="43">
        <v>347</v>
      </c>
      <c r="G7471" s="43">
        <v>351</v>
      </c>
      <c r="H7471" s="110">
        <v>355</v>
      </c>
      <c r="I7471" s="109">
        <f t="shared" si="915"/>
        <v>2616.2790697674418</v>
      </c>
      <c r="J7471" s="109">
        <f t="shared" si="916"/>
        <v>3488.3720930232557</v>
      </c>
      <c r="K7471" s="109">
        <f t="shared" si="917"/>
        <v>3488.3720930232557</v>
      </c>
      <c r="L7471" s="43">
        <f t="shared" si="918"/>
        <v>9593.0232558139542</v>
      </c>
      <c r="M7471" s="25"/>
      <c r="N7471" s="25"/>
    </row>
    <row r="7472" spans="1:14" ht="18">
      <c r="A7472" s="114">
        <v>40484</v>
      </c>
      <c r="B7472" s="102" t="s">
        <v>1308</v>
      </c>
      <c r="C7472" s="29">
        <f t="shared" si="914"/>
        <v>365.85365853658539</v>
      </c>
      <c r="D7472" s="102" t="s">
        <v>188</v>
      </c>
      <c r="E7472" s="43">
        <v>820</v>
      </c>
      <c r="F7472" s="43">
        <v>826</v>
      </c>
      <c r="G7472" s="43">
        <v>834</v>
      </c>
      <c r="H7472" s="110"/>
      <c r="I7472" s="109">
        <f t="shared" si="915"/>
        <v>2195.1219512195121</v>
      </c>
      <c r="J7472" s="109">
        <f t="shared" si="916"/>
        <v>2926.8292682926831</v>
      </c>
      <c r="K7472" s="109">
        <f t="shared" si="917"/>
        <v>0</v>
      </c>
      <c r="L7472" s="43">
        <f t="shared" si="918"/>
        <v>5121.9512195121952</v>
      </c>
      <c r="M7472" s="25"/>
      <c r="N7472" s="25"/>
    </row>
    <row r="7473" spans="1:14" ht="18">
      <c r="A7473" s="114">
        <v>40483</v>
      </c>
      <c r="B7473" s="102" t="s">
        <v>1291</v>
      </c>
      <c r="C7473" s="29">
        <f t="shared" si="914"/>
        <v>704.22535211267609</v>
      </c>
      <c r="D7473" s="102" t="s">
        <v>188</v>
      </c>
      <c r="E7473" s="43">
        <v>426</v>
      </c>
      <c r="F7473" s="43">
        <v>429</v>
      </c>
      <c r="G7473" s="43">
        <v>432</v>
      </c>
      <c r="H7473" s="110">
        <v>440</v>
      </c>
      <c r="I7473" s="109">
        <f t="shared" si="915"/>
        <v>2112.6760563380285</v>
      </c>
      <c r="J7473" s="109">
        <f t="shared" si="916"/>
        <v>2112.6760563380285</v>
      </c>
      <c r="K7473" s="109">
        <f t="shared" si="917"/>
        <v>5633.8028169014087</v>
      </c>
      <c r="L7473" s="43">
        <f t="shared" si="918"/>
        <v>9859.1549295774657</v>
      </c>
      <c r="M7473" s="25"/>
      <c r="N7473" s="25"/>
    </row>
    <row r="7474" spans="1:14" ht="18">
      <c r="A7474" s="114">
        <v>40483</v>
      </c>
      <c r="B7474" s="102" t="s">
        <v>1309</v>
      </c>
      <c r="C7474" s="29">
        <f t="shared" si="914"/>
        <v>719.42446043165467</v>
      </c>
      <c r="D7474" s="102" t="s">
        <v>188</v>
      </c>
      <c r="E7474" s="43">
        <v>417</v>
      </c>
      <c r="F7474" s="43">
        <v>420</v>
      </c>
      <c r="G7474" s="43">
        <v>423.9</v>
      </c>
      <c r="H7474" s="110"/>
      <c r="I7474" s="109">
        <f t="shared" si="915"/>
        <v>2158.2733812949641</v>
      </c>
      <c r="J7474" s="109">
        <f t="shared" si="916"/>
        <v>2805.7553956834367</v>
      </c>
      <c r="K7474" s="109">
        <f t="shared" si="917"/>
        <v>0</v>
      </c>
      <c r="L7474" s="43">
        <f t="shared" si="918"/>
        <v>4964.0287769784009</v>
      </c>
      <c r="M7474" s="25"/>
      <c r="N7474" s="25"/>
    </row>
    <row r="7475" spans="1:14" ht="18">
      <c r="A7475" s="114">
        <v>40480</v>
      </c>
      <c r="B7475" s="102" t="s">
        <v>1296</v>
      </c>
      <c r="C7475" s="29">
        <f t="shared" si="914"/>
        <v>345.62211981566821</v>
      </c>
      <c r="D7475" s="102" t="s">
        <v>188</v>
      </c>
      <c r="E7475" s="43">
        <v>868</v>
      </c>
      <c r="F7475" s="43">
        <v>873</v>
      </c>
      <c r="G7475" s="43">
        <v>878</v>
      </c>
      <c r="H7475" s="110"/>
      <c r="I7475" s="109">
        <f t="shared" si="915"/>
        <v>1728.110599078341</v>
      </c>
      <c r="J7475" s="109">
        <f t="shared" si="916"/>
        <v>1728.110599078341</v>
      </c>
      <c r="K7475" s="109">
        <f t="shared" si="917"/>
        <v>0</v>
      </c>
      <c r="L7475" s="43">
        <f t="shared" si="918"/>
        <v>3456.221198156682</v>
      </c>
      <c r="M7475" s="25"/>
      <c r="N7475" s="25"/>
    </row>
    <row r="7476" spans="1:14" ht="18">
      <c r="A7476" s="114">
        <v>40480</v>
      </c>
      <c r="B7476" s="102" t="s">
        <v>638</v>
      </c>
      <c r="C7476" s="29">
        <f t="shared" si="914"/>
        <v>1091.901728844404</v>
      </c>
      <c r="D7476" s="102" t="s">
        <v>203</v>
      </c>
      <c r="E7476" s="43">
        <v>274.75</v>
      </c>
      <c r="F7476" s="43">
        <v>273.5</v>
      </c>
      <c r="G7476" s="43">
        <v>271</v>
      </c>
      <c r="H7476" s="110"/>
      <c r="I7476" s="109">
        <f t="shared" si="915"/>
        <v>1364.877161055505</v>
      </c>
      <c r="J7476" s="109">
        <f t="shared" si="916"/>
        <v>2729.75432211101</v>
      </c>
      <c r="K7476" s="109">
        <f t="shared" si="917"/>
        <v>0</v>
      </c>
      <c r="L7476" s="43">
        <f t="shared" si="918"/>
        <v>4094.631483166515</v>
      </c>
      <c r="M7476" s="25"/>
      <c r="N7476" s="25"/>
    </row>
    <row r="7477" spans="1:14" ht="18">
      <c r="A7477" s="114">
        <v>40480</v>
      </c>
      <c r="B7477" s="102" t="s">
        <v>1310</v>
      </c>
      <c r="C7477" s="29">
        <f t="shared" si="914"/>
        <v>408.16326530612247</v>
      </c>
      <c r="D7477" s="102" t="s">
        <v>188</v>
      </c>
      <c r="E7477" s="43">
        <v>735</v>
      </c>
      <c r="F7477" s="43">
        <v>741</v>
      </c>
      <c r="G7477" s="43"/>
      <c r="H7477" s="110"/>
      <c r="I7477" s="109">
        <f t="shared" si="915"/>
        <v>2448.9795918367349</v>
      </c>
      <c r="J7477" s="109">
        <f t="shared" si="916"/>
        <v>0</v>
      </c>
      <c r="K7477" s="109">
        <f t="shared" si="917"/>
        <v>0</v>
      </c>
      <c r="L7477" s="43">
        <f t="shared" si="918"/>
        <v>2448.9795918367349</v>
      </c>
      <c r="M7477" s="25"/>
      <c r="N7477" s="25"/>
    </row>
    <row r="7478" spans="1:14" ht="18">
      <c r="A7478" s="114">
        <v>40479</v>
      </c>
      <c r="B7478" s="102" t="s">
        <v>92</v>
      </c>
      <c r="C7478" s="29">
        <f t="shared" si="914"/>
        <v>1357.4660633484164</v>
      </c>
      <c r="D7478" s="102" t="s">
        <v>188</v>
      </c>
      <c r="E7478" s="43">
        <v>221</v>
      </c>
      <c r="F7478" s="43">
        <v>223</v>
      </c>
      <c r="G7478" s="43">
        <v>225</v>
      </c>
      <c r="H7478" s="110">
        <v>228</v>
      </c>
      <c r="I7478" s="109">
        <f t="shared" si="915"/>
        <v>2714.9321266968327</v>
      </c>
      <c r="J7478" s="109">
        <f t="shared" si="916"/>
        <v>2714.9321266968327</v>
      </c>
      <c r="K7478" s="109">
        <f t="shared" si="917"/>
        <v>4072.3981900452491</v>
      </c>
      <c r="L7478" s="43">
        <f t="shared" si="918"/>
        <v>9502.2624434389145</v>
      </c>
      <c r="M7478" s="25"/>
      <c r="N7478" s="25"/>
    </row>
    <row r="7479" spans="1:14" ht="18">
      <c r="A7479" s="114">
        <v>40479</v>
      </c>
      <c r="B7479" s="102" t="s">
        <v>1121</v>
      </c>
      <c r="C7479" s="29">
        <f t="shared" si="914"/>
        <v>1234.5679012345679</v>
      </c>
      <c r="D7479" s="102" t="s">
        <v>188</v>
      </c>
      <c r="E7479" s="43">
        <v>243</v>
      </c>
      <c r="F7479" s="43">
        <v>245</v>
      </c>
      <c r="G7479" s="43">
        <v>246.8</v>
      </c>
      <c r="H7479" s="110"/>
      <c r="I7479" s="109">
        <f t="shared" si="915"/>
        <v>2469.1358024691358</v>
      </c>
      <c r="J7479" s="109">
        <f t="shared" si="916"/>
        <v>2222.2222222222363</v>
      </c>
      <c r="K7479" s="109">
        <f t="shared" si="917"/>
        <v>0</v>
      </c>
      <c r="L7479" s="43">
        <f t="shared" si="918"/>
        <v>4691.3580246913716</v>
      </c>
      <c r="M7479" s="25"/>
      <c r="N7479" s="25"/>
    </row>
    <row r="7480" spans="1:14" ht="18">
      <c r="A7480" s="114">
        <v>40479</v>
      </c>
      <c r="B7480" s="102" t="s">
        <v>1069</v>
      </c>
      <c r="C7480" s="29">
        <f t="shared" si="914"/>
        <v>364.07766990291265</v>
      </c>
      <c r="D7480" s="102" t="s">
        <v>188</v>
      </c>
      <c r="E7480" s="43">
        <v>824</v>
      </c>
      <c r="F7480" s="43">
        <v>829</v>
      </c>
      <c r="G7480" s="43">
        <v>836</v>
      </c>
      <c r="H7480" s="110">
        <v>846</v>
      </c>
      <c r="I7480" s="109">
        <f t="shared" si="915"/>
        <v>1820.3883495145633</v>
      </c>
      <c r="J7480" s="109">
        <f t="shared" si="916"/>
        <v>2548.5436893203887</v>
      </c>
      <c r="K7480" s="109">
        <f t="shared" si="917"/>
        <v>3640.7766990291266</v>
      </c>
      <c r="L7480" s="43">
        <f t="shared" si="918"/>
        <v>8009.7087378640781</v>
      </c>
      <c r="M7480" s="25"/>
      <c r="N7480" s="25"/>
    </row>
    <row r="7481" spans="1:14" ht="18">
      <c r="A7481" s="114">
        <v>40479</v>
      </c>
      <c r="B7481" s="102" t="s">
        <v>79</v>
      </c>
      <c r="C7481" s="29">
        <f t="shared" si="914"/>
        <v>2083.3333333333335</v>
      </c>
      <c r="D7481" s="102" t="s">
        <v>188</v>
      </c>
      <c r="E7481" s="43">
        <v>144</v>
      </c>
      <c r="F7481" s="43">
        <v>142</v>
      </c>
      <c r="G7481" s="43"/>
      <c r="H7481" s="110"/>
      <c r="I7481" s="109">
        <f t="shared" si="915"/>
        <v>-4166.666666666667</v>
      </c>
      <c r="J7481" s="109">
        <f t="shared" si="916"/>
        <v>0</v>
      </c>
      <c r="K7481" s="109">
        <f t="shared" si="917"/>
        <v>0</v>
      </c>
      <c r="L7481" s="43">
        <f t="shared" si="918"/>
        <v>-4166.666666666667</v>
      </c>
      <c r="M7481" s="25"/>
      <c r="N7481" s="25"/>
    </row>
    <row r="7482" spans="1:14" ht="18">
      <c r="A7482" s="114">
        <v>40478</v>
      </c>
      <c r="B7482" s="102" t="s">
        <v>941</v>
      </c>
      <c r="C7482" s="29">
        <f t="shared" si="914"/>
        <v>980.39215686274508</v>
      </c>
      <c r="D7482" s="102" t="s">
        <v>188</v>
      </c>
      <c r="E7482" s="43">
        <v>306</v>
      </c>
      <c r="F7482" s="43">
        <v>308.5</v>
      </c>
      <c r="G7482" s="43">
        <v>311</v>
      </c>
      <c r="H7482" s="110">
        <v>315</v>
      </c>
      <c r="I7482" s="109">
        <f t="shared" si="915"/>
        <v>2450.9803921568628</v>
      </c>
      <c r="J7482" s="109">
        <f t="shared" si="916"/>
        <v>2450.9803921568628</v>
      </c>
      <c r="K7482" s="109">
        <f t="shared" si="917"/>
        <v>3921.5686274509803</v>
      </c>
      <c r="L7482" s="43">
        <f t="shared" si="918"/>
        <v>8823.5294117647063</v>
      </c>
      <c r="M7482" s="25"/>
      <c r="N7482" s="25"/>
    </row>
    <row r="7483" spans="1:14" ht="18">
      <c r="A7483" s="114">
        <v>40478</v>
      </c>
      <c r="B7483" s="102" t="s">
        <v>1311</v>
      </c>
      <c r="C7483" s="29">
        <f t="shared" si="914"/>
        <v>669.64285714285711</v>
      </c>
      <c r="D7483" s="102" t="s">
        <v>188</v>
      </c>
      <c r="E7483" s="43">
        <v>448</v>
      </c>
      <c r="F7483" s="43">
        <v>451</v>
      </c>
      <c r="G7483" s="43">
        <v>456</v>
      </c>
      <c r="H7483" s="110">
        <v>462</v>
      </c>
      <c r="I7483" s="109">
        <f t="shared" si="915"/>
        <v>2008.9285714285713</v>
      </c>
      <c r="J7483" s="109">
        <f t="shared" si="916"/>
        <v>3348.2142857142853</v>
      </c>
      <c r="K7483" s="109">
        <f t="shared" si="917"/>
        <v>4017.8571428571427</v>
      </c>
      <c r="L7483" s="43">
        <f t="shared" si="918"/>
        <v>9375</v>
      </c>
      <c r="M7483" s="25"/>
      <c r="N7483" s="25"/>
    </row>
    <row r="7484" spans="1:14" ht="18">
      <c r="A7484" s="114">
        <v>40478</v>
      </c>
      <c r="B7484" s="102" t="s">
        <v>19</v>
      </c>
      <c r="C7484" s="29">
        <f t="shared" si="914"/>
        <v>1010.10101010101</v>
      </c>
      <c r="D7484" s="102" t="s">
        <v>188</v>
      </c>
      <c r="E7484" s="43">
        <v>297</v>
      </c>
      <c r="F7484" s="43">
        <v>299</v>
      </c>
      <c r="G7484" s="43">
        <v>302</v>
      </c>
      <c r="H7484" s="110">
        <v>305</v>
      </c>
      <c r="I7484" s="109">
        <f t="shared" si="915"/>
        <v>2020.2020202020201</v>
      </c>
      <c r="J7484" s="109">
        <f t="shared" si="916"/>
        <v>3030.30303030303</v>
      </c>
      <c r="K7484" s="109">
        <f t="shared" si="917"/>
        <v>3030.30303030303</v>
      </c>
      <c r="L7484" s="43">
        <f>SUM(I7484,J7484,K7484)</f>
        <v>8080.8080808080804</v>
      </c>
      <c r="M7484" s="25"/>
      <c r="N7484" s="25"/>
    </row>
    <row r="7485" spans="1:14" ht="18">
      <c r="A7485" s="114">
        <v>40478</v>
      </c>
      <c r="B7485" s="102" t="s">
        <v>142</v>
      </c>
      <c r="C7485" s="29">
        <f t="shared" si="914"/>
        <v>710.90047393364932</v>
      </c>
      <c r="D7485" s="102" t="s">
        <v>188</v>
      </c>
      <c r="E7485" s="43">
        <v>422</v>
      </c>
      <c r="F7485" s="43">
        <v>422</v>
      </c>
      <c r="G7485" s="43"/>
      <c r="H7485" s="110"/>
      <c r="I7485" s="109">
        <f t="shared" si="915"/>
        <v>0</v>
      </c>
      <c r="J7485" s="109">
        <f t="shared" si="916"/>
        <v>0</v>
      </c>
      <c r="K7485" s="109">
        <f t="shared" si="917"/>
        <v>0</v>
      </c>
      <c r="L7485" s="43">
        <f t="shared" si="918"/>
        <v>0</v>
      </c>
      <c r="M7485" s="25"/>
      <c r="N7485" s="25"/>
    </row>
    <row r="7486" spans="1:14" ht="18">
      <c r="A7486" s="114">
        <v>40477</v>
      </c>
      <c r="B7486" s="102" t="s">
        <v>1098</v>
      </c>
      <c r="C7486" s="29">
        <f t="shared" si="914"/>
        <v>705.88235294117646</v>
      </c>
      <c r="D7486" s="102" t="s">
        <v>188</v>
      </c>
      <c r="E7486" s="43">
        <v>425</v>
      </c>
      <c r="F7486" s="43">
        <v>428</v>
      </c>
      <c r="G7486" s="43">
        <v>432</v>
      </c>
      <c r="H7486" s="110">
        <v>438</v>
      </c>
      <c r="I7486" s="109">
        <f t="shared" si="915"/>
        <v>2117.6470588235293</v>
      </c>
      <c r="J7486" s="109">
        <f t="shared" si="916"/>
        <v>2823.5294117647059</v>
      </c>
      <c r="K7486" s="109">
        <f t="shared" si="917"/>
        <v>4235.2941176470586</v>
      </c>
      <c r="L7486" s="43">
        <f t="shared" si="918"/>
        <v>9176.4705882352937</v>
      </c>
      <c r="M7486" s="25"/>
      <c r="N7486" s="25"/>
    </row>
    <row r="7487" spans="1:14" ht="18">
      <c r="A7487" s="114">
        <v>40476</v>
      </c>
      <c r="B7487" s="102" t="s">
        <v>142</v>
      </c>
      <c r="C7487" s="29">
        <f t="shared" ref="C7487:C7518" si="919">300000/E7487</f>
        <v>755.66750629722924</v>
      </c>
      <c r="D7487" s="102" t="s">
        <v>188</v>
      </c>
      <c r="E7487" s="43">
        <v>397</v>
      </c>
      <c r="F7487" s="43">
        <v>399.5</v>
      </c>
      <c r="G7487" s="43">
        <v>402</v>
      </c>
      <c r="H7487" s="110">
        <v>405</v>
      </c>
      <c r="I7487" s="109">
        <f t="shared" si="915"/>
        <v>1889.168765743073</v>
      </c>
      <c r="J7487" s="109">
        <f t="shared" si="916"/>
        <v>1889.168765743073</v>
      </c>
      <c r="K7487" s="109">
        <f t="shared" si="917"/>
        <v>2267.0025188916879</v>
      </c>
      <c r="L7487" s="43">
        <f t="shared" si="918"/>
        <v>6045.3400503778339</v>
      </c>
      <c r="M7487" s="25"/>
      <c r="N7487" s="25"/>
    </row>
    <row r="7488" spans="1:14" ht="18">
      <c r="A7488" s="114">
        <v>40476</v>
      </c>
      <c r="B7488" s="102" t="s">
        <v>92</v>
      </c>
      <c r="C7488" s="29">
        <f t="shared" si="919"/>
        <v>1428.5714285714287</v>
      </c>
      <c r="D7488" s="102" t="s">
        <v>188</v>
      </c>
      <c r="E7488" s="43">
        <v>210</v>
      </c>
      <c r="F7488" s="43">
        <v>211.5</v>
      </c>
      <c r="G7488" s="43">
        <v>213.5</v>
      </c>
      <c r="H7488" s="110">
        <v>217</v>
      </c>
      <c r="I7488" s="109">
        <f t="shared" si="915"/>
        <v>2142.8571428571431</v>
      </c>
      <c r="J7488" s="109">
        <f t="shared" si="916"/>
        <v>2857.1428571428573</v>
      </c>
      <c r="K7488" s="109">
        <f t="shared" si="917"/>
        <v>5000</v>
      </c>
      <c r="L7488" s="43">
        <f t="shared" si="918"/>
        <v>10000</v>
      </c>
      <c r="M7488" s="25"/>
      <c r="N7488" s="25"/>
    </row>
    <row r="7489" spans="1:14" ht="18">
      <c r="A7489" s="114">
        <v>40476</v>
      </c>
      <c r="B7489" s="102" t="s">
        <v>1052</v>
      </c>
      <c r="C7489" s="29">
        <f t="shared" si="919"/>
        <v>239.04382470119521</v>
      </c>
      <c r="D7489" s="102" t="s">
        <v>188</v>
      </c>
      <c r="E7489" s="43">
        <v>1255</v>
      </c>
      <c r="F7489" s="43">
        <v>1265</v>
      </c>
      <c r="G7489" s="43">
        <v>1280</v>
      </c>
      <c r="H7489" s="110">
        <v>1300</v>
      </c>
      <c r="I7489" s="109">
        <f t="shared" si="915"/>
        <v>2390.4382470119522</v>
      </c>
      <c r="J7489" s="109">
        <f t="shared" si="916"/>
        <v>3585.657370517928</v>
      </c>
      <c r="K7489" s="109">
        <f t="shared" si="917"/>
        <v>4780.8764940239043</v>
      </c>
      <c r="L7489" s="43">
        <f t="shared" si="918"/>
        <v>10756.972111553783</v>
      </c>
      <c r="M7489" s="25"/>
      <c r="N7489" s="25"/>
    </row>
    <row r="7490" spans="1:14" ht="18">
      <c r="A7490" s="114">
        <v>40473</v>
      </c>
      <c r="B7490" s="102" t="s">
        <v>1247</v>
      </c>
      <c r="C7490" s="29">
        <f t="shared" si="919"/>
        <v>395.25691699604744</v>
      </c>
      <c r="D7490" s="102" t="s">
        <v>188</v>
      </c>
      <c r="E7490" s="43">
        <v>759</v>
      </c>
      <c r="F7490" s="43">
        <v>765</v>
      </c>
      <c r="G7490" s="43">
        <v>771</v>
      </c>
      <c r="H7490" s="110">
        <v>778</v>
      </c>
      <c r="I7490" s="109">
        <f t="shared" si="915"/>
        <v>2371.5415019762845</v>
      </c>
      <c r="J7490" s="109">
        <f t="shared" si="916"/>
        <v>2371.5415019762845</v>
      </c>
      <c r="K7490" s="109">
        <f t="shared" si="917"/>
        <v>2766.798418972332</v>
      </c>
      <c r="L7490" s="43">
        <f t="shared" si="918"/>
        <v>7509.881422924901</v>
      </c>
      <c r="M7490" s="25"/>
      <c r="N7490" s="25"/>
    </row>
    <row r="7491" spans="1:14" ht="18">
      <c r="A7491" s="114">
        <v>40473</v>
      </c>
      <c r="B7491" s="102" t="s">
        <v>1137</v>
      </c>
      <c r="C7491" s="29">
        <f t="shared" si="919"/>
        <v>1276.5957446808511</v>
      </c>
      <c r="D7491" s="102" t="s">
        <v>188</v>
      </c>
      <c r="E7491" s="43">
        <v>235</v>
      </c>
      <c r="F7491" s="43">
        <v>235</v>
      </c>
      <c r="G7491" s="43"/>
      <c r="H7491" s="110"/>
      <c r="I7491" s="109">
        <f t="shared" si="915"/>
        <v>0</v>
      </c>
      <c r="J7491" s="109">
        <f t="shared" si="916"/>
        <v>0</v>
      </c>
      <c r="K7491" s="109">
        <f t="shared" si="917"/>
        <v>0</v>
      </c>
      <c r="L7491" s="43">
        <f t="shared" si="918"/>
        <v>0</v>
      </c>
      <c r="M7491" s="25"/>
      <c r="N7491" s="25"/>
    </row>
    <row r="7492" spans="1:14" ht="18">
      <c r="A7492" s="114">
        <v>40472</v>
      </c>
      <c r="B7492" s="102" t="s">
        <v>52</v>
      </c>
      <c r="C7492" s="29">
        <f t="shared" si="919"/>
        <v>2542.3728813559323</v>
      </c>
      <c r="D7492" s="102" t="s">
        <v>188</v>
      </c>
      <c r="E7492" s="43">
        <v>118</v>
      </c>
      <c r="F7492" s="43">
        <v>119</v>
      </c>
      <c r="G7492" s="43">
        <v>120.5</v>
      </c>
      <c r="H7492" s="110"/>
      <c r="I7492" s="109">
        <f t="shared" si="915"/>
        <v>2542.3728813559323</v>
      </c>
      <c r="J7492" s="109">
        <f t="shared" si="916"/>
        <v>3813.5593220338988</v>
      </c>
      <c r="K7492" s="109">
        <f t="shared" si="917"/>
        <v>0</v>
      </c>
      <c r="L7492" s="43">
        <f t="shared" si="918"/>
        <v>6355.9322033898316</v>
      </c>
      <c r="M7492" s="25"/>
      <c r="N7492" s="25"/>
    </row>
    <row r="7493" spans="1:14" ht="18">
      <c r="A7493" s="114">
        <v>40472</v>
      </c>
      <c r="B7493" s="102" t="s">
        <v>1137</v>
      </c>
      <c r="C7493" s="29">
        <f t="shared" si="919"/>
        <v>1304.3478260869565</v>
      </c>
      <c r="D7493" s="102" t="s">
        <v>188</v>
      </c>
      <c r="E7493" s="43">
        <v>230</v>
      </c>
      <c r="F7493" s="43">
        <v>232</v>
      </c>
      <c r="G7493" s="43"/>
      <c r="H7493" s="110"/>
      <c r="I7493" s="109">
        <f t="shared" si="915"/>
        <v>2608.695652173913</v>
      </c>
      <c r="J7493" s="109">
        <f t="shared" si="916"/>
        <v>0</v>
      </c>
      <c r="K7493" s="109">
        <f t="shared" si="917"/>
        <v>0</v>
      </c>
      <c r="L7493" s="43">
        <f t="shared" si="918"/>
        <v>2608.695652173913</v>
      </c>
      <c r="M7493" s="25"/>
      <c r="N7493" s="25"/>
    </row>
    <row r="7494" spans="1:14" ht="18">
      <c r="A7494" s="114">
        <v>40471</v>
      </c>
      <c r="B7494" s="102" t="s">
        <v>142</v>
      </c>
      <c r="C7494" s="29">
        <f t="shared" si="919"/>
        <v>917.43119266055044</v>
      </c>
      <c r="D7494" s="102" t="s">
        <v>188</v>
      </c>
      <c r="E7494" s="43">
        <v>327</v>
      </c>
      <c r="F7494" s="43">
        <v>330</v>
      </c>
      <c r="G7494" s="43"/>
      <c r="H7494" s="110"/>
      <c r="I7494" s="109">
        <f t="shared" si="915"/>
        <v>2752.2935779816512</v>
      </c>
      <c r="J7494" s="109">
        <f t="shared" si="916"/>
        <v>0</v>
      </c>
      <c r="K7494" s="109">
        <f t="shared" si="917"/>
        <v>0</v>
      </c>
      <c r="L7494" s="43">
        <f t="shared" si="918"/>
        <v>2752.2935779816512</v>
      </c>
      <c r="M7494" s="25"/>
      <c r="N7494" s="25"/>
    </row>
    <row r="7495" spans="1:14" ht="18">
      <c r="A7495" s="114">
        <v>40471</v>
      </c>
      <c r="B7495" s="102" t="s">
        <v>938</v>
      </c>
      <c r="C7495" s="29">
        <f t="shared" si="919"/>
        <v>622.40663900414938</v>
      </c>
      <c r="D7495" s="102" t="s">
        <v>188</v>
      </c>
      <c r="E7495" s="43">
        <v>482</v>
      </c>
      <c r="F7495" s="43">
        <v>485</v>
      </c>
      <c r="G7495" s="43">
        <v>489</v>
      </c>
      <c r="H7495" s="110">
        <v>494</v>
      </c>
      <c r="I7495" s="109">
        <f t="shared" si="915"/>
        <v>1867.2199170124481</v>
      </c>
      <c r="J7495" s="109">
        <f t="shared" si="916"/>
        <v>2489.6265560165975</v>
      </c>
      <c r="K7495" s="109">
        <f t="shared" si="917"/>
        <v>3112.0331950207469</v>
      </c>
      <c r="L7495" s="43">
        <f t="shared" si="918"/>
        <v>7468.8796680497926</v>
      </c>
      <c r="M7495" s="25"/>
      <c r="N7495" s="25"/>
    </row>
    <row r="7496" spans="1:14" ht="18">
      <c r="A7496" s="114">
        <v>40471</v>
      </c>
      <c r="B7496" s="102" t="s">
        <v>1312</v>
      </c>
      <c r="C7496" s="29">
        <f t="shared" si="919"/>
        <v>1546.3917525773195</v>
      </c>
      <c r="D7496" s="102" t="s">
        <v>188</v>
      </c>
      <c r="E7496" s="43">
        <v>194</v>
      </c>
      <c r="F7496" s="43">
        <v>195.5</v>
      </c>
      <c r="G7496" s="43">
        <v>197.5</v>
      </c>
      <c r="H7496" s="110">
        <v>201</v>
      </c>
      <c r="I7496" s="109">
        <f t="shared" si="915"/>
        <v>2319.5876288659792</v>
      </c>
      <c r="J7496" s="109">
        <f t="shared" si="916"/>
        <v>3092.783505154639</v>
      </c>
      <c r="K7496" s="109">
        <f t="shared" si="917"/>
        <v>5412.3711340206182</v>
      </c>
      <c r="L7496" s="43">
        <f t="shared" si="918"/>
        <v>10824.742268041236</v>
      </c>
      <c r="M7496" s="25"/>
      <c r="N7496" s="25"/>
    </row>
    <row r="7497" spans="1:14" ht="18">
      <c r="A7497" s="114">
        <v>40471</v>
      </c>
      <c r="B7497" s="102" t="s">
        <v>1313</v>
      </c>
      <c r="C7497" s="29">
        <f t="shared" si="919"/>
        <v>334.07572383073494</v>
      </c>
      <c r="D7497" s="102" t="s">
        <v>188</v>
      </c>
      <c r="E7497" s="43">
        <v>898</v>
      </c>
      <c r="F7497" s="43">
        <v>905</v>
      </c>
      <c r="G7497" s="43">
        <v>910</v>
      </c>
      <c r="H7497" s="110"/>
      <c r="I7497" s="109">
        <f t="shared" si="915"/>
        <v>2338.5300668151444</v>
      </c>
      <c r="J7497" s="109">
        <f t="shared" si="916"/>
        <v>1670.3786191536747</v>
      </c>
      <c r="K7497" s="109">
        <f t="shared" si="917"/>
        <v>0</v>
      </c>
      <c r="L7497" s="43">
        <f t="shared" si="918"/>
        <v>4008.9086859688191</v>
      </c>
      <c r="M7497" s="25"/>
      <c r="N7497" s="25"/>
    </row>
    <row r="7498" spans="1:14" ht="18">
      <c r="A7498" s="114">
        <v>40470</v>
      </c>
      <c r="B7498" s="102" t="s">
        <v>752</v>
      </c>
      <c r="C7498" s="29">
        <f t="shared" si="919"/>
        <v>797.87234042553189</v>
      </c>
      <c r="D7498" s="102" t="s">
        <v>188</v>
      </c>
      <c r="E7498" s="43">
        <v>376</v>
      </c>
      <c r="F7498" s="43">
        <v>379</v>
      </c>
      <c r="G7498" s="43">
        <v>383</v>
      </c>
      <c r="H7498" s="110">
        <v>388</v>
      </c>
      <c r="I7498" s="109">
        <f t="shared" si="915"/>
        <v>2393.6170212765956</v>
      </c>
      <c r="J7498" s="109">
        <f t="shared" si="916"/>
        <v>3191.4893617021276</v>
      </c>
      <c r="K7498" s="109">
        <f t="shared" si="917"/>
        <v>3989.3617021276596</v>
      </c>
      <c r="L7498" s="43">
        <f t="shared" si="918"/>
        <v>9574.4680851063822</v>
      </c>
      <c r="M7498" s="25"/>
      <c r="N7498" s="25"/>
    </row>
    <row r="7499" spans="1:14" ht="18">
      <c r="A7499" s="114">
        <v>40466</v>
      </c>
      <c r="B7499" s="102" t="s">
        <v>118</v>
      </c>
      <c r="C7499" s="29">
        <f t="shared" si="919"/>
        <v>4195.8041958041958</v>
      </c>
      <c r="D7499" s="102" t="s">
        <v>188</v>
      </c>
      <c r="E7499" s="43">
        <v>71.5</v>
      </c>
      <c r="F7499" s="43">
        <v>72.5</v>
      </c>
      <c r="G7499" s="43">
        <v>74</v>
      </c>
      <c r="H7499" s="43"/>
      <c r="I7499" s="109">
        <f t="shared" si="915"/>
        <v>4195.8041958041958</v>
      </c>
      <c r="J7499" s="109">
        <f t="shared" si="916"/>
        <v>6293.7062937062938</v>
      </c>
      <c r="K7499" s="109">
        <f t="shared" si="917"/>
        <v>0</v>
      </c>
      <c r="L7499" s="43">
        <f t="shared" si="918"/>
        <v>10489.510489510489</v>
      </c>
      <c r="M7499" s="25"/>
      <c r="N7499" s="25"/>
    </row>
    <row r="7500" spans="1:14" ht="18">
      <c r="A7500" s="114">
        <v>40466</v>
      </c>
      <c r="B7500" s="102" t="s">
        <v>1314</v>
      </c>
      <c r="C7500" s="29">
        <f t="shared" si="919"/>
        <v>1785.7142857142858</v>
      </c>
      <c r="D7500" s="102" t="s">
        <v>203</v>
      </c>
      <c r="E7500" s="43">
        <v>168</v>
      </c>
      <c r="F7500" s="43">
        <v>166.5</v>
      </c>
      <c r="G7500" s="43">
        <v>164</v>
      </c>
      <c r="H7500" s="43"/>
      <c r="I7500" s="109">
        <f t="shared" ref="I7500:I7518" si="920">(IF(D7500="SHORT",E7500-F7500,IF(D7500="LONG",F7500-E7500)))*C7500</f>
        <v>2678.5714285714284</v>
      </c>
      <c r="J7500" s="109">
        <f t="shared" ref="J7500:J7518" si="921">(IF(D7500="SHORT",IF(G7500="",0,F7500-G7500),IF(D7500="LONG",IF(G7500="",0,G7500-F7500))))*C7500</f>
        <v>4464.2857142857147</v>
      </c>
      <c r="K7500" s="109">
        <f t="shared" ref="K7500:K7518" si="922">(IF(D7500="SHORT",IF(H7500="",0,G7500-H7500),IF(D7500="LONG",IF(H7500="",0,(H7500-G7500)))))*C7500</f>
        <v>0</v>
      </c>
      <c r="L7500" s="43">
        <f t="shared" ref="L7500:L7518" si="923">SUM(I7500,J7500,K7500)</f>
        <v>7142.8571428571431</v>
      </c>
      <c r="M7500" s="25"/>
      <c r="N7500" s="25"/>
    </row>
    <row r="7501" spans="1:14" ht="18">
      <c r="A7501" s="114">
        <v>40466</v>
      </c>
      <c r="B7501" s="102" t="s">
        <v>1186</v>
      </c>
      <c r="C7501" s="29">
        <f t="shared" si="919"/>
        <v>2068.9655172413795</v>
      </c>
      <c r="D7501" s="102" t="s">
        <v>203</v>
      </c>
      <c r="E7501" s="43">
        <v>145</v>
      </c>
      <c r="F7501" s="43">
        <v>143</v>
      </c>
      <c r="G7501" s="43"/>
      <c r="H7501" s="43"/>
      <c r="I7501" s="109">
        <f t="shared" si="920"/>
        <v>4137.9310344827591</v>
      </c>
      <c r="J7501" s="109">
        <f t="shared" si="921"/>
        <v>0</v>
      </c>
      <c r="K7501" s="109">
        <f t="shared" si="922"/>
        <v>0</v>
      </c>
      <c r="L7501" s="43">
        <f t="shared" si="923"/>
        <v>4137.9310344827591</v>
      </c>
      <c r="M7501" s="25"/>
      <c r="N7501" s="25"/>
    </row>
    <row r="7502" spans="1:14" ht="18">
      <c r="A7502" s="114">
        <v>40466</v>
      </c>
      <c r="B7502" s="102" t="s">
        <v>43</v>
      </c>
      <c r="C7502" s="29">
        <f t="shared" si="919"/>
        <v>1785.7142857142858</v>
      </c>
      <c r="D7502" s="102" t="s">
        <v>203</v>
      </c>
      <c r="E7502" s="43">
        <v>168</v>
      </c>
      <c r="F7502" s="43">
        <v>169.75</v>
      </c>
      <c r="G7502" s="43"/>
      <c r="H7502" s="43"/>
      <c r="I7502" s="109">
        <f t="shared" si="920"/>
        <v>-3125</v>
      </c>
      <c r="J7502" s="109">
        <f t="shared" si="921"/>
        <v>0</v>
      </c>
      <c r="K7502" s="109">
        <f t="shared" si="922"/>
        <v>0</v>
      </c>
      <c r="L7502" s="43">
        <f t="shared" si="923"/>
        <v>-3125</v>
      </c>
      <c r="M7502" s="25"/>
      <c r="N7502" s="25"/>
    </row>
    <row r="7503" spans="1:14" ht="18">
      <c r="A7503" s="114">
        <v>40465</v>
      </c>
      <c r="B7503" s="102" t="s">
        <v>633</v>
      </c>
      <c r="C7503" s="29">
        <f t="shared" si="919"/>
        <v>3571.4285714285716</v>
      </c>
      <c r="D7503" s="102" t="s">
        <v>188</v>
      </c>
      <c r="E7503" s="43">
        <v>84</v>
      </c>
      <c r="F7503" s="43">
        <v>85.5</v>
      </c>
      <c r="G7503" s="43">
        <v>88</v>
      </c>
      <c r="H7503" s="43">
        <v>92</v>
      </c>
      <c r="I7503" s="109">
        <f t="shared" si="920"/>
        <v>5357.1428571428569</v>
      </c>
      <c r="J7503" s="109">
        <f t="shared" si="921"/>
        <v>8928.5714285714294</v>
      </c>
      <c r="K7503" s="109">
        <f t="shared" si="922"/>
        <v>14285.714285714286</v>
      </c>
      <c r="L7503" s="43">
        <f t="shared" si="923"/>
        <v>28571.428571428572</v>
      </c>
      <c r="M7503" s="25"/>
      <c r="N7503" s="25"/>
    </row>
    <row r="7504" spans="1:14" ht="18">
      <c r="A7504" s="114">
        <v>40465</v>
      </c>
      <c r="B7504" s="102" t="s">
        <v>19</v>
      </c>
      <c r="C7504" s="29">
        <f t="shared" si="919"/>
        <v>1176.4705882352941</v>
      </c>
      <c r="D7504" s="102" t="s">
        <v>188</v>
      </c>
      <c r="E7504" s="43">
        <v>255</v>
      </c>
      <c r="F7504" s="43">
        <v>257</v>
      </c>
      <c r="G7504" s="43">
        <v>260</v>
      </c>
      <c r="H7504" s="43"/>
      <c r="I7504" s="109">
        <f t="shared" si="920"/>
        <v>2352.9411764705883</v>
      </c>
      <c r="J7504" s="109">
        <f t="shared" si="921"/>
        <v>3529.4117647058824</v>
      </c>
      <c r="K7504" s="109">
        <f t="shared" si="922"/>
        <v>0</v>
      </c>
      <c r="L7504" s="43">
        <f t="shared" si="923"/>
        <v>5882.3529411764703</v>
      </c>
      <c r="M7504" s="25"/>
      <c r="N7504" s="25"/>
    </row>
    <row r="7505" spans="1:14" ht="18">
      <c r="A7505" s="114">
        <v>40465</v>
      </c>
      <c r="B7505" s="102" t="s">
        <v>1315</v>
      </c>
      <c r="C7505" s="29">
        <f t="shared" si="919"/>
        <v>3092.783505154639</v>
      </c>
      <c r="D7505" s="102" t="s">
        <v>188</v>
      </c>
      <c r="E7505" s="43">
        <v>97</v>
      </c>
      <c r="F7505" s="43">
        <v>98.5</v>
      </c>
      <c r="G7505" s="43">
        <v>101</v>
      </c>
      <c r="H7505" s="43">
        <v>104</v>
      </c>
      <c r="I7505" s="109">
        <f t="shared" si="920"/>
        <v>4639.1752577319585</v>
      </c>
      <c r="J7505" s="109">
        <f t="shared" si="921"/>
        <v>7731.9587628865975</v>
      </c>
      <c r="K7505" s="109">
        <f t="shared" si="922"/>
        <v>9278.350515463917</v>
      </c>
      <c r="L7505" s="43">
        <f t="shared" si="923"/>
        <v>21649.484536082473</v>
      </c>
      <c r="M7505" s="25"/>
      <c r="N7505" s="25"/>
    </row>
    <row r="7506" spans="1:14" ht="18">
      <c r="A7506" s="114">
        <v>40465</v>
      </c>
      <c r="B7506" s="102" t="s">
        <v>1316</v>
      </c>
      <c r="C7506" s="29">
        <f t="shared" si="919"/>
        <v>9230.7692307692305</v>
      </c>
      <c r="D7506" s="102" t="s">
        <v>188</v>
      </c>
      <c r="E7506" s="43">
        <v>32.5</v>
      </c>
      <c r="F7506" s="43">
        <v>33.25</v>
      </c>
      <c r="G7506" s="43">
        <v>34.25</v>
      </c>
      <c r="H7506" s="110">
        <v>35.75</v>
      </c>
      <c r="I7506" s="109">
        <f t="shared" si="920"/>
        <v>6923.0769230769229</v>
      </c>
      <c r="J7506" s="109">
        <f t="shared" si="921"/>
        <v>9230.7692307692305</v>
      </c>
      <c r="K7506" s="109">
        <f t="shared" si="922"/>
        <v>13846.153846153846</v>
      </c>
      <c r="L7506" s="43">
        <f t="shared" si="923"/>
        <v>30000</v>
      </c>
      <c r="M7506" s="25"/>
      <c r="N7506" s="25"/>
    </row>
    <row r="7507" spans="1:14" ht="18">
      <c r="A7507" s="114">
        <v>40465</v>
      </c>
      <c r="B7507" s="102" t="s">
        <v>1286</v>
      </c>
      <c r="C7507" s="29">
        <f t="shared" si="919"/>
        <v>2542.3728813559323</v>
      </c>
      <c r="D7507" s="102" t="s">
        <v>188</v>
      </c>
      <c r="E7507" s="43">
        <v>118</v>
      </c>
      <c r="F7507" s="43">
        <v>119.5</v>
      </c>
      <c r="G7507" s="43">
        <v>122.5</v>
      </c>
      <c r="H7507" s="43"/>
      <c r="I7507" s="109">
        <f t="shared" si="920"/>
        <v>3813.5593220338988</v>
      </c>
      <c r="J7507" s="109">
        <f t="shared" si="921"/>
        <v>7627.1186440677975</v>
      </c>
      <c r="K7507" s="109">
        <f t="shared" si="922"/>
        <v>0</v>
      </c>
      <c r="L7507" s="43">
        <f t="shared" si="923"/>
        <v>11440.677966101695</v>
      </c>
      <c r="M7507" s="25"/>
      <c r="N7507" s="25"/>
    </row>
    <row r="7508" spans="1:14" ht="18">
      <c r="A7508" s="114">
        <v>40464</v>
      </c>
      <c r="B7508" s="102" t="s">
        <v>259</v>
      </c>
      <c r="C7508" s="29">
        <f t="shared" si="919"/>
        <v>6250</v>
      </c>
      <c r="D7508" s="102" t="s">
        <v>188</v>
      </c>
      <c r="E7508" s="43">
        <v>48</v>
      </c>
      <c r="F7508" s="43">
        <v>49</v>
      </c>
      <c r="G7508" s="43">
        <v>50.5</v>
      </c>
      <c r="H7508" s="110">
        <v>52.5</v>
      </c>
      <c r="I7508" s="109">
        <f t="shared" si="920"/>
        <v>6250</v>
      </c>
      <c r="J7508" s="109">
        <f t="shared" si="921"/>
        <v>9375</v>
      </c>
      <c r="K7508" s="109">
        <f t="shared" si="922"/>
        <v>12500</v>
      </c>
      <c r="L7508" s="43">
        <f t="shared" si="923"/>
        <v>28125</v>
      </c>
      <c r="M7508" s="25"/>
      <c r="N7508" s="25"/>
    </row>
    <row r="7509" spans="1:14" ht="18">
      <c r="A7509" s="114">
        <v>40464</v>
      </c>
      <c r="B7509" s="102" t="s">
        <v>92</v>
      </c>
      <c r="C7509" s="29">
        <f t="shared" si="919"/>
        <v>1666.6666666666667</v>
      </c>
      <c r="D7509" s="102" t="s">
        <v>188</v>
      </c>
      <c r="E7509" s="43">
        <v>180</v>
      </c>
      <c r="F7509" s="43">
        <v>182</v>
      </c>
      <c r="G7509" s="43">
        <v>185</v>
      </c>
      <c r="H7509" s="110">
        <v>190</v>
      </c>
      <c r="I7509" s="109">
        <f t="shared" si="920"/>
        <v>3333.3333333333335</v>
      </c>
      <c r="J7509" s="109">
        <f t="shared" si="921"/>
        <v>5000</v>
      </c>
      <c r="K7509" s="109">
        <f t="shared" si="922"/>
        <v>8333.3333333333339</v>
      </c>
      <c r="L7509" s="43">
        <f t="shared" si="923"/>
        <v>16666.666666666668</v>
      </c>
      <c r="M7509" s="25"/>
      <c r="N7509" s="25"/>
    </row>
    <row r="7510" spans="1:14" ht="18">
      <c r="A7510" s="114">
        <v>40464</v>
      </c>
      <c r="B7510" s="102" t="s">
        <v>546</v>
      </c>
      <c r="C7510" s="29">
        <f t="shared" si="919"/>
        <v>555.55555555555554</v>
      </c>
      <c r="D7510" s="102" t="s">
        <v>188</v>
      </c>
      <c r="E7510" s="43">
        <v>540</v>
      </c>
      <c r="F7510" s="43">
        <v>545</v>
      </c>
      <c r="G7510" s="43">
        <v>552</v>
      </c>
      <c r="H7510" s="110">
        <v>563</v>
      </c>
      <c r="I7510" s="109">
        <f t="shared" si="920"/>
        <v>2777.7777777777778</v>
      </c>
      <c r="J7510" s="109">
        <f t="shared" si="921"/>
        <v>3888.8888888888887</v>
      </c>
      <c r="K7510" s="109">
        <f t="shared" si="922"/>
        <v>6111.1111111111113</v>
      </c>
      <c r="L7510" s="43">
        <f t="shared" si="923"/>
        <v>12777.777777777777</v>
      </c>
      <c r="M7510" s="25"/>
      <c r="N7510" s="25"/>
    </row>
    <row r="7511" spans="1:14" ht="18">
      <c r="A7511" s="114">
        <v>40464</v>
      </c>
      <c r="B7511" s="102" t="s">
        <v>1226</v>
      </c>
      <c r="C7511" s="29">
        <f t="shared" si="919"/>
        <v>2521.0084033613443</v>
      </c>
      <c r="D7511" s="102" t="s">
        <v>188</v>
      </c>
      <c r="E7511" s="43">
        <v>119</v>
      </c>
      <c r="F7511" s="43">
        <v>120.75</v>
      </c>
      <c r="G7511" s="43"/>
      <c r="H7511" s="110"/>
      <c r="I7511" s="109">
        <f t="shared" si="920"/>
        <v>4411.7647058823522</v>
      </c>
      <c r="J7511" s="109">
        <f t="shared" si="921"/>
        <v>0</v>
      </c>
      <c r="K7511" s="109">
        <f t="shared" si="922"/>
        <v>0</v>
      </c>
      <c r="L7511" s="43">
        <f t="shared" si="923"/>
        <v>4411.7647058823522</v>
      </c>
      <c r="M7511" s="25"/>
      <c r="N7511" s="25"/>
    </row>
    <row r="7512" spans="1:14" ht="18">
      <c r="A7512" s="114">
        <v>40464</v>
      </c>
      <c r="B7512" s="102" t="s">
        <v>1316</v>
      </c>
      <c r="C7512" s="29">
        <f t="shared" si="919"/>
        <v>9836.065573770491</v>
      </c>
      <c r="D7512" s="102" t="s">
        <v>188</v>
      </c>
      <c r="E7512" s="43">
        <v>30.5</v>
      </c>
      <c r="F7512" s="43">
        <v>31.5</v>
      </c>
      <c r="G7512" s="43"/>
      <c r="H7512" s="110"/>
      <c r="I7512" s="109">
        <f t="shared" si="920"/>
        <v>9836.065573770491</v>
      </c>
      <c r="J7512" s="109">
        <f t="shared" si="921"/>
        <v>0</v>
      </c>
      <c r="K7512" s="109">
        <f t="shared" si="922"/>
        <v>0</v>
      </c>
      <c r="L7512" s="43">
        <f t="shared" si="923"/>
        <v>9836.065573770491</v>
      </c>
      <c r="M7512" s="25"/>
      <c r="N7512" s="25"/>
    </row>
    <row r="7513" spans="1:14" ht="18">
      <c r="A7513" s="114">
        <v>40463</v>
      </c>
      <c r="B7513" s="102" t="s">
        <v>92</v>
      </c>
      <c r="C7513" s="29">
        <f t="shared" si="919"/>
        <v>1734.1040462427745</v>
      </c>
      <c r="D7513" s="102" t="s">
        <v>188</v>
      </c>
      <c r="E7513" s="43">
        <v>173</v>
      </c>
      <c r="F7513" s="43">
        <v>175</v>
      </c>
      <c r="G7513" s="43">
        <v>178</v>
      </c>
      <c r="H7513" s="110"/>
      <c r="I7513" s="109">
        <f t="shared" si="920"/>
        <v>3468.2080924855491</v>
      </c>
      <c r="J7513" s="109">
        <f t="shared" si="921"/>
        <v>5202.3121387283236</v>
      </c>
      <c r="K7513" s="109">
        <f t="shared" si="922"/>
        <v>0</v>
      </c>
      <c r="L7513" s="43">
        <f t="shared" si="923"/>
        <v>8670.5202312138717</v>
      </c>
      <c r="M7513" s="25"/>
      <c r="N7513" s="25"/>
    </row>
    <row r="7514" spans="1:14" ht="18">
      <c r="A7514" s="114">
        <v>40463</v>
      </c>
      <c r="B7514" s="102" t="s">
        <v>1317</v>
      </c>
      <c r="C7514" s="29">
        <f t="shared" si="919"/>
        <v>1621.6216216216217</v>
      </c>
      <c r="D7514" s="102" t="s">
        <v>188</v>
      </c>
      <c r="E7514" s="43">
        <v>185</v>
      </c>
      <c r="F7514" s="43">
        <v>187</v>
      </c>
      <c r="G7514" s="43">
        <v>190</v>
      </c>
      <c r="H7514" s="110">
        <v>194</v>
      </c>
      <c r="I7514" s="109">
        <f t="shared" si="920"/>
        <v>3243.2432432432433</v>
      </c>
      <c r="J7514" s="109">
        <f t="shared" si="921"/>
        <v>4864.864864864865</v>
      </c>
      <c r="K7514" s="109">
        <f t="shared" si="922"/>
        <v>6486.4864864864867</v>
      </c>
      <c r="L7514" s="43">
        <f t="shared" si="923"/>
        <v>14594.594594594595</v>
      </c>
      <c r="M7514" s="25"/>
      <c r="N7514" s="25"/>
    </row>
    <row r="7515" spans="1:14" ht="18">
      <c r="A7515" s="114">
        <v>40463</v>
      </c>
      <c r="B7515" s="102" t="s">
        <v>1318</v>
      </c>
      <c r="C7515" s="29">
        <f t="shared" si="919"/>
        <v>925.92592592592598</v>
      </c>
      <c r="D7515" s="102" t="s">
        <v>203</v>
      </c>
      <c r="E7515" s="43">
        <v>324</v>
      </c>
      <c r="F7515" s="43">
        <v>321</v>
      </c>
      <c r="G7515" s="43">
        <v>317</v>
      </c>
      <c r="H7515" s="110"/>
      <c r="I7515" s="109">
        <f t="shared" si="920"/>
        <v>2777.7777777777778</v>
      </c>
      <c r="J7515" s="109">
        <f t="shared" si="921"/>
        <v>3703.7037037037039</v>
      </c>
      <c r="K7515" s="109">
        <f t="shared" si="922"/>
        <v>0</v>
      </c>
      <c r="L7515" s="43">
        <f t="shared" si="923"/>
        <v>6481.4814814814818</v>
      </c>
      <c r="M7515" s="25"/>
      <c r="N7515" s="25"/>
    </row>
    <row r="7516" spans="1:14" ht="18">
      <c r="A7516" s="114">
        <v>40462</v>
      </c>
      <c r="B7516" s="102" t="s">
        <v>761</v>
      </c>
      <c r="C7516" s="29">
        <f t="shared" si="919"/>
        <v>1255.2301255230125</v>
      </c>
      <c r="D7516" s="102" t="s">
        <v>188</v>
      </c>
      <c r="E7516" s="43">
        <v>239</v>
      </c>
      <c r="F7516" s="43">
        <v>242</v>
      </c>
      <c r="G7516" s="43">
        <v>246</v>
      </c>
      <c r="H7516" s="110">
        <v>252</v>
      </c>
      <c r="I7516" s="109">
        <f t="shared" si="920"/>
        <v>3765.6903765690377</v>
      </c>
      <c r="J7516" s="109">
        <f t="shared" si="921"/>
        <v>5020.9205020920499</v>
      </c>
      <c r="K7516" s="109">
        <f t="shared" si="922"/>
        <v>7531.3807531380753</v>
      </c>
      <c r="L7516" s="43">
        <f t="shared" si="923"/>
        <v>16317.991631799163</v>
      </c>
      <c r="M7516" s="25"/>
      <c r="N7516" s="25"/>
    </row>
    <row r="7517" spans="1:14" ht="18">
      <c r="A7517" s="114">
        <v>40462</v>
      </c>
      <c r="B7517" s="102" t="s">
        <v>142</v>
      </c>
      <c r="C7517" s="29">
        <f t="shared" si="919"/>
        <v>1000</v>
      </c>
      <c r="D7517" s="102" t="s">
        <v>188</v>
      </c>
      <c r="E7517" s="43">
        <v>300</v>
      </c>
      <c r="F7517" s="43">
        <v>303</v>
      </c>
      <c r="G7517" s="43">
        <v>307</v>
      </c>
      <c r="H7517" s="110"/>
      <c r="I7517" s="109">
        <f t="shared" si="920"/>
        <v>3000</v>
      </c>
      <c r="J7517" s="109">
        <f t="shared" si="921"/>
        <v>4000</v>
      </c>
      <c r="K7517" s="109">
        <f t="shared" si="922"/>
        <v>0</v>
      </c>
      <c r="L7517" s="43">
        <f t="shared" si="923"/>
        <v>7000</v>
      </c>
      <c r="M7517" s="25"/>
      <c r="N7517" s="25"/>
    </row>
    <row r="7518" spans="1:14" ht="18">
      <c r="A7518" s="114">
        <v>40462</v>
      </c>
      <c r="B7518" s="102" t="s">
        <v>149</v>
      </c>
      <c r="C7518" s="29">
        <f t="shared" si="919"/>
        <v>1181.1023622047244</v>
      </c>
      <c r="D7518" s="102" t="s">
        <v>188</v>
      </c>
      <c r="E7518" s="43">
        <v>254</v>
      </c>
      <c r="F7518" s="43">
        <v>256.5</v>
      </c>
      <c r="G7518" s="43">
        <v>260</v>
      </c>
      <c r="H7518" s="110">
        <v>268</v>
      </c>
      <c r="I7518" s="109">
        <f t="shared" si="920"/>
        <v>2952.7559055118109</v>
      </c>
      <c r="J7518" s="109">
        <f t="shared" si="921"/>
        <v>4133.858267716535</v>
      </c>
      <c r="K7518" s="109">
        <f t="shared" si="922"/>
        <v>9448.8188976377951</v>
      </c>
      <c r="L7518" s="43">
        <f t="shared" si="923"/>
        <v>16535.43307086614</v>
      </c>
      <c r="M7518" s="25"/>
      <c r="N7518" s="25"/>
    </row>
  </sheetData>
  <sheetProtection selectLockedCells="1" selectUnlockedCells="1"/>
  <mergeCells count="11">
    <mergeCell ref="L10:L11"/>
    <mergeCell ref="D4:H4"/>
    <mergeCell ref="A5:L5"/>
    <mergeCell ref="A8:K8"/>
    <mergeCell ref="A10:A11"/>
    <mergeCell ref="B10:B11"/>
    <mergeCell ref="C10:C11"/>
    <mergeCell ref="D10:D11"/>
    <mergeCell ref="E10:E11"/>
    <mergeCell ref="F10:H10"/>
    <mergeCell ref="I10:K10"/>
  </mergeCells>
  <conditionalFormatting sqref="J586:L850 J533:L584 J529:L529 J531:L531 J523:L527 J521:L521 L243 I50:L102 I13:M49">
    <cfRule type="cellIs" dxfId="523" priority="643" operator="lessThan">
      <formula>0</formula>
    </cfRule>
  </conditionalFormatting>
  <conditionalFormatting sqref="J586:J850 L586:L850 L533:L584 J533:J584 L529 J529 L531 J531 L523:L527 J523:J527 L521 J521">
    <cfRule type="cellIs" dxfId="522" priority="641" operator="lessThan">
      <formula>0</formula>
    </cfRule>
    <cfRule type="cellIs" dxfId="521" priority="642" operator="lessThan">
      <formula>0</formula>
    </cfRule>
  </conditionalFormatting>
  <conditionalFormatting sqref="I447:K461 I444:K445 I442:I443 I439:I440 L439:L440 I434:I437 L434:L437 I430:I432 L430:L432 I428 L428 L424 L421:L422 I421:I422">
    <cfRule type="cellIs" dxfId="520" priority="637" stopIfTrue="1" operator="lessThan">
      <formula>0</formula>
    </cfRule>
  </conditionalFormatting>
  <conditionalFormatting sqref="I446">
    <cfRule type="top10" dxfId="519" priority="620" stopIfTrue="1" percent="1" rank="10"/>
    <cfRule type="cellIs" dxfId="518" priority="621" stopIfTrue="1" operator="lessThan">
      <formula>0</formula>
    </cfRule>
  </conditionalFormatting>
  <conditionalFormatting sqref="L446">
    <cfRule type="top10" dxfId="517" priority="616" stopIfTrue="1" rank="1"/>
    <cfRule type="cellIs" dxfId="516" priority="617" stopIfTrue="1" operator="lessThan">
      <formula>0</formula>
    </cfRule>
  </conditionalFormatting>
  <conditionalFormatting sqref="I441">
    <cfRule type="top10" dxfId="515" priority="613" stopIfTrue="1" percent="1" rank="10"/>
    <cfRule type="cellIs" dxfId="514" priority="614" stopIfTrue="1" operator="lessThan">
      <formula>0</formula>
    </cfRule>
  </conditionalFormatting>
  <conditionalFormatting sqref="L441">
    <cfRule type="top10" dxfId="513" priority="611" stopIfTrue="1" percent="1" rank="10"/>
    <cfRule type="cellIs" dxfId="512" priority="612" stopIfTrue="1" operator="lessThan">
      <formula>0</formula>
    </cfRule>
  </conditionalFormatting>
  <conditionalFormatting sqref="L449">
    <cfRule type="top10" dxfId="511" priority="609" stopIfTrue="1" percent="1" rank="10"/>
    <cfRule type="cellIs" dxfId="510" priority="610" stopIfTrue="1" operator="lessThan">
      <formula>0</formula>
    </cfRule>
  </conditionalFormatting>
  <conditionalFormatting sqref="L451">
    <cfRule type="top10" dxfId="509" priority="607" stopIfTrue="1" percent="1" rank="10"/>
    <cfRule type="cellIs" dxfId="508" priority="608" stopIfTrue="1" operator="lessThan">
      <formula>0</formula>
    </cfRule>
  </conditionalFormatting>
  <conditionalFormatting sqref="L458">
    <cfRule type="top10" dxfId="507" priority="605" stopIfTrue="1" percent="1" rank="10"/>
    <cfRule type="cellIs" dxfId="506" priority="606" stopIfTrue="1" operator="lessThan">
      <formula>0</formula>
    </cfRule>
  </conditionalFormatting>
  <conditionalFormatting sqref="L461">
    <cfRule type="top10" dxfId="505" priority="603" stopIfTrue="1" percent="1" rank="10"/>
    <cfRule type="cellIs" dxfId="504" priority="604" stopIfTrue="1" operator="lessThan">
      <formula>0</formula>
    </cfRule>
  </conditionalFormatting>
  <conditionalFormatting sqref="I438">
    <cfRule type="top10" dxfId="503" priority="597" stopIfTrue="1" percent="1" rank="10"/>
    <cfRule type="cellIs" dxfId="502" priority="598" stopIfTrue="1" operator="lessThan">
      <formula>0</formula>
    </cfRule>
  </conditionalFormatting>
  <conditionalFormatting sqref="L438">
    <cfRule type="top10" dxfId="501" priority="595" stopIfTrue="1" percent="1" rank="10"/>
    <cfRule type="cellIs" dxfId="500" priority="596" stopIfTrue="1" operator="lessThan">
      <formula>0</formula>
    </cfRule>
  </conditionalFormatting>
  <conditionalFormatting sqref="I433">
    <cfRule type="top10" dxfId="499" priority="585" stopIfTrue="1" percent="1" rank="10"/>
    <cfRule type="cellIs" dxfId="498" priority="586" stopIfTrue="1" operator="lessThan">
      <formula>0</formula>
    </cfRule>
  </conditionalFormatting>
  <conditionalFormatting sqref="L433">
    <cfRule type="top10" dxfId="497" priority="583" stopIfTrue="1" percent="1" rank="10"/>
    <cfRule type="cellIs" dxfId="496" priority="584" stopIfTrue="1" operator="lessThan">
      <formula>0</formula>
    </cfRule>
  </conditionalFormatting>
  <conditionalFormatting sqref="I429">
    <cfRule type="top10" dxfId="495" priority="575" stopIfTrue="1" percent="1" rank="10"/>
    <cfRule type="cellIs" dxfId="494" priority="576" stopIfTrue="1" operator="lessThan">
      <formula>0</formula>
    </cfRule>
  </conditionalFormatting>
  <conditionalFormatting sqref="L429">
    <cfRule type="top10" dxfId="493" priority="573" stopIfTrue="1" percent="1" rank="10"/>
    <cfRule type="cellIs" dxfId="492" priority="574" stopIfTrue="1" operator="lessThan">
      <formula>0</formula>
    </cfRule>
  </conditionalFormatting>
  <conditionalFormatting sqref="I427">
    <cfRule type="top10" dxfId="491" priority="571" stopIfTrue="1" percent="1" rank="10"/>
    <cfRule type="cellIs" dxfId="490" priority="572" stopIfTrue="1" operator="lessThan">
      <formula>0</formula>
    </cfRule>
  </conditionalFormatting>
  <conditionalFormatting sqref="L427">
    <cfRule type="top10" dxfId="489" priority="569" stopIfTrue="1" percent="1" rank="10"/>
    <cfRule type="cellIs" dxfId="488" priority="570" stopIfTrue="1" operator="lessThan">
      <formula>0</formula>
    </cfRule>
  </conditionalFormatting>
  <conditionalFormatting sqref="I426">
    <cfRule type="top10" dxfId="487" priority="567" stopIfTrue="1" percent="1" rank="10"/>
    <cfRule type="cellIs" dxfId="486" priority="568" stopIfTrue="1" operator="lessThan">
      <formula>0</formula>
    </cfRule>
  </conditionalFormatting>
  <conditionalFormatting sqref="L426">
    <cfRule type="top10" dxfId="485" priority="565" stopIfTrue="1" percent="1" rank="10"/>
    <cfRule type="cellIs" dxfId="484" priority="566" stopIfTrue="1" operator="lessThan">
      <formula>0</formula>
    </cfRule>
  </conditionalFormatting>
  <conditionalFormatting sqref="L425">
    <cfRule type="top10" dxfId="483" priority="560" stopIfTrue="1" percent="1" rank="10"/>
    <cfRule type="cellIs" dxfId="482" priority="561" stopIfTrue="1" operator="lessThan">
      <formula>0</formula>
    </cfRule>
  </conditionalFormatting>
  <conditionalFormatting sqref="I424">
    <cfRule type="top10" dxfId="481" priority="558" stopIfTrue="1" percent="1" rank="10"/>
    <cfRule type="cellIs" dxfId="480" priority="559" stopIfTrue="1" operator="lessThan">
      <formula>0</formula>
    </cfRule>
  </conditionalFormatting>
  <conditionalFormatting sqref="I425">
    <cfRule type="top10" dxfId="479" priority="556" stopIfTrue="1" percent="1" rank="10"/>
    <cfRule type="cellIs" dxfId="478" priority="557" stopIfTrue="1" operator="lessThan">
      <formula>0</formula>
    </cfRule>
  </conditionalFormatting>
  <conditionalFormatting sqref="L423">
    <cfRule type="top10" dxfId="477" priority="554" stopIfTrue="1" percent="1" rank="10"/>
    <cfRule type="cellIs" dxfId="476" priority="555" stopIfTrue="1" operator="lessThan">
      <formula>0</formula>
    </cfRule>
  </conditionalFormatting>
  <conditionalFormatting sqref="I423">
    <cfRule type="top10" dxfId="475" priority="552" stopIfTrue="1" percent="1" rank="10"/>
    <cfRule type="cellIs" dxfId="474" priority="553" stopIfTrue="1" operator="lessThan">
      <formula>0</formula>
    </cfRule>
  </conditionalFormatting>
  <conditionalFormatting sqref="I449">
    <cfRule type="top10" dxfId="473" priority="547" stopIfTrue="1" percent="1" rank="10"/>
  </conditionalFormatting>
  <conditionalFormatting sqref="I451">
    <cfRule type="top10" dxfId="472" priority="546" stopIfTrue="1" percent="1" rank="10"/>
  </conditionalFormatting>
  <conditionalFormatting sqref="I458">
    <cfRule type="top10" dxfId="471" priority="545" stopIfTrue="1" percent="1" rank="10"/>
  </conditionalFormatting>
  <conditionalFormatting sqref="I461">
    <cfRule type="top10" dxfId="470" priority="544" stopIfTrue="1" percent="1" rank="10"/>
  </conditionalFormatting>
  <conditionalFormatting sqref="L423:L427">
    <cfRule type="top10" dxfId="469" priority="543" stopIfTrue="1" percent="1" rank="10"/>
  </conditionalFormatting>
  <conditionalFormatting sqref="L420">
    <cfRule type="top10" dxfId="468" priority="541" stopIfTrue="1" rank="1"/>
    <cfRule type="cellIs" dxfId="467" priority="542" stopIfTrue="1" operator="lessThan">
      <formula>0</formula>
    </cfRule>
  </conditionalFormatting>
  <conditionalFormatting sqref="I420">
    <cfRule type="top10" dxfId="466" priority="539" stopIfTrue="1" rank="1"/>
    <cfRule type="cellIs" dxfId="465" priority="540" stopIfTrue="1" operator="lessThan">
      <formula>0</formula>
    </cfRule>
  </conditionalFormatting>
  <conditionalFormatting sqref="L419">
    <cfRule type="top10" dxfId="464" priority="537" stopIfTrue="1" rank="1"/>
    <cfRule type="cellIs" dxfId="463" priority="538" stopIfTrue="1" operator="lessThan">
      <formula>0</formula>
    </cfRule>
  </conditionalFormatting>
  <conditionalFormatting sqref="I419">
    <cfRule type="top10" dxfId="462" priority="535" stopIfTrue="1" rank="1"/>
    <cfRule type="cellIs" dxfId="461" priority="536" stopIfTrue="1" operator="lessThan">
      <formula>0</formula>
    </cfRule>
  </conditionalFormatting>
  <conditionalFormatting sqref="L418">
    <cfRule type="top10" dxfId="460" priority="533" stopIfTrue="1" rank="1"/>
    <cfRule type="cellIs" dxfId="459" priority="534" stopIfTrue="1" operator="lessThan">
      <formula>0</formula>
    </cfRule>
  </conditionalFormatting>
  <conditionalFormatting sqref="I418">
    <cfRule type="top10" dxfId="458" priority="531" stopIfTrue="1" rank="1"/>
    <cfRule type="cellIs" dxfId="457" priority="532" stopIfTrue="1" operator="lessThan">
      <formula>0</formula>
    </cfRule>
  </conditionalFormatting>
  <conditionalFormatting sqref="L417">
    <cfRule type="top10" dxfId="456" priority="529" stopIfTrue="1" rank="1"/>
    <cfRule type="cellIs" dxfId="455" priority="530" stopIfTrue="1" operator="lessThan">
      <formula>0</formula>
    </cfRule>
  </conditionalFormatting>
  <conditionalFormatting sqref="I417">
    <cfRule type="top10" dxfId="454" priority="527" stopIfTrue="1" rank="1"/>
    <cfRule type="cellIs" dxfId="453" priority="528" stopIfTrue="1" operator="lessThan">
      <formula>0</formula>
    </cfRule>
  </conditionalFormatting>
  <conditionalFormatting sqref="L416">
    <cfRule type="top10" dxfId="452" priority="525" stopIfTrue="1" rank="1"/>
    <cfRule type="cellIs" dxfId="451" priority="526" stopIfTrue="1" operator="lessThan">
      <formula>0</formula>
    </cfRule>
  </conditionalFormatting>
  <conditionalFormatting sqref="I416">
    <cfRule type="top10" dxfId="450" priority="523" stopIfTrue="1" rank="1"/>
    <cfRule type="cellIs" dxfId="449" priority="524" stopIfTrue="1" operator="lessThan">
      <formula>0</formula>
    </cfRule>
  </conditionalFormatting>
  <conditionalFormatting sqref="L415">
    <cfRule type="top10" dxfId="448" priority="521" stopIfTrue="1" rank="1"/>
    <cfRule type="cellIs" dxfId="447" priority="522" stopIfTrue="1" operator="lessThan">
      <formula>0</formula>
    </cfRule>
  </conditionalFormatting>
  <conditionalFormatting sqref="I415">
    <cfRule type="top10" dxfId="446" priority="519" stopIfTrue="1" rank="1"/>
    <cfRule type="cellIs" dxfId="445" priority="520" stopIfTrue="1" operator="lessThan">
      <formula>0</formula>
    </cfRule>
  </conditionalFormatting>
  <conditionalFormatting sqref="L414">
    <cfRule type="top10" dxfId="444" priority="517" stopIfTrue="1" rank="1"/>
    <cfRule type="cellIs" dxfId="443" priority="518" stopIfTrue="1" operator="lessThan">
      <formula>0</formula>
    </cfRule>
  </conditionalFormatting>
  <conditionalFormatting sqref="I414">
    <cfRule type="top10" dxfId="442" priority="515" stopIfTrue="1" rank="1"/>
    <cfRule type="cellIs" dxfId="441" priority="516" stopIfTrue="1" operator="lessThan">
      <formula>0</formula>
    </cfRule>
  </conditionalFormatting>
  <conditionalFormatting sqref="L413">
    <cfRule type="top10" dxfId="440" priority="513" stopIfTrue="1" rank="1"/>
    <cfRule type="cellIs" dxfId="439" priority="514" stopIfTrue="1" operator="lessThan">
      <formula>0</formula>
    </cfRule>
  </conditionalFormatting>
  <conditionalFormatting sqref="I413">
    <cfRule type="top10" dxfId="438" priority="511" stopIfTrue="1" rank="1"/>
    <cfRule type="cellIs" dxfId="437" priority="512" stopIfTrue="1" operator="lessThan">
      <formula>0</formula>
    </cfRule>
  </conditionalFormatting>
  <conditionalFormatting sqref="L412">
    <cfRule type="top10" dxfId="436" priority="509" stopIfTrue="1" rank="1"/>
    <cfRule type="cellIs" dxfId="435" priority="510" stopIfTrue="1" operator="lessThan">
      <formula>0</formula>
    </cfRule>
  </conditionalFormatting>
  <conditionalFormatting sqref="I412">
    <cfRule type="top10" dxfId="434" priority="507" stopIfTrue="1" rank="1"/>
    <cfRule type="cellIs" dxfId="433" priority="508" stopIfTrue="1" operator="lessThan">
      <formula>0</formula>
    </cfRule>
  </conditionalFormatting>
  <conditionalFormatting sqref="L411">
    <cfRule type="top10" dxfId="432" priority="505" stopIfTrue="1" rank="1"/>
    <cfRule type="cellIs" dxfId="431" priority="506" stopIfTrue="1" operator="lessThan">
      <formula>0</formula>
    </cfRule>
  </conditionalFormatting>
  <conditionalFormatting sqref="I411">
    <cfRule type="top10" dxfId="430" priority="503" stopIfTrue="1" rank="1"/>
    <cfRule type="cellIs" dxfId="429" priority="504" stopIfTrue="1" operator="lessThan">
      <formula>0</formula>
    </cfRule>
  </conditionalFormatting>
  <conditionalFormatting sqref="L410">
    <cfRule type="top10" dxfId="428" priority="501" stopIfTrue="1" rank="1"/>
    <cfRule type="cellIs" dxfId="427" priority="502" stopIfTrue="1" operator="lessThan">
      <formula>0</formula>
    </cfRule>
  </conditionalFormatting>
  <conditionalFormatting sqref="I410">
    <cfRule type="top10" dxfId="426" priority="499" stopIfTrue="1" rank="1"/>
    <cfRule type="cellIs" dxfId="425" priority="500" stopIfTrue="1" operator="lessThan">
      <formula>0</formula>
    </cfRule>
  </conditionalFormatting>
  <conditionalFormatting sqref="L409">
    <cfRule type="top10" dxfId="424" priority="497" stopIfTrue="1" rank="1"/>
    <cfRule type="cellIs" dxfId="423" priority="498" stopIfTrue="1" operator="lessThan">
      <formula>0</formula>
    </cfRule>
  </conditionalFormatting>
  <conditionalFormatting sqref="I409">
    <cfRule type="top10" dxfId="422" priority="495" stopIfTrue="1" rank="1"/>
    <cfRule type="cellIs" dxfId="421" priority="496" stopIfTrue="1" operator="lessThan">
      <formula>0</formula>
    </cfRule>
  </conditionalFormatting>
  <conditionalFormatting sqref="L408">
    <cfRule type="top10" dxfId="420" priority="493" stopIfTrue="1" rank="1"/>
    <cfRule type="cellIs" dxfId="419" priority="494" stopIfTrue="1" operator="lessThan">
      <formula>0</formula>
    </cfRule>
  </conditionalFormatting>
  <conditionalFormatting sqref="I408">
    <cfRule type="top10" dxfId="418" priority="491" stopIfTrue="1" rank="1"/>
    <cfRule type="cellIs" dxfId="417" priority="492" stopIfTrue="1" operator="lessThan">
      <formula>0</formula>
    </cfRule>
  </conditionalFormatting>
  <conditionalFormatting sqref="L407">
    <cfRule type="top10" dxfId="416" priority="489" stopIfTrue="1" rank="1"/>
    <cfRule type="cellIs" dxfId="415" priority="490" stopIfTrue="1" operator="lessThan">
      <formula>0</formula>
    </cfRule>
  </conditionalFormatting>
  <conditionalFormatting sqref="I407">
    <cfRule type="top10" dxfId="414" priority="487" stopIfTrue="1" rank="1"/>
    <cfRule type="cellIs" dxfId="413" priority="488" stopIfTrue="1" operator="lessThan">
      <formula>0</formula>
    </cfRule>
  </conditionalFormatting>
  <conditionalFormatting sqref="L406">
    <cfRule type="top10" dxfId="412" priority="485" stopIfTrue="1" rank="1"/>
    <cfRule type="cellIs" dxfId="411" priority="486" stopIfTrue="1" operator="lessThan">
      <formula>0</formula>
    </cfRule>
  </conditionalFormatting>
  <conditionalFormatting sqref="I406">
    <cfRule type="top10" dxfId="410" priority="483" stopIfTrue="1" rank="1"/>
    <cfRule type="cellIs" dxfId="409" priority="484" stopIfTrue="1" operator="lessThan">
      <formula>0</formula>
    </cfRule>
  </conditionalFormatting>
  <conditionalFormatting sqref="L405">
    <cfRule type="top10" dxfId="408" priority="481" stopIfTrue="1" rank="1"/>
    <cfRule type="cellIs" dxfId="407" priority="482" stopIfTrue="1" operator="lessThan">
      <formula>0</formula>
    </cfRule>
  </conditionalFormatting>
  <conditionalFormatting sqref="I405">
    <cfRule type="top10" dxfId="406" priority="479" stopIfTrue="1" rank="1"/>
    <cfRule type="cellIs" dxfId="405" priority="480" stopIfTrue="1" operator="lessThan">
      <formula>0</formula>
    </cfRule>
  </conditionalFormatting>
  <conditionalFormatting sqref="L404">
    <cfRule type="top10" dxfId="404" priority="477" stopIfTrue="1" rank="1"/>
    <cfRule type="cellIs" dxfId="403" priority="478" stopIfTrue="1" operator="lessThan">
      <formula>0</formula>
    </cfRule>
  </conditionalFormatting>
  <conditionalFormatting sqref="I404">
    <cfRule type="top10" dxfId="402" priority="475" stopIfTrue="1" rank="1"/>
    <cfRule type="cellIs" dxfId="401" priority="476" stopIfTrue="1" operator="lessThan">
      <formula>0</formula>
    </cfRule>
  </conditionalFormatting>
  <conditionalFormatting sqref="L403">
    <cfRule type="top10" dxfId="400" priority="473" stopIfTrue="1" rank="1"/>
    <cfRule type="cellIs" dxfId="399" priority="474" stopIfTrue="1" operator="lessThan">
      <formula>0</formula>
    </cfRule>
  </conditionalFormatting>
  <conditionalFormatting sqref="I403">
    <cfRule type="top10" dxfId="398" priority="471" stopIfTrue="1" rank="1"/>
    <cfRule type="cellIs" dxfId="397" priority="472" stopIfTrue="1" operator="lessThan">
      <formula>0</formula>
    </cfRule>
  </conditionalFormatting>
  <conditionalFormatting sqref="L402">
    <cfRule type="top10" dxfId="396" priority="469" stopIfTrue="1" rank="1"/>
    <cfRule type="cellIs" dxfId="395" priority="470" stopIfTrue="1" operator="lessThan">
      <formula>0</formula>
    </cfRule>
  </conditionalFormatting>
  <conditionalFormatting sqref="I402">
    <cfRule type="top10" dxfId="394" priority="467" stopIfTrue="1" rank="1"/>
    <cfRule type="cellIs" dxfId="393" priority="468" stopIfTrue="1" operator="lessThan">
      <formula>0</formula>
    </cfRule>
  </conditionalFormatting>
  <conditionalFormatting sqref="L401">
    <cfRule type="top10" dxfId="392" priority="465" stopIfTrue="1" rank="1"/>
    <cfRule type="cellIs" dxfId="391" priority="466" stopIfTrue="1" operator="lessThan">
      <formula>0</formula>
    </cfRule>
  </conditionalFormatting>
  <conditionalFormatting sqref="I401">
    <cfRule type="top10" dxfId="390" priority="463" stopIfTrue="1" rank="1"/>
    <cfRule type="cellIs" dxfId="389" priority="464" stopIfTrue="1" operator="lessThan">
      <formula>0</formula>
    </cfRule>
  </conditionalFormatting>
  <conditionalFormatting sqref="L400">
    <cfRule type="top10" dxfId="388" priority="461" stopIfTrue="1" rank="1"/>
    <cfRule type="cellIs" dxfId="387" priority="462" stopIfTrue="1" operator="lessThan">
      <formula>0</formula>
    </cfRule>
  </conditionalFormatting>
  <conditionalFormatting sqref="I400">
    <cfRule type="top10" dxfId="386" priority="459" stopIfTrue="1" rank="1"/>
    <cfRule type="cellIs" dxfId="385" priority="460" stopIfTrue="1" operator="lessThan">
      <formula>0</formula>
    </cfRule>
  </conditionalFormatting>
  <conditionalFormatting sqref="L399">
    <cfRule type="top10" dxfId="384" priority="457" stopIfTrue="1" rank="1"/>
    <cfRule type="cellIs" dxfId="383" priority="458" stopIfTrue="1" operator="lessThan">
      <formula>0</formula>
    </cfRule>
  </conditionalFormatting>
  <conditionalFormatting sqref="I399">
    <cfRule type="top10" dxfId="382" priority="455" stopIfTrue="1" rank="1"/>
    <cfRule type="cellIs" dxfId="381" priority="456" stopIfTrue="1" operator="lessThan">
      <formula>0</formula>
    </cfRule>
  </conditionalFormatting>
  <conditionalFormatting sqref="L398">
    <cfRule type="top10" dxfId="380" priority="453" stopIfTrue="1" rank="1"/>
    <cfRule type="cellIs" dxfId="379" priority="454" stopIfTrue="1" operator="lessThan">
      <formula>0</formula>
    </cfRule>
  </conditionalFormatting>
  <conditionalFormatting sqref="I398">
    <cfRule type="top10" dxfId="378" priority="451" stopIfTrue="1" rank="1"/>
    <cfRule type="cellIs" dxfId="377" priority="452" stopIfTrue="1" operator="lessThan">
      <formula>0</formula>
    </cfRule>
  </conditionalFormatting>
  <conditionalFormatting sqref="L397">
    <cfRule type="top10" dxfId="376" priority="449" stopIfTrue="1" rank="1"/>
    <cfRule type="cellIs" dxfId="375" priority="450" stopIfTrue="1" operator="lessThan">
      <formula>0</formula>
    </cfRule>
  </conditionalFormatting>
  <conditionalFormatting sqref="I397">
    <cfRule type="top10" dxfId="374" priority="447" stopIfTrue="1" rank="1"/>
    <cfRule type="cellIs" dxfId="373" priority="448" stopIfTrue="1" operator="lessThan">
      <formula>0</formula>
    </cfRule>
  </conditionalFormatting>
  <conditionalFormatting sqref="L396">
    <cfRule type="top10" dxfId="372" priority="445" stopIfTrue="1" rank="1"/>
    <cfRule type="cellIs" dxfId="371" priority="446" stopIfTrue="1" operator="lessThan">
      <formula>0</formula>
    </cfRule>
  </conditionalFormatting>
  <conditionalFormatting sqref="I396">
    <cfRule type="top10" dxfId="370" priority="443" stopIfTrue="1" rank="1"/>
    <cfRule type="cellIs" dxfId="369" priority="444" stopIfTrue="1" operator="lessThan">
      <formula>0</formula>
    </cfRule>
  </conditionalFormatting>
  <conditionalFormatting sqref="L395">
    <cfRule type="top10" dxfId="368" priority="441" stopIfTrue="1" rank="1"/>
    <cfRule type="cellIs" dxfId="367" priority="442" stopIfTrue="1" operator="lessThan">
      <formula>0</formula>
    </cfRule>
  </conditionalFormatting>
  <conditionalFormatting sqref="I395">
    <cfRule type="top10" dxfId="366" priority="439" stopIfTrue="1" rank="1"/>
    <cfRule type="cellIs" dxfId="365" priority="440" stopIfTrue="1" operator="lessThan">
      <formula>0</formula>
    </cfRule>
  </conditionalFormatting>
  <conditionalFormatting sqref="L394">
    <cfRule type="top10" dxfId="364" priority="437" stopIfTrue="1" rank="1"/>
    <cfRule type="cellIs" dxfId="363" priority="438" stopIfTrue="1" operator="lessThan">
      <formula>0</formula>
    </cfRule>
  </conditionalFormatting>
  <conditionalFormatting sqref="I394">
    <cfRule type="top10" dxfId="362" priority="435" stopIfTrue="1" rank="1"/>
    <cfRule type="cellIs" dxfId="361" priority="436" stopIfTrue="1" operator="lessThan">
      <formula>0</formula>
    </cfRule>
  </conditionalFormatting>
  <conditionalFormatting sqref="L393">
    <cfRule type="top10" dxfId="360" priority="433" stopIfTrue="1" rank="1"/>
    <cfRule type="cellIs" dxfId="359" priority="434" stopIfTrue="1" operator="lessThan">
      <formula>0</formula>
    </cfRule>
  </conditionalFormatting>
  <conditionalFormatting sqref="I393">
    <cfRule type="top10" dxfId="358" priority="431" stopIfTrue="1" rank="1"/>
    <cfRule type="cellIs" dxfId="357" priority="432" stopIfTrue="1" operator="lessThan">
      <formula>0</formula>
    </cfRule>
  </conditionalFormatting>
  <conditionalFormatting sqref="L391">
    <cfRule type="top10" dxfId="356" priority="429" stopIfTrue="1" rank="1"/>
    <cfRule type="cellIs" dxfId="355" priority="430" stopIfTrue="1" operator="lessThan">
      <formula>0</formula>
    </cfRule>
  </conditionalFormatting>
  <conditionalFormatting sqref="I391">
    <cfRule type="top10" dxfId="354" priority="427" stopIfTrue="1" rank="1"/>
    <cfRule type="cellIs" dxfId="353" priority="428" stopIfTrue="1" operator="lessThan">
      <formula>0</formula>
    </cfRule>
  </conditionalFormatting>
  <conditionalFormatting sqref="L390">
    <cfRule type="top10" dxfId="352" priority="425" stopIfTrue="1" rank="1"/>
    <cfRule type="cellIs" dxfId="351" priority="426" stopIfTrue="1" operator="lessThan">
      <formula>0</formula>
    </cfRule>
  </conditionalFormatting>
  <conditionalFormatting sqref="I390">
    <cfRule type="top10" dxfId="350" priority="423" stopIfTrue="1" rank="1"/>
    <cfRule type="cellIs" dxfId="349" priority="424" stopIfTrue="1" operator="lessThan">
      <formula>0</formula>
    </cfRule>
  </conditionalFormatting>
  <conditionalFormatting sqref="L389">
    <cfRule type="top10" dxfId="348" priority="421" stopIfTrue="1" rank="1"/>
    <cfRule type="cellIs" dxfId="347" priority="422" stopIfTrue="1" operator="lessThan">
      <formula>0</formula>
    </cfRule>
  </conditionalFormatting>
  <conditionalFormatting sqref="I389">
    <cfRule type="top10" dxfId="346" priority="419" stopIfTrue="1" rank="1"/>
    <cfRule type="cellIs" dxfId="345" priority="420" stopIfTrue="1" operator="lessThan">
      <formula>0</formula>
    </cfRule>
  </conditionalFormatting>
  <conditionalFormatting sqref="L388">
    <cfRule type="top10" dxfId="344" priority="417" stopIfTrue="1" rank="1"/>
    <cfRule type="cellIs" dxfId="343" priority="418" stopIfTrue="1" operator="lessThan">
      <formula>0</formula>
    </cfRule>
  </conditionalFormatting>
  <conditionalFormatting sqref="I388">
    <cfRule type="top10" dxfId="342" priority="415" stopIfTrue="1" rank="1"/>
    <cfRule type="cellIs" dxfId="341" priority="416" stopIfTrue="1" operator="lessThan">
      <formula>0</formula>
    </cfRule>
  </conditionalFormatting>
  <conditionalFormatting sqref="L387">
    <cfRule type="top10" dxfId="340" priority="413" stopIfTrue="1" rank="1"/>
    <cfRule type="cellIs" dxfId="339" priority="414" stopIfTrue="1" operator="lessThan">
      <formula>0</formula>
    </cfRule>
  </conditionalFormatting>
  <conditionalFormatting sqref="I387">
    <cfRule type="top10" dxfId="338" priority="411" stopIfTrue="1" rank="1"/>
    <cfRule type="cellIs" dxfId="337" priority="412" stopIfTrue="1" operator="lessThan">
      <formula>0</formula>
    </cfRule>
  </conditionalFormatting>
  <conditionalFormatting sqref="L386">
    <cfRule type="top10" dxfId="336" priority="409" stopIfTrue="1" rank="1"/>
    <cfRule type="cellIs" dxfId="335" priority="410" stopIfTrue="1" operator="lessThan">
      <formula>0</formula>
    </cfRule>
  </conditionalFormatting>
  <conditionalFormatting sqref="I386">
    <cfRule type="top10" dxfId="334" priority="407" stopIfTrue="1" rank="1"/>
    <cfRule type="cellIs" dxfId="333" priority="408" stopIfTrue="1" operator="lessThan">
      <formula>0</formula>
    </cfRule>
  </conditionalFormatting>
  <conditionalFormatting sqref="L385">
    <cfRule type="top10" dxfId="332" priority="405" stopIfTrue="1" rank="1"/>
    <cfRule type="cellIs" dxfId="331" priority="406" stopIfTrue="1" operator="lessThan">
      <formula>0</formula>
    </cfRule>
  </conditionalFormatting>
  <conditionalFormatting sqref="I385">
    <cfRule type="top10" dxfId="330" priority="403" stopIfTrue="1" rank="1"/>
    <cfRule type="cellIs" dxfId="329" priority="404" stopIfTrue="1" operator="lessThan">
      <formula>0</formula>
    </cfRule>
  </conditionalFormatting>
  <conditionalFormatting sqref="L384">
    <cfRule type="top10" dxfId="328" priority="401" stopIfTrue="1" rank="1"/>
    <cfRule type="cellIs" dxfId="327" priority="402" stopIfTrue="1" operator="lessThan">
      <formula>0</formula>
    </cfRule>
  </conditionalFormatting>
  <conditionalFormatting sqref="I384">
    <cfRule type="top10" dxfId="326" priority="399" stopIfTrue="1" rank="1"/>
    <cfRule type="cellIs" dxfId="325" priority="400" stopIfTrue="1" operator="lessThan">
      <formula>0</formula>
    </cfRule>
  </conditionalFormatting>
  <conditionalFormatting sqref="L383">
    <cfRule type="top10" dxfId="324" priority="397" stopIfTrue="1" rank="1"/>
    <cfRule type="cellIs" dxfId="323" priority="398" stopIfTrue="1" operator="lessThan">
      <formula>0</formula>
    </cfRule>
  </conditionalFormatting>
  <conditionalFormatting sqref="I383">
    <cfRule type="top10" dxfId="322" priority="395" stopIfTrue="1" rank="1"/>
    <cfRule type="cellIs" dxfId="321" priority="396" stopIfTrue="1" operator="lessThan">
      <formula>0</formula>
    </cfRule>
  </conditionalFormatting>
  <conditionalFormatting sqref="L382">
    <cfRule type="top10" dxfId="320" priority="393" stopIfTrue="1" rank="1"/>
    <cfRule type="cellIs" dxfId="319" priority="394" stopIfTrue="1" operator="lessThan">
      <formula>0</formula>
    </cfRule>
  </conditionalFormatting>
  <conditionalFormatting sqref="I382">
    <cfRule type="top10" dxfId="318" priority="391" stopIfTrue="1" rank="1"/>
    <cfRule type="cellIs" dxfId="317" priority="392" stopIfTrue="1" operator="lessThan">
      <formula>0</formula>
    </cfRule>
  </conditionalFormatting>
  <conditionalFormatting sqref="L381">
    <cfRule type="top10" dxfId="316" priority="389" stopIfTrue="1" rank="1"/>
    <cfRule type="cellIs" dxfId="315" priority="390" stopIfTrue="1" operator="lessThan">
      <formula>0</formula>
    </cfRule>
  </conditionalFormatting>
  <conditionalFormatting sqref="I381">
    <cfRule type="top10" dxfId="314" priority="387" stopIfTrue="1" rank="1"/>
    <cfRule type="cellIs" dxfId="313" priority="388" stopIfTrue="1" operator="lessThan">
      <formula>0</formula>
    </cfRule>
  </conditionalFormatting>
  <conditionalFormatting sqref="L380">
    <cfRule type="top10" dxfId="312" priority="385" stopIfTrue="1" rank="1"/>
    <cfRule type="cellIs" dxfId="311" priority="386" stopIfTrue="1" operator="lessThan">
      <formula>0</formula>
    </cfRule>
  </conditionalFormatting>
  <conditionalFormatting sqref="I380">
    <cfRule type="top10" dxfId="310" priority="383" stopIfTrue="1" rank="1"/>
    <cfRule type="cellIs" dxfId="309" priority="384" stopIfTrue="1" operator="lessThan">
      <formula>0</formula>
    </cfRule>
  </conditionalFormatting>
  <conditionalFormatting sqref="L379">
    <cfRule type="top10" dxfId="308" priority="381" stopIfTrue="1" rank="1"/>
    <cfRule type="cellIs" dxfId="307" priority="382" stopIfTrue="1" operator="lessThan">
      <formula>0</formula>
    </cfRule>
  </conditionalFormatting>
  <conditionalFormatting sqref="I379">
    <cfRule type="top10" dxfId="306" priority="379" stopIfTrue="1" rank="1"/>
    <cfRule type="cellIs" dxfId="305" priority="380" stopIfTrue="1" operator="lessThan">
      <formula>0</formula>
    </cfRule>
  </conditionalFormatting>
  <conditionalFormatting sqref="L378">
    <cfRule type="top10" dxfId="304" priority="377" stopIfTrue="1" rank="1"/>
    <cfRule type="cellIs" dxfId="303" priority="378" stopIfTrue="1" operator="lessThan">
      <formula>0</formula>
    </cfRule>
  </conditionalFormatting>
  <conditionalFormatting sqref="I378">
    <cfRule type="top10" dxfId="302" priority="375" stopIfTrue="1" rank="1"/>
    <cfRule type="cellIs" dxfId="301" priority="376" stopIfTrue="1" operator="lessThan">
      <formula>0</formula>
    </cfRule>
  </conditionalFormatting>
  <conditionalFormatting sqref="L377">
    <cfRule type="top10" dxfId="300" priority="373" stopIfTrue="1" rank="1"/>
    <cfRule type="cellIs" dxfId="299" priority="374" stopIfTrue="1" operator="lessThan">
      <formula>0</formula>
    </cfRule>
  </conditionalFormatting>
  <conditionalFormatting sqref="I377">
    <cfRule type="top10" dxfId="298" priority="371" stopIfTrue="1" rank="1"/>
    <cfRule type="cellIs" dxfId="297" priority="372" stopIfTrue="1" operator="lessThan">
      <formula>0</formula>
    </cfRule>
  </conditionalFormatting>
  <conditionalFormatting sqref="L376">
    <cfRule type="top10" dxfId="296" priority="369" stopIfTrue="1" rank="1"/>
    <cfRule type="cellIs" dxfId="295" priority="370" stopIfTrue="1" operator="lessThan">
      <formula>0</formula>
    </cfRule>
  </conditionalFormatting>
  <conditionalFormatting sqref="I376">
    <cfRule type="top10" dxfId="294" priority="367" stopIfTrue="1" rank="1"/>
    <cfRule type="cellIs" dxfId="293" priority="368" stopIfTrue="1" operator="lessThan">
      <formula>0</formula>
    </cfRule>
  </conditionalFormatting>
  <conditionalFormatting sqref="L375">
    <cfRule type="top10" dxfId="292" priority="365" stopIfTrue="1" rank="1"/>
    <cfRule type="cellIs" dxfId="291" priority="366" stopIfTrue="1" operator="lessThan">
      <formula>0</formula>
    </cfRule>
  </conditionalFormatting>
  <conditionalFormatting sqref="I375">
    <cfRule type="top10" dxfId="290" priority="363" stopIfTrue="1" rank="1"/>
    <cfRule type="cellIs" dxfId="289" priority="364" stopIfTrue="1" operator="lessThan">
      <formula>0</formula>
    </cfRule>
  </conditionalFormatting>
  <conditionalFormatting sqref="L374">
    <cfRule type="top10" dxfId="288" priority="361" stopIfTrue="1" rank="1"/>
    <cfRule type="cellIs" dxfId="287" priority="362" stopIfTrue="1" operator="lessThan">
      <formula>0</formula>
    </cfRule>
  </conditionalFormatting>
  <conditionalFormatting sqref="I374">
    <cfRule type="top10" dxfId="286" priority="359" stopIfTrue="1" rank="1"/>
    <cfRule type="cellIs" dxfId="285" priority="360" stopIfTrue="1" operator="lessThan">
      <formula>0</formula>
    </cfRule>
  </conditionalFormatting>
  <conditionalFormatting sqref="L373">
    <cfRule type="top10" dxfId="284" priority="357" stopIfTrue="1" rank="1"/>
    <cfRule type="cellIs" dxfId="283" priority="358" stopIfTrue="1" operator="lessThan">
      <formula>0</formula>
    </cfRule>
  </conditionalFormatting>
  <conditionalFormatting sqref="I373">
    <cfRule type="top10" dxfId="282" priority="355" stopIfTrue="1" rank="1"/>
    <cfRule type="cellIs" dxfId="281" priority="356" stopIfTrue="1" operator="lessThan">
      <formula>0</formula>
    </cfRule>
  </conditionalFormatting>
  <conditionalFormatting sqref="L372">
    <cfRule type="top10" dxfId="280" priority="353" stopIfTrue="1" rank="1"/>
    <cfRule type="cellIs" dxfId="279" priority="354" stopIfTrue="1" operator="lessThan">
      <formula>0</formula>
    </cfRule>
  </conditionalFormatting>
  <conditionalFormatting sqref="I372">
    <cfRule type="top10" dxfId="278" priority="351" stopIfTrue="1" rank="1"/>
    <cfRule type="cellIs" dxfId="277" priority="352" stopIfTrue="1" operator="lessThan">
      <formula>0</formula>
    </cfRule>
  </conditionalFormatting>
  <conditionalFormatting sqref="L371">
    <cfRule type="top10" dxfId="276" priority="349" stopIfTrue="1" rank="1"/>
    <cfRule type="cellIs" dxfId="275" priority="350" stopIfTrue="1" operator="lessThan">
      <formula>0</formula>
    </cfRule>
  </conditionalFormatting>
  <conditionalFormatting sqref="I371">
    <cfRule type="top10" dxfId="274" priority="347" stopIfTrue="1" rank="1"/>
    <cfRule type="cellIs" dxfId="273" priority="348" stopIfTrue="1" operator="lessThan">
      <formula>0</formula>
    </cfRule>
  </conditionalFormatting>
  <conditionalFormatting sqref="L392">
    <cfRule type="top10" dxfId="272" priority="345" stopIfTrue="1" rank="1"/>
    <cfRule type="cellIs" dxfId="271" priority="346" stopIfTrue="1" operator="lessThan">
      <formula>0</formula>
    </cfRule>
  </conditionalFormatting>
  <conditionalFormatting sqref="I392">
    <cfRule type="top10" dxfId="270" priority="343" stopIfTrue="1" rank="1"/>
    <cfRule type="cellIs" dxfId="269" priority="344" stopIfTrue="1" operator="lessThan">
      <formula>0</formula>
    </cfRule>
  </conditionalFormatting>
  <conditionalFormatting sqref="L370">
    <cfRule type="top10" dxfId="268" priority="341" stopIfTrue="1" rank="1"/>
    <cfRule type="cellIs" dxfId="267" priority="342" stopIfTrue="1" operator="lessThan">
      <formula>0</formula>
    </cfRule>
  </conditionalFormatting>
  <conditionalFormatting sqref="I370">
    <cfRule type="top10" dxfId="266" priority="339" stopIfTrue="1" rank="1"/>
    <cfRule type="cellIs" dxfId="265" priority="340" stopIfTrue="1" operator="lessThan">
      <formula>0</formula>
    </cfRule>
  </conditionalFormatting>
  <conditionalFormatting sqref="L369">
    <cfRule type="top10" dxfId="264" priority="337" stopIfTrue="1" rank="1"/>
    <cfRule type="cellIs" dxfId="263" priority="338" stopIfTrue="1" operator="lessThan">
      <formula>0</formula>
    </cfRule>
  </conditionalFormatting>
  <conditionalFormatting sqref="I369">
    <cfRule type="top10" dxfId="262" priority="335" stopIfTrue="1" rank="1"/>
    <cfRule type="cellIs" dxfId="261" priority="336" stopIfTrue="1" operator="lessThan">
      <formula>0</formula>
    </cfRule>
  </conditionalFormatting>
  <conditionalFormatting sqref="L368">
    <cfRule type="top10" dxfId="260" priority="333" stopIfTrue="1" rank="1"/>
    <cfRule type="cellIs" dxfId="259" priority="334" stopIfTrue="1" operator="lessThan">
      <formula>0</formula>
    </cfRule>
  </conditionalFormatting>
  <conditionalFormatting sqref="I368">
    <cfRule type="top10" dxfId="258" priority="331" stopIfTrue="1" rank="1"/>
    <cfRule type="cellIs" dxfId="257" priority="332" stopIfTrue="1" operator="lessThan">
      <formula>0</formula>
    </cfRule>
  </conditionalFormatting>
  <conditionalFormatting sqref="L367">
    <cfRule type="top10" dxfId="256" priority="329" stopIfTrue="1" rank="1"/>
    <cfRule type="cellIs" dxfId="255" priority="330" stopIfTrue="1" operator="lessThan">
      <formula>0</formula>
    </cfRule>
  </conditionalFormatting>
  <conditionalFormatting sqref="I367">
    <cfRule type="top10" dxfId="254" priority="327" stopIfTrue="1" rank="1"/>
    <cfRule type="cellIs" dxfId="253" priority="328" stopIfTrue="1" operator="lessThan">
      <formula>0</formula>
    </cfRule>
  </conditionalFormatting>
  <conditionalFormatting sqref="L366">
    <cfRule type="top10" dxfId="252" priority="325" stopIfTrue="1" rank="1"/>
    <cfRule type="cellIs" dxfId="251" priority="326" stopIfTrue="1" operator="lessThan">
      <formula>0</formula>
    </cfRule>
  </conditionalFormatting>
  <conditionalFormatting sqref="I366">
    <cfRule type="top10" dxfId="250" priority="323" stopIfTrue="1" rank="1"/>
    <cfRule type="cellIs" dxfId="249" priority="324" stopIfTrue="1" operator="lessThan">
      <formula>0</formula>
    </cfRule>
  </conditionalFormatting>
  <conditionalFormatting sqref="L365">
    <cfRule type="top10" dxfId="248" priority="321" stopIfTrue="1" rank="1"/>
    <cfRule type="cellIs" dxfId="247" priority="322" stopIfTrue="1" operator="lessThan">
      <formula>0</formula>
    </cfRule>
  </conditionalFormatting>
  <conditionalFormatting sqref="I365">
    <cfRule type="top10" dxfId="246" priority="319" stopIfTrue="1" rank="1"/>
    <cfRule type="cellIs" dxfId="245" priority="320" stopIfTrue="1" operator="lessThan">
      <formula>0</formula>
    </cfRule>
  </conditionalFormatting>
  <conditionalFormatting sqref="L364">
    <cfRule type="top10" dxfId="244" priority="317" stopIfTrue="1" rank="1"/>
    <cfRule type="cellIs" dxfId="243" priority="318" stopIfTrue="1" operator="lessThan">
      <formula>0</formula>
    </cfRule>
  </conditionalFormatting>
  <conditionalFormatting sqref="I364">
    <cfRule type="top10" dxfId="242" priority="315" stopIfTrue="1" rank="1"/>
    <cfRule type="cellIs" dxfId="241" priority="316" stopIfTrue="1" operator="lessThan">
      <formula>0</formula>
    </cfRule>
  </conditionalFormatting>
  <conditionalFormatting sqref="L363">
    <cfRule type="top10" dxfId="240" priority="313" stopIfTrue="1" rank="1"/>
    <cfRule type="cellIs" dxfId="239" priority="314" stopIfTrue="1" operator="lessThan">
      <formula>0</formula>
    </cfRule>
  </conditionalFormatting>
  <conditionalFormatting sqref="I363">
    <cfRule type="top10" dxfId="238" priority="311" stopIfTrue="1" rank="1"/>
    <cfRule type="cellIs" dxfId="237" priority="312" stopIfTrue="1" operator="lessThan">
      <formula>0</formula>
    </cfRule>
  </conditionalFormatting>
  <conditionalFormatting sqref="L362">
    <cfRule type="top10" dxfId="236" priority="309" stopIfTrue="1" rank="1"/>
    <cfRule type="cellIs" dxfId="235" priority="310" stopIfTrue="1" operator="lessThan">
      <formula>0</formula>
    </cfRule>
  </conditionalFormatting>
  <conditionalFormatting sqref="I362">
    <cfRule type="top10" dxfId="234" priority="307" stopIfTrue="1" rank="1"/>
    <cfRule type="cellIs" dxfId="233" priority="308" stopIfTrue="1" operator="lessThan">
      <formula>0</formula>
    </cfRule>
  </conditionalFormatting>
  <conditionalFormatting sqref="L361">
    <cfRule type="top10" dxfId="232" priority="305" stopIfTrue="1" rank="1"/>
    <cfRule type="cellIs" dxfId="231" priority="306" stopIfTrue="1" operator="lessThan">
      <formula>0</formula>
    </cfRule>
  </conditionalFormatting>
  <conditionalFormatting sqref="I361">
    <cfRule type="top10" dxfId="230" priority="303" stopIfTrue="1" rank="1"/>
    <cfRule type="cellIs" dxfId="229" priority="304" stopIfTrue="1" operator="lessThan">
      <formula>0</formula>
    </cfRule>
  </conditionalFormatting>
  <conditionalFormatting sqref="L360">
    <cfRule type="top10" dxfId="228" priority="301" stopIfTrue="1" rank="1"/>
    <cfRule type="cellIs" dxfId="227" priority="302" stopIfTrue="1" operator="lessThan">
      <formula>0</formula>
    </cfRule>
  </conditionalFormatting>
  <conditionalFormatting sqref="I360">
    <cfRule type="top10" dxfId="226" priority="299" stopIfTrue="1" rank="1"/>
    <cfRule type="cellIs" dxfId="225" priority="300" stopIfTrue="1" operator="lessThan">
      <formula>0</formula>
    </cfRule>
  </conditionalFormatting>
  <conditionalFormatting sqref="L359">
    <cfRule type="top10" dxfId="224" priority="297" stopIfTrue="1" rank="1"/>
    <cfRule type="cellIs" dxfId="223" priority="298" stopIfTrue="1" operator="lessThan">
      <formula>0</formula>
    </cfRule>
  </conditionalFormatting>
  <conditionalFormatting sqref="I359">
    <cfRule type="top10" dxfId="222" priority="295" stopIfTrue="1" rank="1"/>
    <cfRule type="cellIs" dxfId="221" priority="296" stopIfTrue="1" operator="lessThan">
      <formula>0</formula>
    </cfRule>
  </conditionalFormatting>
  <conditionalFormatting sqref="L358">
    <cfRule type="top10" dxfId="220" priority="293" stopIfTrue="1" rank="1"/>
    <cfRule type="cellIs" dxfId="219" priority="294" stopIfTrue="1" operator="lessThan">
      <formula>0</formula>
    </cfRule>
  </conditionalFormatting>
  <conditionalFormatting sqref="I358">
    <cfRule type="top10" dxfId="218" priority="291" stopIfTrue="1" rank="1"/>
    <cfRule type="cellIs" dxfId="217" priority="292" stopIfTrue="1" operator="lessThan">
      <formula>0</formula>
    </cfRule>
  </conditionalFormatting>
  <conditionalFormatting sqref="L357">
    <cfRule type="top10" dxfId="216" priority="289" stopIfTrue="1" rank="1"/>
    <cfRule type="cellIs" dxfId="215" priority="290" stopIfTrue="1" operator="lessThan">
      <formula>0</formula>
    </cfRule>
  </conditionalFormatting>
  <conditionalFormatting sqref="I357">
    <cfRule type="top10" dxfId="214" priority="287" stopIfTrue="1" rank="1"/>
    <cfRule type="cellIs" dxfId="213" priority="288" stopIfTrue="1" operator="lessThan">
      <formula>0</formula>
    </cfRule>
  </conditionalFormatting>
  <conditionalFormatting sqref="L356">
    <cfRule type="top10" dxfId="212" priority="285" stopIfTrue="1" rank="1"/>
    <cfRule type="cellIs" dxfId="211" priority="286" stopIfTrue="1" operator="lessThan">
      <formula>0</formula>
    </cfRule>
  </conditionalFormatting>
  <conditionalFormatting sqref="I356">
    <cfRule type="top10" dxfId="210" priority="283" stopIfTrue="1" rank="1"/>
    <cfRule type="cellIs" dxfId="209" priority="284" stopIfTrue="1" operator="lessThan">
      <formula>0</formula>
    </cfRule>
  </conditionalFormatting>
  <conditionalFormatting sqref="L355">
    <cfRule type="top10" dxfId="208" priority="281" stopIfTrue="1" rank="1"/>
    <cfRule type="cellIs" dxfId="207" priority="282" stopIfTrue="1" operator="lessThan">
      <formula>0</formula>
    </cfRule>
  </conditionalFormatting>
  <conditionalFormatting sqref="I355">
    <cfRule type="top10" dxfId="206" priority="279" stopIfTrue="1" rank="1"/>
    <cfRule type="cellIs" dxfId="205" priority="280" stopIfTrue="1" operator="lessThan">
      <formula>0</formula>
    </cfRule>
  </conditionalFormatting>
  <conditionalFormatting sqref="L354">
    <cfRule type="top10" dxfId="204" priority="277" stopIfTrue="1" rank="1"/>
    <cfRule type="cellIs" dxfId="203" priority="278" stopIfTrue="1" operator="lessThan">
      <formula>0</formula>
    </cfRule>
  </conditionalFormatting>
  <conditionalFormatting sqref="I354">
    <cfRule type="top10" dxfId="202" priority="275" stopIfTrue="1" rank="1"/>
    <cfRule type="cellIs" dxfId="201" priority="276" stopIfTrue="1" operator="lessThan">
      <formula>0</formula>
    </cfRule>
  </conditionalFormatting>
  <conditionalFormatting sqref="L353">
    <cfRule type="top10" dxfId="200" priority="273" stopIfTrue="1" rank="1"/>
    <cfRule type="cellIs" dxfId="199" priority="274" stopIfTrue="1" operator="lessThan">
      <formula>0</formula>
    </cfRule>
  </conditionalFormatting>
  <conditionalFormatting sqref="I353">
    <cfRule type="top10" dxfId="198" priority="271" stopIfTrue="1" rank="1"/>
    <cfRule type="cellIs" dxfId="197" priority="272" stopIfTrue="1" operator="lessThan">
      <formula>0</formula>
    </cfRule>
  </conditionalFormatting>
  <conditionalFormatting sqref="L351">
    <cfRule type="top10" dxfId="196" priority="269" stopIfTrue="1" rank="1"/>
    <cfRule type="cellIs" dxfId="195" priority="270" stopIfTrue="1" operator="lessThan">
      <formula>0</formula>
    </cfRule>
  </conditionalFormatting>
  <conditionalFormatting sqref="I351">
    <cfRule type="top10" dxfId="194" priority="267" stopIfTrue="1" rank="1"/>
    <cfRule type="cellIs" dxfId="193" priority="268" stopIfTrue="1" operator="lessThan">
      <formula>0</formula>
    </cfRule>
  </conditionalFormatting>
  <conditionalFormatting sqref="L352">
    <cfRule type="top10" dxfId="192" priority="265" stopIfTrue="1" rank="1"/>
    <cfRule type="cellIs" dxfId="191" priority="266" stopIfTrue="1" operator="lessThan">
      <formula>0</formula>
    </cfRule>
  </conditionalFormatting>
  <conditionalFormatting sqref="I352">
    <cfRule type="top10" dxfId="190" priority="263" stopIfTrue="1" rank="1"/>
    <cfRule type="cellIs" dxfId="189" priority="264" stopIfTrue="1" operator="lessThan">
      <formula>0</formula>
    </cfRule>
  </conditionalFormatting>
  <conditionalFormatting sqref="L350">
    <cfRule type="top10" dxfId="188" priority="261" stopIfTrue="1" rank="1"/>
    <cfRule type="cellIs" dxfId="187" priority="262" stopIfTrue="1" operator="lessThan">
      <formula>0</formula>
    </cfRule>
  </conditionalFormatting>
  <conditionalFormatting sqref="I350">
    <cfRule type="top10" dxfId="186" priority="259" stopIfTrue="1" rank="1"/>
    <cfRule type="cellIs" dxfId="185" priority="260" stopIfTrue="1" operator="lessThan">
      <formula>0</formula>
    </cfRule>
  </conditionalFormatting>
  <conditionalFormatting sqref="L349">
    <cfRule type="top10" dxfId="184" priority="257" stopIfTrue="1" rank="1"/>
    <cfRule type="cellIs" dxfId="183" priority="258" stopIfTrue="1" operator="lessThan">
      <formula>0</formula>
    </cfRule>
  </conditionalFormatting>
  <conditionalFormatting sqref="I349">
    <cfRule type="top10" dxfId="182" priority="255" stopIfTrue="1" rank="1"/>
    <cfRule type="cellIs" dxfId="181" priority="256" stopIfTrue="1" operator="lessThan">
      <formula>0</formula>
    </cfRule>
  </conditionalFormatting>
  <conditionalFormatting sqref="L348">
    <cfRule type="top10" dxfId="180" priority="253" stopIfTrue="1" rank="1"/>
    <cfRule type="cellIs" dxfId="179" priority="254" stopIfTrue="1" operator="lessThan">
      <formula>0</formula>
    </cfRule>
  </conditionalFormatting>
  <conditionalFormatting sqref="I348">
    <cfRule type="top10" dxfId="178" priority="251" stopIfTrue="1" rank="1"/>
    <cfRule type="cellIs" dxfId="177" priority="252" stopIfTrue="1" operator="lessThan">
      <formula>0</formula>
    </cfRule>
  </conditionalFormatting>
  <conditionalFormatting sqref="L347">
    <cfRule type="top10" dxfId="176" priority="249" stopIfTrue="1" rank="1"/>
    <cfRule type="cellIs" dxfId="175" priority="250" stopIfTrue="1" operator="lessThan">
      <formula>0</formula>
    </cfRule>
  </conditionalFormatting>
  <conditionalFormatting sqref="I347">
    <cfRule type="top10" dxfId="174" priority="247" stopIfTrue="1" rank="1"/>
    <cfRule type="cellIs" dxfId="173" priority="248" stopIfTrue="1" operator="lessThan">
      <formula>0</formula>
    </cfRule>
  </conditionalFormatting>
  <conditionalFormatting sqref="L346">
    <cfRule type="top10" dxfId="172" priority="245" stopIfTrue="1" rank="1"/>
    <cfRule type="cellIs" dxfId="171" priority="246" stopIfTrue="1" operator="lessThan">
      <formula>0</formula>
    </cfRule>
  </conditionalFormatting>
  <conditionalFormatting sqref="I346">
    <cfRule type="top10" dxfId="170" priority="243" stopIfTrue="1" rank="1"/>
    <cfRule type="cellIs" dxfId="169" priority="244" stopIfTrue="1" operator="lessThan">
      <formula>0</formula>
    </cfRule>
  </conditionalFormatting>
  <conditionalFormatting sqref="L345">
    <cfRule type="top10" dxfId="168" priority="241" stopIfTrue="1" rank="1"/>
    <cfRule type="cellIs" dxfId="167" priority="242" stopIfTrue="1" operator="lessThan">
      <formula>0</formula>
    </cfRule>
  </conditionalFormatting>
  <conditionalFormatting sqref="I345">
    <cfRule type="top10" dxfId="166" priority="239" stopIfTrue="1" rank="1"/>
    <cfRule type="cellIs" dxfId="165" priority="240" stopIfTrue="1" operator="lessThan">
      <formula>0</formula>
    </cfRule>
  </conditionalFormatting>
  <conditionalFormatting sqref="L344">
    <cfRule type="top10" dxfId="164" priority="237" stopIfTrue="1" rank="1"/>
    <cfRule type="cellIs" dxfId="163" priority="238" stopIfTrue="1" operator="lessThan">
      <formula>0</formula>
    </cfRule>
  </conditionalFormatting>
  <conditionalFormatting sqref="I344">
    <cfRule type="top10" dxfId="162" priority="235" stopIfTrue="1" rank="1"/>
    <cfRule type="cellIs" dxfId="161" priority="236" stopIfTrue="1" operator="lessThan">
      <formula>0</formula>
    </cfRule>
  </conditionalFormatting>
  <conditionalFormatting sqref="L343">
    <cfRule type="top10" dxfId="160" priority="233" stopIfTrue="1" rank="1"/>
    <cfRule type="cellIs" dxfId="159" priority="234" stopIfTrue="1" operator="lessThan">
      <formula>0</formula>
    </cfRule>
  </conditionalFormatting>
  <conditionalFormatting sqref="I343">
    <cfRule type="top10" dxfId="158" priority="231" stopIfTrue="1" rank="1"/>
    <cfRule type="cellIs" dxfId="157" priority="232" stopIfTrue="1" operator="lessThan">
      <formula>0</formula>
    </cfRule>
  </conditionalFormatting>
  <conditionalFormatting sqref="L342">
    <cfRule type="top10" dxfId="156" priority="229" stopIfTrue="1" rank="1"/>
    <cfRule type="cellIs" dxfId="155" priority="230" stopIfTrue="1" operator="lessThan">
      <formula>0</formula>
    </cfRule>
  </conditionalFormatting>
  <conditionalFormatting sqref="I342">
    <cfRule type="top10" dxfId="154" priority="227" stopIfTrue="1" rank="1"/>
    <cfRule type="cellIs" dxfId="153" priority="228" stopIfTrue="1" operator="lessThan">
      <formula>0</formula>
    </cfRule>
  </conditionalFormatting>
  <conditionalFormatting sqref="L341">
    <cfRule type="top10" dxfId="152" priority="225" stopIfTrue="1" rank="1"/>
    <cfRule type="cellIs" dxfId="151" priority="226" stopIfTrue="1" operator="lessThan">
      <formula>0</formula>
    </cfRule>
  </conditionalFormatting>
  <conditionalFormatting sqref="I341">
    <cfRule type="top10" dxfId="150" priority="223" stopIfTrue="1" rank="1"/>
    <cfRule type="cellIs" dxfId="149" priority="224" stopIfTrue="1" operator="lessThan">
      <formula>0</formula>
    </cfRule>
  </conditionalFormatting>
  <conditionalFormatting sqref="L340">
    <cfRule type="top10" dxfId="148" priority="221" stopIfTrue="1" rank="1"/>
    <cfRule type="cellIs" dxfId="147" priority="222" stopIfTrue="1" operator="lessThan">
      <formula>0</formula>
    </cfRule>
  </conditionalFormatting>
  <conditionalFormatting sqref="I340">
    <cfRule type="top10" dxfId="146" priority="219" stopIfTrue="1" rank="1"/>
    <cfRule type="cellIs" dxfId="145" priority="220" stopIfTrue="1" operator="lessThan">
      <formula>0</formula>
    </cfRule>
  </conditionalFormatting>
  <conditionalFormatting sqref="L339">
    <cfRule type="top10" dxfId="144" priority="217" stopIfTrue="1" rank="1"/>
    <cfRule type="cellIs" dxfId="143" priority="218" stopIfTrue="1" operator="lessThan">
      <formula>0</formula>
    </cfRule>
  </conditionalFormatting>
  <conditionalFormatting sqref="I339">
    <cfRule type="top10" dxfId="142" priority="215" stopIfTrue="1" rank="1"/>
    <cfRule type="cellIs" dxfId="141" priority="216" stopIfTrue="1" operator="lessThan">
      <formula>0</formula>
    </cfRule>
  </conditionalFormatting>
  <conditionalFormatting sqref="L338">
    <cfRule type="top10" dxfId="140" priority="213" stopIfTrue="1" rank="1"/>
    <cfRule type="cellIs" dxfId="139" priority="214" stopIfTrue="1" operator="lessThan">
      <formula>0</formula>
    </cfRule>
  </conditionalFormatting>
  <conditionalFormatting sqref="I338">
    <cfRule type="top10" dxfId="138" priority="211" stopIfTrue="1" rank="1"/>
    <cfRule type="cellIs" dxfId="137" priority="212" stopIfTrue="1" operator="lessThan">
      <formula>0</formula>
    </cfRule>
  </conditionalFormatting>
  <conditionalFormatting sqref="L337">
    <cfRule type="top10" dxfId="136" priority="209" stopIfTrue="1" rank="1"/>
    <cfRule type="cellIs" dxfId="135" priority="210" stopIfTrue="1" operator="lessThan">
      <formula>0</formula>
    </cfRule>
  </conditionalFormatting>
  <conditionalFormatting sqref="I337">
    <cfRule type="top10" dxfId="134" priority="207" stopIfTrue="1" rank="1"/>
    <cfRule type="cellIs" dxfId="133" priority="208" stopIfTrue="1" operator="lessThan">
      <formula>0</formula>
    </cfRule>
  </conditionalFormatting>
  <conditionalFormatting sqref="L336">
    <cfRule type="top10" dxfId="132" priority="205" stopIfTrue="1" rank="1"/>
    <cfRule type="cellIs" dxfId="131" priority="206" stopIfTrue="1" operator="lessThan">
      <formula>0</formula>
    </cfRule>
  </conditionalFormatting>
  <conditionalFormatting sqref="I336">
    <cfRule type="top10" dxfId="130" priority="203" stopIfTrue="1" rank="1"/>
    <cfRule type="cellIs" dxfId="129" priority="204" stopIfTrue="1" operator="lessThan">
      <formula>0</formula>
    </cfRule>
  </conditionalFormatting>
  <conditionalFormatting sqref="L335">
    <cfRule type="top10" dxfId="128" priority="201" stopIfTrue="1" rank="1"/>
    <cfRule type="cellIs" dxfId="127" priority="202" stopIfTrue="1" operator="lessThan">
      <formula>0</formula>
    </cfRule>
  </conditionalFormatting>
  <conditionalFormatting sqref="I335">
    <cfRule type="top10" dxfId="126" priority="199" stopIfTrue="1" rank="1"/>
    <cfRule type="cellIs" dxfId="125" priority="200" stopIfTrue="1" operator="lessThan">
      <formula>0</formula>
    </cfRule>
  </conditionalFormatting>
  <conditionalFormatting sqref="L334">
    <cfRule type="top10" dxfId="124" priority="197" stopIfTrue="1" rank="1"/>
    <cfRule type="cellIs" dxfId="123" priority="198" stopIfTrue="1" operator="lessThan">
      <formula>0</formula>
    </cfRule>
  </conditionalFormatting>
  <conditionalFormatting sqref="I334">
    <cfRule type="top10" dxfId="122" priority="195" stopIfTrue="1" rank="1"/>
    <cfRule type="cellIs" dxfId="121" priority="196" stopIfTrue="1" operator="lessThan">
      <formula>0</formula>
    </cfRule>
  </conditionalFormatting>
  <conditionalFormatting sqref="L333">
    <cfRule type="top10" dxfId="120" priority="193" stopIfTrue="1" rank="1"/>
    <cfRule type="cellIs" dxfId="119" priority="194" stopIfTrue="1" operator="lessThan">
      <formula>0</formula>
    </cfRule>
  </conditionalFormatting>
  <conditionalFormatting sqref="I333">
    <cfRule type="top10" dxfId="118" priority="191" stopIfTrue="1" rank="1"/>
    <cfRule type="cellIs" dxfId="117" priority="192" stopIfTrue="1" operator="lessThan">
      <formula>0</formula>
    </cfRule>
  </conditionalFormatting>
  <conditionalFormatting sqref="L332">
    <cfRule type="top10" dxfId="116" priority="189" stopIfTrue="1" rank="1"/>
    <cfRule type="cellIs" dxfId="115" priority="190" stopIfTrue="1" operator="lessThan">
      <formula>0</formula>
    </cfRule>
  </conditionalFormatting>
  <conditionalFormatting sqref="I332">
    <cfRule type="top10" dxfId="114" priority="187" stopIfTrue="1" rank="1"/>
    <cfRule type="cellIs" dxfId="113" priority="188" stopIfTrue="1" operator="lessThan">
      <formula>0</formula>
    </cfRule>
  </conditionalFormatting>
  <conditionalFormatting sqref="L331">
    <cfRule type="top10" dxfId="112" priority="185" stopIfTrue="1" rank="1"/>
    <cfRule type="cellIs" dxfId="111" priority="186" stopIfTrue="1" operator="lessThan">
      <formula>0</formula>
    </cfRule>
  </conditionalFormatting>
  <conditionalFormatting sqref="I331">
    <cfRule type="top10" dxfId="110" priority="183" stopIfTrue="1" rank="1"/>
    <cfRule type="cellIs" dxfId="109" priority="184" stopIfTrue="1" operator="lessThan">
      <formula>0</formula>
    </cfRule>
  </conditionalFormatting>
  <conditionalFormatting sqref="L330">
    <cfRule type="top10" dxfId="108" priority="181" stopIfTrue="1" rank="1"/>
    <cfRule type="cellIs" dxfId="107" priority="182" stopIfTrue="1" operator="lessThan">
      <formula>0</formula>
    </cfRule>
  </conditionalFormatting>
  <conditionalFormatting sqref="I330">
    <cfRule type="top10" dxfId="106" priority="179" stopIfTrue="1" rank="1"/>
    <cfRule type="cellIs" dxfId="105" priority="180" stopIfTrue="1" operator="lessThan">
      <formula>0</formula>
    </cfRule>
  </conditionalFormatting>
  <conditionalFormatting sqref="L329">
    <cfRule type="top10" dxfId="104" priority="177" stopIfTrue="1" rank="1"/>
    <cfRule type="cellIs" dxfId="103" priority="178" stopIfTrue="1" operator="lessThan">
      <formula>0</formula>
    </cfRule>
  </conditionalFormatting>
  <conditionalFormatting sqref="I329">
    <cfRule type="top10" dxfId="102" priority="175" stopIfTrue="1" rank="1"/>
    <cfRule type="cellIs" dxfId="101" priority="176" stopIfTrue="1" operator="lessThan">
      <formula>0</formula>
    </cfRule>
  </conditionalFormatting>
  <conditionalFormatting sqref="L328">
    <cfRule type="top10" dxfId="100" priority="173" stopIfTrue="1" rank="1"/>
    <cfRule type="cellIs" dxfId="99" priority="174" stopIfTrue="1" operator="lessThan">
      <formula>0</formula>
    </cfRule>
  </conditionalFormatting>
  <conditionalFormatting sqref="I328">
    <cfRule type="top10" dxfId="98" priority="171" stopIfTrue="1" rank="1"/>
    <cfRule type="cellIs" dxfId="97" priority="172" stopIfTrue="1" operator="lessThan">
      <formula>0</formula>
    </cfRule>
  </conditionalFormatting>
  <conditionalFormatting sqref="L327">
    <cfRule type="top10" dxfId="96" priority="169" stopIfTrue="1" rank="1"/>
    <cfRule type="cellIs" dxfId="95" priority="170" stopIfTrue="1" operator="lessThan">
      <formula>0</formula>
    </cfRule>
  </conditionalFormatting>
  <conditionalFormatting sqref="I327">
    <cfRule type="top10" dxfId="94" priority="167" stopIfTrue="1" rank="1"/>
    <cfRule type="cellIs" dxfId="93" priority="168" stopIfTrue="1" operator="lessThan">
      <formula>0</formula>
    </cfRule>
  </conditionalFormatting>
  <conditionalFormatting sqref="L326">
    <cfRule type="top10" dxfId="92" priority="165" stopIfTrue="1" rank="1"/>
    <cfRule type="cellIs" dxfId="91" priority="166" stopIfTrue="1" operator="lessThan">
      <formula>0</formula>
    </cfRule>
  </conditionalFormatting>
  <conditionalFormatting sqref="I326">
    <cfRule type="top10" dxfId="90" priority="163" stopIfTrue="1" rank="1"/>
    <cfRule type="cellIs" dxfId="89" priority="164" stopIfTrue="1" operator="lessThan">
      <formula>0</formula>
    </cfRule>
  </conditionalFormatting>
  <conditionalFormatting sqref="L325">
    <cfRule type="top10" dxfId="88" priority="161" stopIfTrue="1" rank="1"/>
    <cfRule type="cellIs" dxfId="87" priority="162" stopIfTrue="1" operator="lessThan">
      <formula>0</formula>
    </cfRule>
  </conditionalFormatting>
  <conditionalFormatting sqref="I325">
    <cfRule type="top10" dxfId="86" priority="159" stopIfTrue="1" rank="1"/>
    <cfRule type="cellIs" dxfId="85" priority="160" stopIfTrue="1" operator="lessThan">
      <formula>0</formula>
    </cfRule>
  </conditionalFormatting>
  <conditionalFormatting sqref="L324">
    <cfRule type="top10" dxfId="84" priority="157" stopIfTrue="1" rank="1"/>
    <cfRule type="cellIs" dxfId="83" priority="158" stopIfTrue="1" operator="lessThan">
      <formula>0</formula>
    </cfRule>
  </conditionalFormatting>
  <conditionalFormatting sqref="I324">
    <cfRule type="top10" dxfId="82" priority="155" stopIfTrue="1" rank="1"/>
    <cfRule type="cellIs" dxfId="81" priority="156" stopIfTrue="1" operator="lessThan">
      <formula>0</formula>
    </cfRule>
  </conditionalFormatting>
  <conditionalFormatting sqref="L323">
    <cfRule type="top10" dxfId="80" priority="153" stopIfTrue="1" rank="1"/>
    <cfRule type="cellIs" dxfId="79" priority="154" stopIfTrue="1" operator="lessThan">
      <formula>0</formula>
    </cfRule>
  </conditionalFormatting>
  <conditionalFormatting sqref="I323">
    <cfRule type="top10" dxfId="78" priority="151" stopIfTrue="1" rank="1"/>
    <cfRule type="cellIs" dxfId="77" priority="152" stopIfTrue="1" operator="lessThan">
      <formula>0</formula>
    </cfRule>
  </conditionalFormatting>
  <conditionalFormatting sqref="L322">
    <cfRule type="top10" dxfId="76" priority="149" stopIfTrue="1" rank="1"/>
    <cfRule type="cellIs" dxfId="75" priority="150" stopIfTrue="1" operator="lessThan">
      <formula>0</formula>
    </cfRule>
  </conditionalFormatting>
  <conditionalFormatting sqref="I322">
    <cfRule type="top10" dxfId="74" priority="147" stopIfTrue="1" rank="1"/>
    <cfRule type="cellIs" dxfId="73" priority="148" stopIfTrue="1" operator="lessThan">
      <formula>0</formula>
    </cfRule>
  </conditionalFormatting>
  <conditionalFormatting sqref="L321">
    <cfRule type="top10" dxfId="72" priority="145" stopIfTrue="1" rank="1"/>
    <cfRule type="cellIs" dxfId="71" priority="146" stopIfTrue="1" operator="lessThan">
      <formula>0</formula>
    </cfRule>
  </conditionalFormatting>
  <conditionalFormatting sqref="I321">
    <cfRule type="top10" dxfId="70" priority="143" stopIfTrue="1" rank="1"/>
    <cfRule type="cellIs" dxfId="69" priority="144" stopIfTrue="1" operator="lessThan">
      <formula>0</formula>
    </cfRule>
  </conditionalFormatting>
  <conditionalFormatting sqref="L320">
    <cfRule type="top10" dxfId="68" priority="141" stopIfTrue="1" rank="1"/>
    <cfRule type="cellIs" dxfId="67" priority="142" stopIfTrue="1" operator="lessThan">
      <formula>0</formula>
    </cfRule>
  </conditionalFormatting>
  <conditionalFormatting sqref="I320">
    <cfRule type="top10" dxfId="66" priority="139" stopIfTrue="1" rank="1"/>
    <cfRule type="cellIs" dxfId="65" priority="140" stopIfTrue="1" operator="lessThan">
      <formula>0</formula>
    </cfRule>
  </conditionalFormatting>
  <conditionalFormatting sqref="L319">
    <cfRule type="top10" dxfId="64" priority="137" stopIfTrue="1" rank="1"/>
    <cfRule type="cellIs" dxfId="63" priority="138" stopIfTrue="1" operator="lessThan">
      <formula>0</formula>
    </cfRule>
  </conditionalFormatting>
  <conditionalFormatting sqref="I319">
    <cfRule type="top10" dxfId="62" priority="135" stopIfTrue="1" rank="1"/>
    <cfRule type="cellIs" dxfId="61" priority="136" stopIfTrue="1" operator="lessThan">
      <formula>0</formula>
    </cfRule>
  </conditionalFormatting>
  <conditionalFormatting sqref="L318">
    <cfRule type="top10" dxfId="60" priority="133" stopIfTrue="1" rank="1"/>
    <cfRule type="cellIs" dxfId="59" priority="134" stopIfTrue="1" operator="lessThan">
      <formula>0</formula>
    </cfRule>
  </conditionalFormatting>
  <conditionalFormatting sqref="I318">
    <cfRule type="top10" dxfId="58" priority="131" stopIfTrue="1" rank="1"/>
    <cfRule type="cellIs" dxfId="57" priority="132" stopIfTrue="1" operator="lessThan">
      <formula>0</formula>
    </cfRule>
  </conditionalFormatting>
  <conditionalFormatting sqref="L317">
    <cfRule type="top10" dxfId="56" priority="129" stopIfTrue="1" rank="1"/>
    <cfRule type="cellIs" dxfId="55" priority="130" stopIfTrue="1" operator="lessThan">
      <formula>0</formula>
    </cfRule>
  </conditionalFormatting>
  <conditionalFormatting sqref="I317">
    <cfRule type="top10" dxfId="54" priority="127" stopIfTrue="1" rank="1"/>
    <cfRule type="cellIs" dxfId="53" priority="128" stopIfTrue="1" operator="lessThan">
      <formula>0</formula>
    </cfRule>
  </conditionalFormatting>
  <conditionalFormatting sqref="L316">
    <cfRule type="top10" dxfId="52" priority="125" stopIfTrue="1" rank="1"/>
    <cfRule type="cellIs" dxfId="51" priority="126" stopIfTrue="1" operator="lessThan">
      <formula>0</formula>
    </cfRule>
  </conditionalFormatting>
  <conditionalFormatting sqref="I316">
    <cfRule type="top10" dxfId="50" priority="123" stopIfTrue="1" rank="1"/>
    <cfRule type="cellIs" dxfId="49" priority="124" stopIfTrue="1" operator="lessThan">
      <formula>0</formula>
    </cfRule>
  </conditionalFormatting>
  <conditionalFormatting sqref="L315">
    <cfRule type="top10" dxfId="48" priority="121" stopIfTrue="1" rank="1"/>
    <cfRule type="cellIs" dxfId="47" priority="122" stopIfTrue="1" operator="lessThan">
      <formula>0</formula>
    </cfRule>
  </conditionalFormatting>
  <conditionalFormatting sqref="I315">
    <cfRule type="top10" dxfId="46" priority="119" stopIfTrue="1" rank="1"/>
    <cfRule type="cellIs" dxfId="45" priority="120" stopIfTrue="1" operator="lessThan">
      <formula>0</formula>
    </cfRule>
  </conditionalFormatting>
  <conditionalFormatting sqref="L314">
    <cfRule type="top10" dxfId="44" priority="117" stopIfTrue="1" rank="1"/>
    <cfRule type="cellIs" dxfId="43" priority="118" stopIfTrue="1" operator="lessThan">
      <formula>0</formula>
    </cfRule>
  </conditionalFormatting>
  <conditionalFormatting sqref="I314">
    <cfRule type="top10" dxfId="42" priority="115" stopIfTrue="1" rank="1"/>
    <cfRule type="cellIs" dxfId="41" priority="116" stopIfTrue="1" operator="lessThan">
      <formula>0</formula>
    </cfRule>
  </conditionalFormatting>
  <conditionalFormatting sqref="L313">
    <cfRule type="top10" dxfId="40" priority="113" stopIfTrue="1" rank="1"/>
    <cfRule type="cellIs" dxfId="39" priority="114" stopIfTrue="1" operator="lessThan">
      <formula>0</formula>
    </cfRule>
  </conditionalFormatting>
  <conditionalFormatting sqref="I313">
    <cfRule type="top10" dxfId="38" priority="111" stopIfTrue="1" rank="1"/>
    <cfRule type="cellIs" dxfId="37" priority="112" stopIfTrue="1" operator="lessThan">
      <formula>0</formula>
    </cfRule>
  </conditionalFormatting>
  <conditionalFormatting sqref="L312">
    <cfRule type="top10" dxfId="36" priority="109" stopIfTrue="1" rank="1"/>
    <cfRule type="cellIs" dxfId="35" priority="110" stopIfTrue="1" operator="lessThan">
      <formula>0</formula>
    </cfRule>
  </conditionalFormatting>
  <conditionalFormatting sqref="I312">
    <cfRule type="top10" dxfId="34" priority="107" stopIfTrue="1" rank="1"/>
    <cfRule type="cellIs" dxfId="33" priority="108" stopIfTrue="1" operator="lessThan">
      <formula>0</formula>
    </cfRule>
  </conditionalFormatting>
  <conditionalFormatting sqref="L311">
    <cfRule type="top10" dxfId="32" priority="105" stopIfTrue="1" rank="1"/>
    <cfRule type="cellIs" dxfId="31" priority="106" stopIfTrue="1" operator="lessThan">
      <formula>0</formula>
    </cfRule>
  </conditionalFormatting>
  <conditionalFormatting sqref="I311">
    <cfRule type="top10" dxfId="30" priority="103" stopIfTrue="1" rank="1"/>
    <cfRule type="cellIs" dxfId="29" priority="104" stopIfTrue="1" operator="lessThan">
      <formula>0</formula>
    </cfRule>
  </conditionalFormatting>
  <conditionalFormatting sqref="L310">
    <cfRule type="top10" dxfId="28" priority="101" stopIfTrue="1" rank="1"/>
    <cfRule type="cellIs" dxfId="27" priority="102" stopIfTrue="1" operator="lessThan">
      <formula>0</formula>
    </cfRule>
  </conditionalFormatting>
  <conditionalFormatting sqref="I310">
    <cfRule type="top10" dxfId="26" priority="99" stopIfTrue="1" rank="1"/>
    <cfRule type="cellIs" dxfId="25" priority="100" stopIfTrue="1" operator="lessThan">
      <formula>0</formula>
    </cfRule>
  </conditionalFormatting>
  <conditionalFormatting sqref="L309">
    <cfRule type="top10" dxfId="24" priority="97" stopIfTrue="1" rank="1"/>
    <cfRule type="cellIs" dxfId="23" priority="98" stopIfTrue="1" operator="lessThan">
      <formula>0</formula>
    </cfRule>
  </conditionalFormatting>
  <conditionalFormatting sqref="I309">
    <cfRule type="top10" dxfId="22" priority="95" stopIfTrue="1" rank="1"/>
    <cfRule type="cellIs" dxfId="21" priority="96" stopIfTrue="1" operator="lessThan">
      <formula>0</formula>
    </cfRule>
  </conditionalFormatting>
  <conditionalFormatting sqref="L308">
    <cfRule type="top10" dxfId="20" priority="93" stopIfTrue="1" rank="1"/>
    <cfRule type="cellIs" dxfId="19" priority="94" stopIfTrue="1" operator="lessThan">
      <formula>0</formula>
    </cfRule>
  </conditionalFormatting>
  <conditionalFormatting sqref="I308">
    <cfRule type="top10" dxfId="18" priority="91" stopIfTrue="1" rank="1"/>
    <cfRule type="cellIs" dxfId="17" priority="92" stopIfTrue="1" operator="lessThan">
      <formula>0</formula>
    </cfRule>
  </conditionalFormatting>
  <conditionalFormatting sqref="L307">
    <cfRule type="top10" dxfId="16" priority="89" stopIfTrue="1" rank="1"/>
    <cfRule type="cellIs" dxfId="15" priority="90" stopIfTrue="1" operator="lessThan">
      <formula>0</formula>
    </cfRule>
  </conditionalFormatting>
  <conditionalFormatting sqref="I307">
    <cfRule type="top10" dxfId="14" priority="87" stopIfTrue="1" rank="1"/>
    <cfRule type="cellIs" dxfId="13" priority="88" stopIfTrue="1" operator="lessThan">
      <formula>0</formula>
    </cfRule>
  </conditionalFormatting>
  <conditionalFormatting sqref="L306">
    <cfRule type="top10" dxfId="12" priority="85" stopIfTrue="1" rank="1"/>
    <cfRule type="cellIs" dxfId="11" priority="86" stopIfTrue="1" operator="lessThan">
      <formula>0</formula>
    </cfRule>
  </conditionalFormatting>
  <conditionalFormatting sqref="I306">
    <cfRule type="top10" dxfId="10" priority="83" stopIfTrue="1" rank="1"/>
    <cfRule type="cellIs" dxfId="9" priority="84" stopIfTrue="1" operator="lessThan">
      <formula>0</formula>
    </cfRule>
  </conditionalFormatting>
  <conditionalFormatting sqref="L305">
    <cfRule type="top10" dxfId="8" priority="81" stopIfTrue="1" rank="1"/>
    <cfRule type="cellIs" dxfId="7" priority="82" stopIfTrue="1" operator="lessThan">
      <formula>0</formula>
    </cfRule>
  </conditionalFormatting>
  <conditionalFormatting sqref="I305">
    <cfRule type="top10" dxfId="6" priority="79" stopIfTrue="1" rank="1"/>
    <cfRule type="cellIs" dxfId="5" priority="80" stopIfTrue="1" operator="lessThan">
      <formula>0</formula>
    </cfRule>
  </conditionalFormatting>
  <conditionalFormatting sqref="L304">
    <cfRule type="top10" dxfId="4" priority="77" stopIfTrue="1" rank="1"/>
    <cfRule type="cellIs" dxfId="3" priority="78" stopIfTrue="1" operator="lessThan">
      <formula>0</formula>
    </cfRule>
  </conditionalFormatting>
  <conditionalFormatting sqref="I304">
    <cfRule type="top10" dxfId="2" priority="75" stopIfTrue="1" rank="1"/>
    <cfRule type="cellIs" dxfId="1" priority="76" stopIfTrue="1" operator="lessThan">
      <formula>0</formula>
    </cfRule>
  </conditionalFormatting>
  <conditionalFormatting sqref="M13:M49">
    <cfRule type="cellIs" dxfId="0" priority="5" operator="lessThan">
      <formula>0</formula>
    </cfRule>
    <cfRule type="cellIs" priority="6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CASH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dcterms:created xsi:type="dcterms:W3CDTF">2015-04-18T07:03:57Z</dcterms:created>
  <dcterms:modified xsi:type="dcterms:W3CDTF">2018-08-03T11:21:06Z</dcterms:modified>
</cp:coreProperties>
</file>