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DEC-18 PROFIT Rs.41523" sheetId="9" r:id="rId1"/>
    <sheet name="NOV-18 PROFIT Rs.1,57,925" sheetId="8" r:id="rId2"/>
  </sheets>
  <calcPr calcId="124519"/>
</workbook>
</file>

<file path=xl/calcChain.xml><?xml version="1.0" encoding="utf-8"?>
<calcChain xmlns="http://schemas.openxmlformats.org/spreadsheetml/2006/main">
  <c r="K69" i="9"/>
  <c r="L69" s="1"/>
  <c r="M69" s="1"/>
  <c r="J69"/>
  <c r="I69"/>
  <c r="C69"/>
  <c r="K68"/>
  <c r="I68"/>
  <c r="C68"/>
  <c r="J68" s="1"/>
  <c r="K67"/>
  <c r="L67" s="1"/>
  <c r="M67" s="1"/>
  <c r="J67"/>
  <c r="I67"/>
  <c r="C67"/>
  <c r="K65"/>
  <c r="I65"/>
  <c r="C65"/>
  <c r="J65" s="1"/>
  <c r="K64"/>
  <c r="L64" s="1"/>
  <c r="M64" s="1"/>
  <c r="J64"/>
  <c r="I64"/>
  <c r="C64"/>
  <c r="K62"/>
  <c r="L62" s="1"/>
  <c r="M62" s="1"/>
  <c r="I62"/>
  <c r="C62"/>
  <c r="J62" s="1"/>
  <c r="K61"/>
  <c r="L61" s="1"/>
  <c r="M61" s="1"/>
  <c r="J61"/>
  <c r="I61"/>
  <c r="C61"/>
  <c r="K60"/>
  <c r="L60" s="1"/>
  <c r="M60" s="1"/>
  <c r="I60"/>
  <c r="C60"/>
  <c r="J60" s="1"/>
  <c r="K58"/>
  <c r="L58" s="1"/>
  <c r="M58" s="1"/>
  <c r="J58"/>
  <c r="I58"/>
  <c r="C58"/>
  <c r="K57"/>
  <c r="I57"/>
  <c r="C57"/>
  <c r="J57" s="1"/>
  <c r="K56"/>
  <c r="L56" s="1"/>
  <c r="M56" s="1"/>
  <c r="J56"/>
  <c r="I56"/>
  <c r="C56"/>
  <c r="K55"/>
  <c r="I55"/>
  <c r="C55"/>
  <c r="J55" s="1"/>
  <c r="K52"/>
  <c r="L52" s="1"/>
  <c r="M52" s="1"/>
  <c r="J52"/>
  <c r="I52"/>
  <c r="C52"/>
  <c r="K51"/>
  <c r="L51" s="1"/>
  <c r="M51" s="1"/>
  <c r="I51"/>
  <c r="C51"/>
  <c r="J51" s="1"/>
  <c r="K50"/>
  <c r="L50" s="1"/>
  <c r="M50" s="1"/>
  <c r="J50"/>
  <c r="I50"/>
  <c r="C50"/>
  <c r="K47"/>
  <c r="L47" s="1"/>
  <c r="M47" s="1"/>
  <c r="I47"/>
  <c r="C47"/>
  <c r="J47" s="1"/>
  <c r="K46"/>
  <c r="L46" s="1"/>
  <c r="M46" s="1"/>
  <c r="J46"/>
  <c r="I46"/>
  <c r="C46"/>
  <c r="K43"/>
  <c r="I43"/>
  <c r="C43"/>
  <c r="J43" s="1"/>
  <c r="K41"/>
  <c r="L41" s="1"/>
  <c r="M41" s="1"/>
  <c r="J41"/>
  <c r="I41"/>
  <c r="C41"/>
  <c r="K40"/>
  <c r="I40"/>
  <c r="C40"/>
  <c r="J40" s="1"/>
  <c r="K39"/>
  <c r="L39" s="1"/>
  <c r="M39" s="1"/>
  <c r="J39"/>
  <c r="I39"/>
  <c r="C39"/>
  <c r="K36"/>
  <c r="L36" s="1"/>
  <c r="M36" s="1"/>
  <c r="I36"/>
  <c r="C36"/>
  <c r="J36" s="1"/>
  <c r="K35"/>
  <c r="L35" s="1"/>
  <c r="M35" s="1"/>
  <c r="J35"/>
  <c r="I35"/>
  <c r="C35"/>
  <c r="K34"/>
  <c r="L34" s="1"/>
  <c r="M34" s="1"/>
  <c r="I34"/>
  <c r="C34"/>
  <c r="J34" s="1"/>
  <c r="K31"/>
  <c r="L31" s="1"/>
  <c r="M31" s="1"/>
  <c r="J31"/>
  <c r="I31"/>
  <c r="C31"/>
  <c r="K30"/>
  <c r="I30"/>
  <c r="C30"/>
  <c r="J30" s="1"/>
  <c r="K29"/>
  <c r="L29" s="1"/>
  <c r="M29" s="1"/>
  <c r="J29"/>
  <c r="I29"/>
  <c r="C29"/>
  <c r="K26"/>
  <c r="I26"/>
  <c r="C26"/>
  <c r="J26" s="1"/>
  <c r="K25"/>
  <c r="L25" s="1"/>
  <c r="M25" s="1"/>
  <c r="J25"/>
  <c r="I25"/>
  <c r="C25"/>
  <c r="K24"/>
  <c r="I24"/>
  <c r="C24"/>
  <c r="J24" s="1"/>
  <c r="K106" i="8"/>
  <c r="L106" s="1"/>
  <c r="M106" s="1"/>
  <c r="J106"/>
  <c r="I106"/>
  <c r="C106"/>
  <c r="I105"/>
  <c r="C105"/>
  <c r="J105" s="1"/>
  <c r="K104"/>
  <c r="L104" s="1"/>
  <c r="M104" s="1"/>
  <c r="J104"/>
  <c r="I104"/>
  <c r="C104"/>
  <c r="I102"/>
  <c r="C102"/>
  <c r="J102" s="1"/>
  <c r="K101"/>
  <c r="L101" s="1"/>
  <c r="M101" s="1"/>
  <c r="J101"/>
  <c r="I101"/>
  <c r="C101"/>
  <c r="I100"/>
  <c r="C100"/>
  <c r="J100" s="1"/>
  <c r="K97"/>
  <c r="L97" s="1"/>
  <c r="M97" s="1"/>
  <c r="J97"/>
  <c r="I97"/>
  <c r="C97"/>
  <c r="I96"/>
  <c r="C96"/>
  <c r="J96" s="1"/>
  <c r="K94"/>
  <c r="L94" s="1"/>
  <c r="M94" s="1"/>
  <c r="J94"/>
  <c r="I94"/>
  <c r="C94"/>
  <c r="I93"/>
  <c r="C93"/>
  <c r="J93" s="1"/>
  <c r="K92"/>
  <c r="L92" s="1"/>
  <c r="M92" s="1"/>
  <c r="J92"/>
  <c r="I92"/>
  <c r="C92"/>
  <c r="I90"/>
  <c r="C90"/>
  <c r="J90" s="1"/>
  <c r="K89"/>
  <c r="L89" s="1"/>
  <c r="M89" s="1"/>
  <c r="J89"/>
  <c r="I89"/>
  <c r="C89"/>
  <c r="I88"/>
  <c r="C88"/>
  <c r="J88" s="1"/>
  <c r="K85"/>
  <c r="L85" s="1"/>
  <c r="M85" s="1"/>
  <c r="J85"/>
  <c r="I85"/>
  <c r="C85"/>
  <c r="I84"/>
  <c r="C84"/>
  <c r="J84" s="1"/>
  <c r="K83"/>
  <c r="L83" s="1"/>
  <c r="M83" s="1"/>
  <c r="J83"/>
  <c r="I83"/>
  <c r="C83"/>
  <c r="I80"/>
  <c r="C80"/>
  <c r="J80" s="1"/>
  <c r="K79"/>
  <c r="L79" s="1"/>
  <c r="M79" s="1"/>
  <c r="J79"/>
  <c r="I79"/>
  <c r="C79"/>
  <c r="I76"/>
  <c r="C76"/>
  <c r="J76" s="1"/>
  <c r="K75"/>
  <c r="L75" s="1"/>
  <c r="M75" s="1"/>
  <c r="J75"/>
  <c r="I75"/>
  <c r="C75"/>
  <c r="I74"/>
  <c r="C74"/>
  <c r="J74" s="1"/>
  <c r="K71"/>
  <c r="L71" s="1"/>
  <c r="M71" s="1"/>
  <c r="J71"/>
  <c r="I71"/>
  <c r="C71"/>
  <c r="I70"/>
  <c r="C70"/>
  <c r="J70" s="1"/>
  <c r="K69"/>
  <c r="L69" s="1"/>
  <c r="M69" s="1"/>
  <c r="J69"/>
  <c r="I69"/>
  <c r="C69"/>
  <c r="I68"/>
  <c r="C68"/>
  <c r="J68" s="1"/>
  <c r="K65"/>
  <c r="L65" s="1"/>
  <c r="M65" s="1"/>
  <c r="J65"/>
  <c r="I65"/>
  <c r="C65"/>
  <c r="I64"/>
  <c r="C64"/>
  <c r="J64" s="1"/>
  <c r="K63"/>
  <c r="L63" s="1"/>
  <c r="M63" s="1"/>
  <c r="J63"/>
  <c r="I63"/>
  <c r="C63"/>
  <c r="I60"/>
  <c r="C60"/>
  <c r="J60" s="1"/>
  <c r="K59"/>
  <c r="L59" s="1"/>
  <c r="M59" s="1"/>
  <c r="J59"/>
  <c r="I59"/>
  <c r="C59"/>
  <c r="I58"/>
  <c r="C58"/>
  <c r="J58" s="1"/>
  <c r="K55"/>
  <c r="L55" s="1"/>
  <c r="M55" s="1"/>
  <c r="J55"/>
  <c r="I55"/>
  <c r="C55"/>
  <c r="I54"/>
  <c r="C54"/>
  <c r="J54" s="1"/>
  <c r="K53"/>
  <c r="L53" s="1"/>
  <c r="M53" s="1"/>
  <c r="J53"/>
  <c r="I53"/>
  <c r="C53"/>
  <c r="I50"/>
  <c r="C50"/>
  <c r="J50" s="1"/>
  <c r="K49"/>
  <c r="L49" s="1"/>
  <c r="M49" s="1"/>
  <c r="J49"/>
  <c r="I49"/>
  <c r="C49"/>
  <c r="I46"/>
  <c r="C46"/>
  <c r="J46" s="1"/>
  <c r="K45"/>
  <c r="L45" s="1"/>
  <c r="M45" s="1"/>
  <c r="J45"/>
  <c r="I45"/>
  <c r="C45"/>
  <c r="I42"/>
  <c r="C42"/>
  <c r="J42" s="1"/>
  <c r="K41"/>
  <c r="L41" s="1"/>
  <c r="M41" s="1"/>
  <c r="J41"/>
  <c r="I41"/>
  <c r="C41"/>
  <c r="I40"/>
  <c r="C40"/>
  <c r="J40" s="1"/>
  <c r="K38"/>
  <c r="L38" s="1"/>
  <c r="M38" s="1"/>
  <c r="J38"/>
  <c r="I38"/>
  <c r="C38"/>
  <c r="I37"/>
  <c r="C37"/>
  <c r="J37" s="1"/>
  <c r="K35"/>
  <c r="L35" s="1"/>
  <c r="M35" s="1"/>
  <c r="J35"/>
  <c r="I35"/>
  <c r="C35"/>
  <c r="I34"/>
  <c r="C34"/>
  <c r="J34" s="1"/>
  <c r="K33"/>
  <c r="L33" s="1"/>
  <c r="M33" s="1"/>
  <c r="J33"/>
  <c r="I33"/>
  <c r="C33"/>
  <c r="I30"/>
  <c r="C30"/>
  <c r="J30" s="1"/>
  <c r="K29"/>
  <c r="L29" s="1"/>
  <c r="M29" s="1"/>
  <c r="J29"/>
  <c r="I29"/>
  <c r="C29"/>
  <c r="I28"/>
  <c r="C28"/>
  <c r="J28" s="1"/>
  <c r="K26"/>
  <c r="L26" s="1"/>
  <c r="M26" s="1"/>
  <c r="J26"/>
  <c r="I26"/>
  <c r="C26"/>
  <c r="I25"/>
  <c r="C25"/>
  <c r="J25" s="1"/>
  <c r="K24"/>
  <c r="L24" s="1"/>
  <c r="M24" s="1"/>
  <c r="J24"/>
  <c r="I24"/>
  <c r="C24"/>
  <c r="L30" i="9" l="1"/>
  <c r="M30" s="1"/>
  <c r="L43"/>
  <c r="M43" s="1"/>
  <c r="L57"/>
  <c r="M57" s="1"/>
  <c r="L68"/>
  <c r="M68" s="1"/>
  <c r="L24"/>
  <c r="M24" s="1"/>
  <c r="L26"/>
  <c r="M26" s="1"/>
  <c r="L40"/>
  <c r="M40" s="1"/>
  <c r="L55"/>
  <c r="M55" s="1"/>
  <c r="L65"/>
  <c r="M65" s="1"/>
  <c r="K28" i="8"/>
  <c r="L28" s="1"/>
  <c r="M28" s="1"/>
  <c r="K30"/>
  <c r="L30" s="1"/>
  <c r="M30" s="1"/>
  <c r="K37"/>
  <c r="L37" s="1"/>
  <c r="M37" s="1"/>
  <c r="K40"/>
  <c r="L40" s="1"/>
  <c r="M40" s="1"/>
  <c r="K46"/>
  <c r="L46" s="1"/>
  <c r="M46" s="1"/>
  <c r="K50"/>
  <c r="L50" s="1"/>
  <c r="M50" s="1"/>
  <c r="K60"/>
  <c r="L60" s="1"/>
  <c r="M60" s="1"/>
  <c r="K68"/>
  <c r="L68" s="1"/>
  <c r="M68" s="1"/>
  <c r="K74"/>
  <c r="L74" s="1"/>
  <c r="M74" s="1"/>
  <c r="K80"/>
  <c r="L80" s="1"/>
  <c r="M80" s="1"/>
  <c r="K88"/>
  <c r="L88" s="1"/>
  <c r="M88" s="1"/>
  <c r="K93"/>
  <c r="L93" s="1"/>
  <c r="M93" s="1"/>
  <c r="K96"/>
  <c r="L96" s="1"/>
  <c r="M96" s="1"/>
  <c r="K25"/>
  <c r="L25" s="1"/>
  <c r="M25" s="1"/>
  <c r="K34"/>
  <c r="L34" s="1"/>
  <c r="M34" s="1"/>
  <c r="K42"/>
  <c r="L42" s="1"/>
  <c r="M42" s="1"/>
  <c r="K54"/>
  <c r="L54" s="1"/>
  <c r="M54" s="1"/>
  <c r="K58"/>
  <c r="L58" s="1"/>
  <c r="M58" s="1"/>
  <c r="K64"/>
  <c r="L64" s="1"/>
  <c r="M64" s="1"/>
  <c r="K70"/>
  <c r="L70" s="1"/>
  <c r="M70" s="1"/>
  <c r="K76"/>
  <c r="L76" s="1"/>
  <c r="M76" s="1"/>
  <c r="K84"/>
  <c r="L84" s="1"/>
  <c r="M84" s="1"/>
  <c r="K90"/>
  <c r="L90" s="1"/>
  <c r="M90" s="1"/>
  <c r="K100"/>
  <c r="L100" s="1"/>
  <c r="M100" s="1"/>
  <c r="K102"/>
  <c r="L102" s="1"/>
  <c r="M102" s="1"/>
  <c r="K105"/>
  <c r="L105" s="1"/>
  <c r="M105" s="1"/>
</calcChain>
</file>

<file path=xl/sharedStrings.xml><?xml version="1.0" encoding="utf-8"?>
<sst xmlns="http://schemas.openxmlformats.org/spreadsheetml/2006/main" count="349" uniqueCount="97">
  <si>
    <t xml:space="preserve">DATE </t>
  </si>
  <si>
    <t>STOCK</t>
  </si>
  <si>
    <t>LOT SIZE</t>
  </si>
  <si>
    <t xml:space="preserve">POSITION </t>
  </si>
  <si>
    <t xml:space="preserve">LEVEL </t>
  </si>
  <si>
    <t>TGT 1</t>
  </si>
  <si>
    <t>TGT 2</t>
  </si>
  <si>
    <t>TGT3</t>
  </si>
  <si>
    <t xml:space="preserve">  RETURN TGT 1 </t>
  </si>
  <si>
    <t xml:space="preserve"> RETURN TGT 2 </t>
  </si>
  <si>
    <t>RETURN TGT3</t>
  </si>
  <si>
    <t>Total Points</t>
  </si>
  <si>
    <t xml:space="preserve">NET PORTFOLIO </t>
  </si>
  <si>
    <t>BUY</t>
  </si>
  <si>
    <t>-</t>
  </si>
  <si>
    <t>GNFC</t>
  </si>
  <si>
    <t>DCMSHRIRAM</t>
  </si>
  <si>
    <t>RADICO</t>
  </si>
  <si>
    <t>INTELLECT</t>
  </si>
  <si>
    <t>CASH CALL</t>
  </si>
  <si>
    <t xml:space="preserve">GUJALKALI </t>
  </si>
  <si>
    <t>JUBLFOOD</t>
  </si>
  <si>
    <t>SELL</t>
  </si>
  <si>
    <t xml:space="preserve">OBEROIRLTY </t>
  </si>
  <si>
    <t>MCDOWELL</t>
  </si>
  <si>
    <t>APLLTD</t>
  </si>
  <si>
    <t>TIFHL</t>
  </si>
  <si>
    <t>TATASPONGE</t>
  </si>
  <si>
    <t>PEL</t>
  </si>
  <si>
    <t xml:space="preserve">SHANKARA </t>
  </si>
  <si>
    <t>THERMAX</t>
  </si>
  <si>
    <t>PERSISTENT</t>
  </si>
  <si>
    <t xml:space="preserve">VIPIND  </t>
  </si>
  <si>
    <t xml:space="preserve">SOBHA </t>
  </si>
  <si>
    <t>TRENT</t>
  </si>
  <si>
    <t>DELTACORP</t>
  </si>
  <si>
    <t>VRLLOG</t>
  </si>
  <si>
    <t>LALPATHLAB</t>
  </si>
  <si>
    <t>SUNTECK</t>
  </si>
  <si>
    <t>MASTEK</t>
  </si>
  <si>
    <t>VIPIND(BTST)</t>
  </si>
  <si>
    <t>IIFL</t>
  </si>
  <si>
    <t xml:space="preserve">OBEROIRLTY   </t>
  </si>
  <si>
    <t>SHIPLAMED</t>
  </si>
  <si>
    <t>SOBHA</t>
  </si>
  <si>
    <t>OBEROIRLTY</t>
  </si>
  <si>
    <t>GODREJAGRO</t>
  </si>
  <si>
    <t>AARITIND</t>
  </si>
  <si>
    <t>ATUL</t>
  </si>
  <si>
    <t>AARTIIND</t>
  </si>
  <si>
    <t>RUPA</t>
  </si>
  <si>
    <t>BAJAJCORP</t>
  </si>
  <si>
    <t>MAHINDCIE</t>
  </si>
  <si>
    <t>REPCOHOME</t>
  </si>
  <si>
    <t xml:space="preserve">AVANTI  </t>
  </si>
  <si>
    <t>ITDC</t>
  </si>
  <si>
    <t>SONATASOFTW</t>
  </si>
  <si>
    <t xml:space="preserve">SUNTECK </t>
  </si>
  <si>
    <t>KEC</t>
  </si>
  <si>
    <t>GUJALKALI</t>
  </si>
  <si>
    <t>CAPLIPOINT</t>
  </si>
  <si>
    <t xml:space="preserve">BAJAJELEC  </t>
  </si>
  <si>
    <t xml:space="preserve">KALPATPOWER </t>
  </si>
  <si>
    <t>PROFITS RS:=1,57,925</t>
  </si>
  <si>
    <t>NUMBER OF TIPS:53</t>
  </si>
  <si>
    <t>TARGET ACHD: 46</t>
  </si>
  <si>
    <t>SUCCESS RATIO: 88%</t>
  </si>
  <si>
    <t xml:space="preserve">HSIL </t>
  </si>
  <si>
    <t>DMART</t>
  </si>
  <si>
    <t>JKLAKSHMI</t>
  </si>
  <si>
    <t xml:space="preserve">BANDHANBNK </t>
  </si>
  <si>
    <t xml:space="preserve">ERIS </t>
  </si>
  <si>
    <t>LTI</t>
  </si>
  <si>
    <t>GESHIP</t>
  </si>
  <si>
    <t>DREDGECORP(BTST)</t>
  </si>
  <si>
    <t>TNPL</t>
  </si>
  <si>
    <t>SUPREMIND</t>
  </si>
  <si>
    <t>DREDGECORP</t>
  </si>
  <si>
    <t xml:space="preserve">OBEROILTY  </t>
  </si>
  <si>
    <t>CRISIL</t>
  </si>
  <si>
    <t>ENDURANCE</t>
  </si>
  <si>
    <t xml:space="preserve">AUBANK </t>
  </si>
  <si>
    <t>IPCALAB</t>
  </si>
  <si>
    <t>STRTECH</t>
  </si>
  <si>
    <t>JUBLIANT</t>
  </si>
  <si>
    <t>LONG</t>
  </si>
  <si>
    <t>KEI</t>
  </si>
  <si>
    <t>NILKAMAL</t>
  </si>
  <si>
    <t>PIIND</t>
  </si>
  <si>
    <t>SUNDRMFAST</t>
  </si>
  <si>
    <t xml:space="preserve">GODREJPROP </t>
  </si>
  <si>
    <t>KSCL</t>
  </si>
  <si>
    <t>PROFITS RS:=41,523</t>
  </si>
  <si>
    <t>NUMBER OF TIPS:27</t>
  </si>
  <si>
    <t>TARGET ACHD: 21</t>
  </si>
  <si>
    <t>SUCCESS RATIO: 80%</t>
  </si>
  <si>
    <t>MONEY SECURE INVESTOR</t>
  </si>
</sst>
</file>

<file path=xl/styles.xml><?xml version="1.0" encoding="utf-8"?>
<styleSheet xmlns="http://schemas.openxmlformats.org/spreadsheetml/2006/main">
  <numFmts count="3">
    <numFmt numFmtId="164" formatCode="[$-409]d\-mmm\-yyyy;@"/>
    <numFmt numFmtId="165" formatCode="[$-409]d\-mmm\-yy;@"/>
    <numFmt numFmtId="166" formatCode="0.0"/>
  </numFmts>
  <fonts count="6">
    <font>
      <sz val="11"/>
      <color theme="1"/>
      <name val="Calibri"/>
      <family val="2"/>
      <scheme val="minor"/>
    </font>
    <font>
      <sz val="16"/>
      <color theme="0"/>
      <name val="Algerian"/>
      <family val="5"/>
    </font>
    <font>
      <sz val="16"/>
      <color rgb="FFFFFF00"/>
      <name val="Algerian"/>
      <family val="5"/>
    </font>
    <font>
      <sz val="22"/>
      <color indexed="9"/>
      <name val="Calibri"/>
      <family val="2"/>
    </font>
    <font>
      <sz val="11"/>
      <name val="Calibri"/>
      <family val="2"/>
      <scheme val="minor"/>
    </font>
    <font>
      <u/>
      <sz val="22"/>
      <color rgb="FFFFFF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0" borderId="0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 vertical="top"/>
    </xf>
    <xf numFmtId="164" fontId="0" fillId="3" borderId="0" xfId="0" applyNumberForma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2" fontId="0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5" borderId="0" xfId="0" applyFill="1"/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9"/>
  <sheetViews>
    <sheetView tabSelected="1" zoomScale="80" zoomScaleNormal="80" workbookViewId="0">
      <selection activeCell="F31" sqref="F31"/>
    </sheetView>
  </sheetViews>
  <sheetFormatPr defaultColWidth="0" defaultRowHeight="15" customHeight="1" zeroHeight="1"/>
  <cols>
    <col min="1" max="1" width="13.7109375" customWidth="1"/>
    <col min="2" max="2" width="22.42578125" customWidth="1"/>
    <col min="3" max="3" width="13.28515625" customWidth="1"/>
    <col min="4" max="4" width="12.140625" customWidth="1"/>
    <col min="5" max="5" width="12.5703125" customWidth="1"/>
    <col min="6" max="6" width="14.28515625" customWidth="1"/>
    <col min="7" max="7" width="13.7109375" customWidth="1"/>
    <col min="8" max="8" width="10.85546875" customWidth="1"/>
    <col min="9" max="9" width="14.28515625" customWidth="1"/>
    <col min="10" max="10" width="11.5703125" customWidth="1"/>
    <col min="11" max="11" width="11.7109375" customWidth="1"/>
    <col min="12" max="12" width="10.7109375" customWidth="1"/>
    <col min="13" max="13" width="12" customWidth="1"/>
    <col min="14" max="16384" width="9.140625" hidden="1"/>
  </cols>
  <sheetData>
    <row r="1" spans="1:13" ht="15" customHeight="1">
      <c r="A1" s="24" t="s">
        <v>96</v>
      </c>
      <c r="B1" s="25"/>
      <c r="C1" s="30" t="s">
        <v>92</v>
      </c>
      <c r="D1" s="31"/>
      <c r="E1" s="36" t="s">
        <v>93</v>
      </c>
      <c r="F1" s="25"/>
      <c r="G1" s="30" t="s">
        <v>94</v>
      </c>
      <c r="H1" s="39"/>
      <c r="I1" s="31"/>
      <c r="J1" s="36" t="s">
        <v>95</v>
      </c>
      <c r="K1" s="24"/>
      <c r="L1" s="24"/>
      <c r="M1" s="25"/>
    </row>
    <row r="2" spans="1:13" ht="15" customHeight="1">
      <c r="A2" s="26"/>
      <c r="B2" s="27"/>
      <c r="C2" s="32"/>
      <c r="D2" s="33"/>
      <c r="E2" s="37"/>
      <c r="F2" s="27"/>
      <c r="G2" s="32"/>
      <c r="H2" s="40"/>
      <c r="I2" s="33"/>
      <c r="J2" s="37"/>
      <c r="K2" s="26"/>
      <c r="L2" s="26"/>
      <c r="M2" s="27"/>
    </row>
    <row r="3" spans="1:13" ht="45.75" customHeight="1">
      <c r="A3" s="28"/>
      <c r="B3" s="29"/>
      <c r="C3" s="34"/>
      <c r="D3" s="35"/>
      <c r="E3" s="38"/>
      <c r="F3" s="29"/>
      <c r="G3" s="34"/>
      <c r="H3" s="41"/>
      <c r="I3" s="35"/>
      <c r="J3" s="38"/>
      <c r="K3" s="28"/>
      <c r="L3" s="28"/>
      <c r="M3" s="29"/>
    </row>
    <row r="4" spans="1:13" s="23" customFormat="1" ht="28.5">
      <c r="A4" s="42" t="s">
        <v>19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30">
      <c r="A5" s="16" t="s">
        <v>0</v>
      </c>
      <c r="B5" s="17" t="s">
        <v>1</v>
      </c>
      <c r="C5" s="18" t="s">
        <v>2</v>
      </c>
      <c r="D5" s="17" t="s">
        <v>3</v>
      </c>
      <c r="E5" s="19" t="s">
        <v>4</v>
      </c>
      <c r="F5" s="19" t="s">
        <v>5</v>
      </c>
      <c r="G5" s="20" t="s">
        <v>6</v>
      </c>
      <c r="H5" s="20" t="s">
        <v>7</v>
      </c>
      <c r="I5" s="21" t="s">
        <v>8</v>
      </c>
      <c r="J5" s="21" t="s">
        <v>9</v>
      </c>
      <c r="K5" s="22" t="s">
        <v>10</v>
      </c>
      <c r="L5" s="22" t="s">
        <v>11</v>
      </c>
      <c r="M5" s="21" t="s">
        <v>12</v>
      </c>
    </row>
    <row r="6" spans="1:13" hidden="1">
      <c r="A6" s="9"/>
      <c r="B6" s="10"/>
      <c r="C6" s="11"/>
      <c r="D6" s="10"/>
      <c r="E6" s="12"/>
      <c r="F6" s="12"/>
      <c r="G6" s="13"/>
      <c r="H6" s="13"/>
      <c r="I6" s="14"/>
      <c r="J6" s="14"/>
      <c r="K6" s="15"/>
      <c r="L6" s="15"/>
      <c r="M6" s="14"/>
    </row>
    <row r="7" spans="1:13" hidden="1">
      <c r="A7" s="9"/>
      <c r="B7" s="10"/>
      <c r="C7" s="11"/>
      <c r="D7" s="10"/>
      <c r="E7" s="12"/>
      <c r="F7" s="12"/>
      <c r="G7" s="13"/>
      <c r="H7" s="13"/>
      <c r="I7" s="14"/>
      <c r="J7" s="14"/>
      <c r="K7" s="15"/>
      <c r="L7" s="15"/>
      <c r="M7" s="14"/>
    </row>
    <row r="8" spans="1:13" hidden="1">
      <c r="A8" s="9"/>
      <c r="B8" s="10"/>
      <c r="C8" s="11"/>
      <c r="D8" s="10"/>
      <c r="E8" s="12"/>
      <c r="F8" s="12"/>
      <c r="G8" s="13"/>
      <c r="H8" s="13"/>
      <c r="I8" s="14"/>
      <c r="J8" s="14"/>
      <c r="K8" s="15"/>
      <c r="L8" s="15"/>
      <c r="M8" s="14"/>
    </row>
    <row r="9" spans="1:13" hidden="1">
      <c r="A9" s="9"/>
      <c r="B9" s="10"/>
      <c r="C9" s="11"/>
      <c r="D9" s="10"/>
      <c r="E9" s="12"/>
      <c r="F9" s="12"/>
      <c r="G9" s="13"/>
      <c r="H9" s="13"/>
      <c r="I9" s="14"/>
      <c r="J9" s="14"/>
      <c r="K9" s="15"/>
      <c r="L9" s="15"/>
      <c r="M9" s="14"/>
    </row>
    <row r="10" spans="1:13" hidden="1">
      <c r="A10" s="9"/>
      <c r="B10" s="10"/>
      <c r="C10" s="11"/>
      <c r="D10" s="10"/>
      <c r="E10" s="12"/>
      <c r="F10" s="12"/>
      <c r="G10" s="13"/>
      <c r="H10" s="13"/>
      <c r="I10" s="14"/>
      <c r="J10" s="14"/>
      <c r="K10" s="15"/>
      <c r="L10" s="15"/>
      <c r="M10" s="14"/>
    </row>
    <row r="11" spans="1:13" hidden="1">
      <c r="A11" s="9"/>
      <c r="B11" s="10"/>
      <c r="C11" s="11"/>
      <c r="D11" s="10"/>
      <c r="E11" s="12"/>
      <c r="F11" s="12"/>
      <c r="G11" s="13"/>
      <c r="H11" s="13"/>
      <c r="I11" s="14"/>
      <c r="J11" s="14"/>
      <c r="K11" s="15"/>
      <c r="L11" s="15"/>
      <c r="M11" s="14"/>
    </row>
    <row r="12" spans="1:13" hidden="1">
      <c r="A12" s="9"/>
      <c r="B12" s="10"/>
      <c r="C12" s="11"/>
      <c r="D12" s="10"/>
      <c r="E12" s="12"/>
      <c r="F12" s="12"/>
      <c r="G12" s="13"/>
      <c r="H12" s="13"/>
      <c r="I12" s="14"/>
      <c r="J12" s="14"/>
      <c r="K12" s="15"/>
      <c r="L12" s="15"/>
      <c r="M12" s="14"/>
    </row>
    <row r="13" spans="1:13" hidden="1">
      <c r="A13" s="9"/>
      <c r="B13" s="10"/>
      <c r="C13" s="11"/>
      <c r="D13" s="10"/>
      <c r="E13" s="12"/>
      <c r="F13" s="12"/>
      <c r="G13" s="13"/>
      <c r="H13" s="13"/>
      <c r="I13" s="14"/>
      <c r="J13" s="14"/>
      <c r="K13" s="15"/>
      <c r="L13" s="15"/>
      <c r="M13" s="14"/>
    </row>
    <row r="14" spans="1:13" hidden="1">
      <c r="A14" s="9"/>
      <c r="B14" s="10"/>
      <c r="C14" s="11"/>
      <c r="D14" s="10"/>
      <c r="E14" s="12"/>
      <c r="F14" s="12"/>
      <c r="G14" s="13"/>
      <c r="H14" s="13"/>
      <c r="I14" s="14"/>
      <c r="J14" s="14"/>
      <c r="K14" s="15"/>
      <c r="L14" s="15"/>
      <c r="M14" s="14"/>
    </row>
    <row r="15" spans="1:13" hidden="1">
      <c r="A15" s="9"/>
      <c r="B15" s="10"/>
      <c r="C15" s="11"/>
      <c r="D15" s="10"/>
      <c r="E15" s="12"/>
      <c r="F15" s="12"/>
      <c r="G15" s="13"/>
      <c r="H15" s="13"/>
      <c r="I15" s="14"/>
      <c r="J15" s="14"/>
      <c r="K15" s="15"/>
      <c r="L15" s="15"/>
      <c r="M15" s="14"/>
    </row>
    <row r="16" spans="1:13" hidden="1">
      <c r="A16" s="9"/>
      <c r="B16" s="10"/>
      <c r="C16" s="11"/>
      <c r="D16" s="10"/>
      <c r="E16" s="12"/>
      <c r="F16" s="12"/>
      <c r="G16" s="13"/>
      <c r="H16" s="13"/>
      <c r="I16" s="14"/>
      <c r="J16" s="14"/>
      <c r="K16" s="15"/>
      <c r="L16" s="15"/>
      <c r="M16" s="14"/>
    </row>
    <row r="17" spans="1:13" hidden="1">
      <c r="A17" s="9"/>
      <c r="B17" s="10"/>
      <c r="C17" s="11"/>
      <c r="D17" s="10"/>
      <c r="E17" s="12"/>
      <c r="F17" s="12"/>
      <c r="G17" s="13"/>
      <c r="H17" s="13"/>
      <c r="I17" s="14"/>
      <c r="J17" s="14"/>
      <c r="K17" s="15"/>
      <c r="L17" s="15"/>
      <c r="M17" s="14"/>
    </row>
    <row r="18" spans="1:13" hidden="1">
      <c r="A18" s="9"/>
      <c r="B18" s="10"/>
      <c r="C18" s="11"/>
      <c r="D18" s="10"/>
      <c r="E18" s="12"/>
      <c r="F18" s="12"/>
      <c r="G18" s="13"/>
      <c r="H18" s="13"/>
      <c r="I18" s="14"/>
      <c r="J18" s="14"/>
      <c r="K18" s="15"/>
      <c r="L18" s="15"/>
      <c r="M18" s="14"/>
    </row>
    <row r="19" spans="1:13" hidden="1">
      <c r="A19" s="9"/>
      <c r="B19" s="10"/>
      <c r="C19" s="11"/>
      <c r="D19" s="10"/>
      <c r="E19" s="12"/>
      <c r="F19" s="12"/>
      <c r="G19" s="13"/>
      <c r="H19" s="13"/>
      <c r="I19" s="14"/>
      <c r="J19" s="14"/>
      <c r="K19" s="15"/>
      <c r="L19" s="15"/>
      <c r="M19" s="14"/>
    </row>
    <row r="20" spans="1:13" hidden="1">
      <c r="A20" s="9"/>
      <c r="B20" s="10"/>
      <c r="C20" s="11"/>
      <c r="D20" s="10"/>
      <c r="E20" s="12"/>
      <c r="F20" s="12"/>
      <c r="G20" s="13"/>
      <c r="H20" s="13"/>
      <c r="I20" s="14"/>
      <c r="J20" s="14"/>
      <c r="K20" s="15"/>
      <c r="L20" s="15"/>
      <c r="M20" s="14"/>
    </row>
    <row r="21" spans="1:13" hidden="1">
      <c r="A21" s="9"/>
      <c r="B21" s="10"/>
      <c r="C21" s="11"/>
      <c r="D21" s="10"/>
      <c r="E21" s="12"/>
      <c r="F21" s="12"/>
      <c r="G21" s="13"/>
      <c r="H21" s="13"/>
      <c r="I21" s="14"/>
      <c r="J21" s="14"/>
      <c r="K21" s="15"/>
      <c r="L21" s="15"/>
      <c r="M21" s="14"/>
    </row>
    <row r="22" spans="1:13" ht="0.75" customHeight="1">
      <c r="A22" s="9"/>
      <c r="B22" s="10"/>
      <c r="C22" s="11"/>
      <c r="D22" s="10"/>
      <c r="E22" s="12"/>
      <c r="F22" s="12"/>
      <c r="G22" s="13"/>
      <c r="H22" s="13"/>
      <c r="I22" s="14"/>
      <c r="J22" s="14"/>
      <c r="K22" s="15"/>
      <c r="L22" s="15"/>
      <c r="M22" s="14"/>
    </row>
    <row r="23" spans="1:13">
      <c r="A23" s="1"/>
      <c r="B23" s="2"/>
      <c r="C23" s="3"/>
      <c r="D23" s="7"/>
      <c r="E23" s="5"/>
      <c r="F23" s="5"/>
      <c r="G23" s="5"/>
      <c r="H23" s="5"/>
      <c r="I23" s="6"/>
      <c r="J23" s="6"/>
      <c r="K23" s="6"/>
      <c r="L23" s="6"/>
      <c r="M23" s="6"/>
    </row>
    <row r="24" spans="1:13">
      <c r="A24" s="1">
        <v>43451</v>
      </c>
      <c r="B24" s="2" t="s">
        <v>67</v>
      </c>
      <c r="C24" s="8">
        <f>200000/E24</f>
        <v>975.60975609756099</v>
      </c>
      <c r="D24" s="4" t="s">
        <v>13</v>
      </c>
      <c r="E24" s="5">
        <v>205</v>
      </c>
      <c r="F24" s="5">
        <v>209</v>
      </c>
      <c r="G24" s="5">
        <v>216</v>
      </c>
      <c r="H24" s="5" t="s">
        <v>14</v>
      </c>
      <c r="I24" s="6">
        <f t="shared" ref="I24:I26" si="0">IF(D24="SELL", E24-F24, F24-E24)*C24</f>
        <v>3902.439024390244</v>
      </c>
      <c r="J24" s="6">
        <f t="shared" ref="J24:J26" si="1">IF(D24="SELL",IF(G24="-","0",F24-G24),IF(D24="BUY",IF(G24="-","0",G24-F24)))*C24</f>
        <v>6829.2682926829266</v>
      </c>
      <c r="K24" s="6">
        <f t="shared" ref="K24:K26" si="2">IF(D24="SELL",IF(H24="-","0",G24-H24),IF(D24="BUY",IF(H24="-","0",H24-G24)))*C24</f>
        <v>0</v>
      </c>
      <c r="L24" s="6">
        <f t="shared" ref="L24:L26" si="3">(K24+J24+I24)/C24</f>
        <v>11</v>
      </c>
      <c r="M24" s="6">
        <f t="shared" ref="M24:M26" si="4">L24*C24</f>
        <v>10731.707317073171</v>
      </c>
    </row>
    <row r="25" spans="1:13">
      <c r="A25" s="1">
        <v>43451</v>
      </c>
      <c r="B25" s="2" t="s">
        <v>68</v>
      </c>
      <c r="C25" s="8">
        <f>200000/E25</f>
        <v>124.37810945273633</v>
      </c>
      <c r="D25" s="4" t="s">
        <v>13</v>
      </c>
      <c r="E25" s="5">
        <v>1608</v>
      </c>
      <c r="F25" s="5">
        <v>1620</v>
      </c>
      <c r="G25" s="5" t="s">
        <v>14</v>
      </c>
      <c r="H25" s="5" t="s">
        <v>14</v>
      </c>
      <c r="I25" s="6">
        <f t="shared" si="0"/>
        <v>1492.5373134328358</v>
      </c>
      <c r="J25" s="6">
        <f t="shared" si="1"/>
        <v>0</v>
      </c>
      <c r="K25" s="6">
        <f t="shared" si="2"/>
        <v>0</v>
      </c>
      <c r="L25" s="6">
        <f t="shared" si="3"/>
        <v>12</v>
      </c>
      <c r="M25" s="6">
        <f t="shared" si="4"/>
        <v>1492.5373134328358</v>
      </c>
    </row>
    <row r="26" spans="1:13">
      <c r="A26" s="1">
        <v>43451</v>
      </c>
      <c r="B26" s="2" t="s">
        <v>33</v>
      </c>
      <c r="C26" s="8">
        <f>200000/E26</f>
        <v>419.28721174004193</v>
      </c>
      <c r="D26" s="4" t="s">
        <v>13</v>
      </c>
      <c r="E26" s="5">
        <v>477</v>
      </c>
      <c r="F26" s="5">
        <v>469</v>
      </c>
      <c r="G26" s="5" t="s">
        <v>14</v>
      </c>
      <c r="H26" s="5" t="s">
        <v>14</v>
      </c>
      <c r="I26" s="6">
        <f t="shared" si="0"/>
        <v>-3354.2976939203354</v>
      </c>
      <c r="J26" s="6">
        <f t="shared" si="1"/>
        <v>0</v>
      </c>
      <c r="K26" s="6">
        <f t="shared" si="2"/>
        <v>0</v>
      </c>
      <c r="L26" s="6">
        <f t="shared" si="3"/>
        <v>-8</v>
      </c>
      <c r="M26" s="6">
        <f t="shared" si="4"/>
        <v>-3354.2976939203354</v>
      </c>
    </row>
    <row r="27" spans="1:13">
      <c r="A27" s="1"/>
      <c r="B27" s="2"/>
      <c r="C27" s="3"/>
      <c r="D27" s="7"/>
      <c r="E27" s="5"/>
      <c r="F27" s="5"/>
      <c r="G27" s="5"/>
      <c r="H27" s="5"/>
      <c r="I27" s="6"/>
      <c r="J27" s="6"/>
      <c r="K27" s="6"/>
      <c r="L27" s="6"/>
      <c r="M27" s="6"/>
    </row>
    <row r="28" spans="1:13" hidden="1">
      <c r="A28" s="1"/>
      <c r="B28" s="2"/>
      <c r="C28" s="3"/>
      <c r="D28" s="7"/>
      <c r="E28" s="5"/>
      <c r="F28" s="5"/>
      <c r="G28" s="5"/>
      <c r="H28" s="5"/>
      <c r="I28" s="6"/>
      <c r="J28" s="6"/>
      <c r="K28" s="6"/>
      <c r="L28" s="6"/>
      <c r="M28" s="6"/>
    </row>
    <row r="29" spans="1:13">
      <c r="A29" s="1">
        <v>43448</v>
      </c>
      <c r="B29" s="2" t="s">
        <v>69</v>
      </c>
      <c r="C29" s="8">
        <f>200000/E29</f>
        <v>694.44444444444446</v>
      </c>
      <c r="D29" s="4" t="s">
        <v>13</v>
      </c>
      <c r="E29" s="5">
        <v>288</v>
      </c>
      <c r="F29" s="5">
        <v>291</v>
      </c>
      <c r="G29" s="5" t="s">
        <v>14</v>
      </c>
      <c r="H29" s="5" t="s">
        <v>14</v>
      </c>
      <c r="I29" s="6">
        <f t="shared" ref="I29:I31" si="5">IF(D29="SELL", E29-F29, F29-E29)*C29</f>
        <v>2083.3333333333335</v>
      </c>
      <c r="J29" s="6">
        <f t="shared" ref="J29:J31" si="6">IF(D29="SELL",IF(G29="-","0",F29-G29),IF(D29="BUY",IF(G29="-","0",G29-F29)))*C29</f>
        <v>0</v>
      </c>
      <c r="K29" s="6">
        <f t="shared" ref="K29:K31" si="7">IF(D29="SELL",IF(H29="-","0",G29-H29),IF(D29="BUY",IF(H29="-","0",H29-G29)))*C29</f>
        <v>0</v>
      </c>
      <c r="L29" s="6">
        <f t="shared" ref="L29:L31" si="8">(K29+J29+I29)/C29</f>
        <v>3</v>
      </c>
      <c r="M29" s="6">
        <f t="shared" ref="M29:M31" si="9">L29*C29</f>
        <v>2083.3333333333335</v>
      </c>
    </row>
    <row r="30" spans="1:13">
      <c r="A30" s="1">
        <v>43448</v>
      </c>
      <c r="B30" s="2" t="s">
        <v>70</v>
      </c>
      <c r="C30" s="8">
        <f>200000/E30</f>
        <v>382.4091778202677</v>
      </c>
      <c r="D30" s="4" t="s">
        <v>13</v>
      </c>
      <c r="E30" s="5">
        <v>523</v>
      </c>
      <c r="F30" s="5">
        <v>528</v>
      </c>
      <c r="G30" s="5">
        <v>540</v>
      </c>
      <c r="H30" s="5" t="s">
        <v>14</v>
      </c>
      <c r="I30" s="6">
        <f t="shared" si="5"/>
        <v>1912.0458891013386</v>
      </c>
      <c r="J30" s="6">
        <f t="shared" si="6"/>
        <v>4588.910133843212</v>
      </c>
      <c r="K30" s="6">
        <f t="shared" si="7"/>
        <v>0</v>
      </c>
      <c r="L30" s="6">
        <f t="shared" si="8"/>
        <v>17</v>
      </c>
      <c r="M30" s="6">
        <f t="shared" si="9"/>
        <v>6500.9560229445506</v>
      </c>
    </row>
    <row r="31" spans="1:13">
      <c r="A31" s="1">
        <v>43448</v>
      </c>
      <c r="B31" s="2" t="s">
        <v>71</v>
      </c>
      <c r="C31" s="8">
        <f>200000/E31</f>
        <v>310.07751937984494</v>
      </c>
      <c r="D31" s="4" t="s">
        <v>13</v>
      </c>
      <c r="E31" s="5">
        <v>645</v>
      </c>
      <c r="F31" s="5">
        <v>636</v>
      </c>
      <c r="G31" s="5" t="s">
        <v>14</v>
      </c>
      <c r="H31" s="5" t="s">
        <v>14</v>
      </c>
      <c r="I31" s="6">
        <f t="shared" si="5"/>
        <v>-2790.6976744186045</v>
      </c>
      <c r="J31" s="6">
        <f t="shared" si="6"/>
        <v>0</v>
      </c>
      <c r="K31" s="6">
        <f t="shared" si="7"/>
        <v>0</v>
      </c>
      <c r="L31" s="6">
        <f t="shared" si="8"/>
        <v>-9</v>
      </c>
      <c r="M31" s="6">
        <f t="shared" si="9"/>
        <v>-2790.6976744186045</v>
      </c>
    </row>
    <row r="32" spans="1:13">
      <c r="A32" s="1"/>
      <c r="B32" s="2"/>
      <c r="C32" s="3"/>
      <c r="D32" s="7"/>
      <c r="E32" s="5"/>
      <c r="F32" s="5"/>
      <c r="G32" s="5"/>
      <c r="H32" s="5"/>
      <c r="I32" s="6"/>
      <c r="J32" s="6"/>
      <c r="K32" s="6"/>
      <c r="L32" s="6"/>
      <c r="M32" s="6"/>
    </row>
    <row r="33" spans="1:13" hidden="1">
      <c r="A33" s="1"/>
      <c r="B33" s="2"/>
      <c r="C33" s="3"/>
      <c r="D33" s="7"/>
      <c r="E33" s="5"/>
      <c r="F33" s="5"/>
      <c r="G33" s="5"/>
      <c r="H33" s="5"/>
      <c r="I33" s="6"/>
      <c r="J33" s="6"/>
      <c r="K33" s="6"/>
      <c r="L33" s="6"/>
      <c r="M33" s="6"/>
    </row>
    <row r="34" spans="1:13">
      <c r="A34" s="1">
        <v>43447</v>
      </c>
      <c r="B34" s="2" t="s">
        <v>72</v>
      </c>
      <c r="C34" s="8">
        <f>200000/E34</f>
        <v>120.12012012012012</v>
      </c>
      <c r="D34" s="4" t="s">
        <v>13</v>
      </c>
      <c r="E34" s="5">
        <v>1665</v>
      </c>
      <c r="F34" s="5">
        <v>1685</v>
      </c>
      <c r="G34" s="5">
        <v>1710</v>
      </c>
      <c r="H34" s="5" t="s">
        <v>14</v>
      </c>
      <c r="I34" s="6">
        <f t="shared" ref="I34:I36" si="10">IF(D34="SELL", E34-F34, F34-E34)*C34</f>
        <v>2402.4024024024025</v>
      </c>
      <c r="J34" s="6">
        <f t="shared" ref="J34:J36" si="11">IF(D34="SELL",IF(G34="-","0",F34-G34),IF(D34="BUY",IF(G34="-","0",G34-F34)))*C34</f>
        <v>3003.003003003003</v>
      </c>
      <c r="K34" s="6">
        <f t="shared" ref="K34:K36" si="12">IF(D34="SELL",IF(H34="-","0",G34-H34),IF(D34="BUY",IF(H34="-","0",H34-G34)))*C34</f>
        <v>0</v>
      </c>
      <c r="L34" s="6">
        <f t="shared" ref="L34:L36" si="13">(K34+J34+I34)/C34</f>
        <v>44.999999999999993</v>
      </c>
      <c r="M34" s="6">
        <f t="shared" ref="M34:M36" si="14">L34*C34</f>
        <v>5405.405405405405</v>
      </c>
    </row>
    <row r="35" spans="1:13">
      <c r="A35" s="1">
        <v>43447</v>
      </c>
      <c r="B35" s="2" t="s">
        <v>73</v>
      </c>
      <c r="C35" s="8">
        <f>200000/E35</f>
        <v>584.79532163742692</v>
      </c>
      <c r="D35" s="4" t="s">
        <v>13</v>
      </c>
      <c r="E35" s="5">
        <v>342</v>
      </c>
      <c r="F35" s="5">
        <v>346</v>
      </c>
      <c r="G35" s="5" t="s">
        <v>14</v>
      </c>
      <c r="H35" s="5" t="s">
        <v>14</v>
      </c>
      <c r="I35" s="6">
        <f t="shared" si="10"/>
        <v>2339.1812865497077</v>
      </c>
      <c r="J35" s="6">
        <f t="shared" si="11"/>
        <v>0</v>
      </c>
      <c r="K35" s="6">
        <f t="shared" si="12"/>
        <v>0</v>
      </c>
      <c r="L35" s="6">
        <f t="shared" si="13"/>
        <v>4</v>
      </c>
      <c r="M35" s="6">
        <f t="shared" si="14"/>
        <v>2339.1812865497077</v>
      </c>
    </row>
    <row r="36" spans="1:13">
      <c r="A36" s="1">
        <v>43447</v>
      </c>
      <c r="B36" s="2" t="s">
        <v>74</v>
      </c>
      <c r="C36" s="8">
        <f>200000/E36</f>
        <v>583.09037900874637</v>
      </c>
      <c r="D36" s="4" t="s">
        <v>13</v>
      </c>
      <c r="E36" s="5">
        <v>343</v>
      </c>
      <c r="F36" s="5">
        <v>347</v>
      </c>
      <c r="G36" s="5" t="s">
        <v>14</v>
      </c>
      <c r="H36" s="5" t="s">
        <v>14</v>
      </c>
      <c r="I36" s="6">
        <f t="shared" si="10"/>
        <v>2332.3615160349855</v>
      </c>
      <c r="J36" s="6">
        <f t="shared" si="11"/>
        <v>0</v>
      </c>
      <c r="K36" s="6">
        <f t="shared" si="12"/>
        <v>0</v>
      </c>
      <c r="L36" s="6">
        <f t="shared" si="13"/>
        <v>4</v>
      </c>
      <c r="M36" s="6">
        <f t="shared" si="14"/>
        <v>2332.3615160349855</v>
      </c>
    </row>
    <row r="37" spans="1:13">
      <c r="A37" s="1"/>
      <c r="B37" s="2"/>
      <c r="C37" s="3"/>
      <c r="D37" s="7"/>
      <c r="E37" s="5"/>
      <c r="F37" s="5"/>
      <c r="G37" s="5"/>
      <c r="H37" s="5"/>
      <c r="I37" s="6"/>
      <c r="J37" s="6"/>
      <c r="K37" s="6"/>
      <c r="L37" s="6"/>
      <c r="M37" s="6"/>
    </row>
    <row r="38" spans="1:13" hidden="1">
      <c r="A38" s="1"/>
      <c r="B38" s="2"/>
      <c r="C38" s="3"/>
      <c r="D38" s="7"/>
      <c r="E38" s="5"/>
      <c r="F38" s="5"/>
      <c r="G38" s="5"/>
      <c r="H38" s="5"/>
      <c r="I38" s="6"/>
      <c r="J38" s="6"/>
      <c r="K38" s="6"/>
      <c r="L38" s="6"/>
      <c r="M38" s="6"/>
    </row>
    <row r="39" spans="1:13">
      <c r="A39" s="1">
        <v>43446</v>
      </c>
      <c r="B39" s="2" t="s">
        <v>75</v>
      </c>
      <c r="C39" s="8">
        <f>200000/E39</f>
        <v>793.65079365079362</v>
      </c>
      <c r="D39" s="4" t="s">
        <v>13</v>
      </c>
      <c r="E39" s="5">
        <v>252</v>
      </c>
      <c r="F39" s="5">
        <v>256</v>
      </c>
      <c r="G39" s="5" t="s">
        <v>14</v>
      </c>
      <c r="H39" s="5" t="s">
        <v>14</v>
      </c>
      <c r="I39" s="6">
        <f t="shared" ref="I39:I41" si="15">IF(D39="SELL", E39-F39, F39-E39)*C39</f>
        <v>3174.6031746031745</v>
      </c>
      <c r="J39" s="6">
        <f t="shared" ref="J39:J41" si="16">IF(D39="SELL",IF(G39="-","0",F39-G39),IF(D39="BUY",IF(G39="-","0",G39-F39)))*C39</f>
        <v>0</v>
      </c>
      <c r="K39" s="6">
        <f t="shared" ref="K39:K41" si="17">IF(D39="SELL",IF(H39="-","0",G39-H39),IF(D39="BUY",IF(H39="-","0",H39-G39)))*C39</f>
        <v>0</v>
      </c>
      <c r="L39" s="6">
        <f t="shared" ref="L39:L41" si="18">(K39+J39+I39)/C39</f>
        <v>4</v>
      </c>
      <c r="M39" s="6">
        <f t="shared" ref="M39:M41" si="19">L39*C39</f>
        <v>3174.6031746031745</v>
      </c>
    </row>
    <row r="40" spans="1:13">
      <c r="A40" s="1">
        <v>43446</v>
      </c>
      <c r="B40" s="2" t="s">
        <v>76</v>
      </c>
      <c r="C40" s="8">
        <f>200000/E40</f>
        <v>200</v>
      </c>
      <c r="D40" s="4" t="s">
        <v>13</v>
      </c>
      <c r="E40" s="5">
        <v>1000</v>
      </c>
      <c r="F40" s="5">
        <v>1010</v>
      </c>
      <c r="G40" s="5" t="s">
        <v>14</v>
      </c>
      <c r="H40" s="5" t="s">
        <v>14</v>
      </c>
      <c r="I40" s="6">
        <f t="shared" si="15"/>
        <v>2000</v>
      </c>
      <c r="J40" s="6">
        <f t="shared" si="16"/>
        <v>0</v>
      </c>
      <c r="K40" s="6">
        <f t="shared" si="17"/>
        <v>0</v>
      </c>
      <c r="L40" s="6">
        <f t="shared" si="18"/>
        <v>10</v>
      </c>
      <c r="M40" s="6">
        <f t="shared" si="19"/>
        <v>2000</v>
      </c>
    </row>
    <row r="41" spans="1:13">
      <c r="A41" s="1">
        <v>43446</v>
      </c>
      <c r="B41" s="2" t="s">
        <v>77</v>
      </c>
      <c r="C41" s="8">
        <f>200000/E41</f>
        <v>583.09037900874637</v>
      </c>
      <c r="D41" s="4" t="s">
        <v>13</v>
      </c>
      <c r="E41" s="5">
        <v>343</v>
      </c>
      <c r="F41" s="5">
        <v>347</v>
      </c>
      <c r="G41" s="5" t="s">
        <v>14</v>
      </c>
      <c r="H41" s="5" t="s">
        <v>14</v>
      </c>
      <c r="I41" s="6">
        <f t="shared" si="15"/>
        <v>2332.3615160349855</v>
      </c>
      <c r="J41" s="6">
        <f t="shared" si="16"/>
        <v>0</v>
      </c>
      <c r="K41" s="6">
        <f t="shared" si="17"/>
        <v>0</v>
      </c>
      <c r="L41" s="6">
        <f t="shared" si="18"/>
        <v>4</v>
      </c>
      <c r="M41" s="6">
        <f t="shared" si="19"/>
        <v>2332.3615160349855</v>
      </c>
    </row>
    <row r="42" spans="1:13">
      <c r="A42" s="1"/>
      <c r="B42" s="2"/>
      <c r="C42" s="3"/>
      <c r="D42" s="7"/>
      <c r="E42" s="5"/>
      <c r="F42" s="5"/>
      <c r="G42" s="5"/>
      <c r="H42" s="5"/>
      <c r="I42" s="6"/>
      <c r="J42" s="6"/>
      <c r="K42" s="6"/>
      <c r="L42" s="6"/>
      <c r="M42" s="6"/>
    </row>
    <row r="43" spans="1:13">
      <c r="A43" s="1">
        <v>43445</v>
      </c>
      <c r="B43" s="2" t="s">
        <v>78</v>
      </c>
      <c r="C43" s="8">
        <f>200000/E43</f>
        <v>446.42857142857144</v>
      </c>
      <c r="D43" s="4" t="s">
        <v>22</v>
      </c>
      <c r="E43" s="5">
        <v>448</v>
      </c>
      <c r="F43" s="5">
        <v>444</v>
      </c>
      <c r="G43" s="5" t="s">
        <v>14</v>
      </c>
      <c r="H43" s="5" t="s">
        <v>14</v>
      </c>
      <c r="I43" s="6">
        <f t="shared" ref="I43" si="20">IF(D43="SELL", E43-F43, F43-E43)*C43</f>
        <v>1785.7142857142858</v>
      </c>
      <c r="J43" s="6">
        <f t="shared" ref="J43" si="21">IF(D43="SELL",IF(G43="-","0",F43-G43),IF(D43="BUY",IF(G43="-","0",G43-F43)))*C43</f>
        <v>0</v>
      </c>
      <c r="K43" s="6">
        <f t="shared" ref="K43" si="22">IF(D43="SELL",IF(H43="-","0",G43-H43),IF(D43="BUY",IF(H43="-","0",H43-G43)))*C43</f>
        <v>0</v>
      </c>
      <c r="L43" s="6">
        <f t="shared" ref="L43" si="23">(K43+J43+I43)/C43</f>
        <v>4</v>
      </c>
      <c r="M43" s="6">
        <f t="shared" ref="M43" si="24">L43*C43</f>
        <v>1785.7142857142858</v>
      </c>
    </row>
    <row r="44" spans="1:13">
      <c r="A44" s="1"/>
      <c r="B44" s="2"/>
      <c r="C44" s="3"/>
      <c r="D44" s="7"/>
      <c r="E44" s="5"/>
      <c r="F44" s="5"/>
      <c r="G44" s="5"/>
      <c r="H44" s="5"/>
      <c r="I44" s="6"/>
      <c r="J44" s="6"/>
      <c r="K44" s="6"/>
      <c r="L44" s="6"/>
      <c r="M44" s="6"/>
    </row>
    <row r="45" spans="1:13" hidden="1">
      <c r="A45" s="1"/>
      <c r="B45" s="2"/>
      <c r="C45" s="3"/>
      <c r="D45" s="7"/>
      <c r="E45" s="5"/>
      <c r="F45" s="5"/>
      <c r="G45" s="5"/>
      <c r="H45" s="5"/>
      <c r="I45" s="6"/>
      <c r="J45" s="6"/>
      <c r="K45" s="6"/>
      <c r="L45" s="6"/>
      <c r="M45" s="6"/>
    </row>
    <row r="46" spans="1:13">
      <c r="A46" s="1">
        <v>43444</v>
      </c>
      <c r="B46" s="2" t="s">
        <v>17</v>
      </c>
      <c r="C46" s="8">
        <f>200000/E46</f>
        <v>540.54054054054052</v>
      </c>
      <c r="D46" s="4" t="s">
        <v>22</v>
      </c>
      <c r="E46" s="5">
        <v>370</v>
      </c>
      <c r="F46" s="5">
        <v>366</v>
      </c>
      <c r="G46" s="5" t="s">
        <v>14</v>
      </c>
      <c r="H46" s="5" t="s">
        <v>14</v>
      </c>
      <c r="I46" s="6">
        <f t="shared" ref="I46:I47" si="25">IF(D46="SELL", E46-F46, F46-E46)*C46</f>
        <v>2162.1621621621621</v>
      </c>
      <c r="J46" s="6">
        <f t="shared" ref="J46:J47" si="26">IF(D46="SELL",IF(G46="-","0",F46-G46),IF(D46="BUY",IF(G46="-","0",G46-F46)))*C46</f>
        <v>0</v>
      </c>
      <c r="K46" s="6">
        <f t="shared" ref="K46:K47" si="27">IF(D46="SELL",IF(H46="-","0",G46-H46),IF(D46="BUY",IF(H46="-","0",H46-G46)))*C46</f>
        <v>0</v>
      </c>
      <c r="L46" s="6">
        <f t="shared" ref="L46:L47" si="28">(K46+J46+I46)/C46</f>
        <v>4</v>
      </c>
      <c r="M46" s="6">
        <f t="shared" ref="M46:M47" si="29">L46*C46</f>
        <v>2162.1621621621621</v>
      </c>
    </row>
    <row r="47" spans="1:13">
      <c r="A47" s="1">
        <v>43444</v>
      </c>
      <c r="B47" s="2" t="s">
        <v>79</v>
      </c>
      <c r="C47" s="8">
        <f>200000/E47</f>
        <v>133.42228152101401</v>
      </c>
      <c r="D47" s="4" t="s">
        <v>22</v>
      </c>
      <c r="E47" s="5">
        <v>1499</v>
      </c>
      <c r="F47" s="5">
        <v>1483</v>
      </c>
      <c r="G47" s="5" t="s">
        <v>14</v>
      </c>
      <c r="H47" s="5" t="s">
        <v>14</v>
      </c>
      <c r="I47" s="6">
        <f t="shared" si="25"/>
        <v>2134.7565043362242</v>
      </c>
      <c r="J47" s="6">
        <f t="shared" si="26"/>
        <v>0</v>
      </c>
      <c r="K47" s="6">
        <f t="shared" si="27"/>
        <v>0</v>
      </c>
      <c r="L47" s="6">
        <f t="shared" si="28"/>
        <v>16</v>
      </c>
      <c r="M47" s="6">
        <f t="shared" si="29"/>
        <v>2134.7565043362242</v>
      </c>
    </row>
    <row r="48" spans="1:13">
      <c r="A48" s="1"/>
      <c r="B48" s="2"/>
      <c r="C48" s="3"/>
      <c r="D48" s="7"/>
      <c r="E48" s="5"/>
      <c r="F48" s="5"/>
      <c r="G48" s="5"/>
      <c r="H48" s="5"/>
      <c r="I48" s="6"/>
      <c r="J48" s="6"/>
      <c r="K48" s="6"/>
      <c r="L48" s="6"/>
      <c r="M48" s="6"/>
    </row>
    <row r="49" spans="1:13" hidden="1">
      <c r="A49" s="1"/>
      <c r="B49" s="2"/>
      <c r="C49" s="3"/>
      <c r="D49" s="7"/>
      <c r="E49" s="5"/>
      <c r="F49" s="5"/>
      <c r="G49" s="5"/>
      <c r="H49" s="5"/>
      <c r="I49" s="6"/>
      <c r="J49" s="6"/>
      <c r="K49" s="6"/>
      <c r="L49" s="6"/>
      <c r="M49" s="6"/>
    </row>
    <row r="50" spans="1:13">
      <c r="A50" s="1">
        <v>43441</v>
      </c>
      <c r="B50" s="2" t="s">
        <v>21</v>
      </c>
      <c r="C50" s="8">
        <f>200000/E50</f>
        <v>159.6169193934557</v>
      </c>
      <c r="D50" s="4" t="s">
        <v>22</v>
      </c>
      <c r="E50" s="5">
        <v>1253</v>
      </c>
      <c r="F50" s="5">
        <v>1240</v>
      </c>
      <c r="G50" s="5">
        <v>1222</v>
      </c>
      <c r="H50" s="5" t="s">
        <v>14</v>
      </c>
      <c r="I50" s="6">
        <f t="shared" ref="I50:I52" si="30">IF(D50="SELL", E50-F50, F50-E50)*C50</f>
        <v>2075.0199521149243</v>
      </c>
      <c r="J50" s="6">
        <f t="shared" ref="J50:J52" si="31">IF(D50="SELL",IF(G50="-","0",F50-G50),IF(D50="BUY",IF(G50="-","0",G50-F50)))*C50</f>
        <v>2873.1045490822025</v>
      </c>
      <c r="K50" s="6">
        <f t="shared" ref="K50:K52" si="32">IF(D50="SELL",IF(H50="-","0",G50-H50),IF(D50="BUY",IF(H50="-","0",H50-G50)))*C50</f>
        <v>0</v>
      </c>
      <c r="L50" s="6">
        <f t="shared" ref="L50:L52" si="33">(K50+J50+I50)/C50</f>
        <v>31</v>
      </c>
      <c r="M50" s="6">
        <f t="shared" ref="M50:M52" si="34">L50*C50</f>
        <v>4948.1245011971268</v>
      </c>
    </row>
    <row r="51" spans="1:13">
      <c r="A51" s="1">
        <v>43441</v>
      </c>
      <c r="B51" s="2" t="s">
        <v>80</v>
      </c>
      <c r="C51" s="8">
        <f>200000/E51</f>
        <v>174.52006980802793</v>
      </c>
      <c r="D51" s="4" t="s">
        <v>13</v>
      </c>
      <c r="E51" s="5">
        <v>1146</v>
      </c>
      <c r="F51" s="5">
        <v>1158</v>
      </c>
      <c r="G51" s="5" t="s">
        <v>14</v>
      </c>
      <c r="H51" s="5" t="s">
        <v>14</v>
      </c>
      <c r="I51" s="6">
        <f t="shared" si="30"/>
        <v>2094.2408376963349</v>
      </c>
      <c r="J51" s="6">
        <f t="shared" si="31"/>
        <v>0</v>
      </c>
      <c r="K51" s="6">
        <f t="shared" si="32"/>
        <v>0</v>
      </c>
      <c r="L51" s="6">
        <f t="shared" si="33"/>
        <v>11.999999999999998</v>
      </c>
      <c r="M51" s="6">
        <f t="shared" si="34"/>
        <v>2094.2408376963349</v>
      </c>
    </row>
    <row r="52" spans="1:13">
      <c r="A52" s="1">
        <v>43441</v>
      </c>
      <c r="B52" s="2" t="s">
        <v>81</v>
      </c>
      <c r="C52" s="8">
        <f>200000/E52</f>
        <v>320</v>
      </c>
      <c r="D52" s="4" t="s">
        <v>13</v>
      </c>
      <c r="E52" s="5">
        <v>625</v>
      </c>
      <c r="F52" s="5">
        <v>614</v>
      </c>
      <c r="G52" s="5" t="s">
        <v>14</v>
      </c>
      <c r="H52" s="5" t="s">
        <v>14</v>
      </c>
      <c r="I52" s="6">
        <f t="shared" si="30"/>
        <v>-3520</v>
      </c>
      <c r="J52" s="6">
        <f t="shared" si="31"/>
        <v>0</v>
      </c>
      <c r="K52" s="6">
        <f t="shared" si="32"/>
        <v>0</v>
      </c>
      <c r="L52" s="6">
        <f t="shared" si="33"/>
        <v>-11</v>
      </c>
      <c r="M52" s="6">
        <f t="shared" si="34"/>
        <v>-3520</v>
      </c>
    </row>
    <row r="53" spans="1:13">
      <c r="A53" s="1"/>
      <c r="B53" s="2"/>
      <c r="C53" s="3"/>
      <c r="D53" s="7"/>
      <c r="E53" s="5"/>
      <c r="F53" s="5"/>
      <c r="G53" s="5"/>
      <c r="H53" s="5"/>
      <c r="I53" s="6"/>
      <c r="J53" s="6"/>
      <c r="K53" s="6"/>
      <c r="L53" s="6"/>
      <c r="M53" s="6"/>
    </row>
    <row r="54" spans="1:13" hidden="1">
      <c r="A54" s="1"/>
      <c r="B54" s="2"/>
      <c r="C54" s="3"/>
      <c r="D54" s="7"/>
      <c r="E54" s="5"/>
      <c r="F54" s="5"/>
      <c r="G54" s="5"/>
      <c r="H54" s="5"/>
      <c r="I54" s="6"/>
      <c r="J54" s="6"/>
      <c r="K54" s="6"/>
      <c r="L54" s="6"/>
      <c r="M54" s="6"/>
    </row>
    <row r="55" spans="1:13">
      <c r="A55" s="1">
        <v>43440</v>
      </c>
      <c r="B55" s="2" t="s">
        <v>82</v>
      </c>
      <c r="C55" s="8">
        <f>200000/E55</f>
        <v>257.0694087403599</v>
      </c>
      <c r="D55" s="4" t="s">
        <v>22</v>
      </c>
      <c r="E55" s="5">
        <v>778</v>
      </c>
      <c r="F55" s="5">
        <v>772</v>
      </c>
      <c r="G55" s="5">
        <v>766</v>
      </c>
      <c r="H55" s="5" t="s">
        <v>14</v>
      </c>
      <c r="I55" s="6">
        <f t="shared" ref="I55:I58" si="35">IF(D55="SELL", E55-F55, F55-E55)*C55</f>
        <v>1542.4164524421594</v>
      </c>
      <c r="J55" s="6">
        <f t="shared" ref="J55:J58" si="36">IF(D55="SELL",IF(G55="-","0",F55-G55),IF(D55="BUY",IF(G55="-","0",G55-F55)))*C55</f>
        <v>1542.4164524421594</v>
      </c>
      <c r="K55" s="6">
        <f t="shared" ref="K55:K58" si="37">IF(D55="SELL",IF(H55="-","0",G55-H55),IF(D55="BUY",IF(H55="-","0",H55-G55)))*C55</f>
        <v>0</v>
      </c>
      <c r="L55" s="6">
        <f t="shared" ref="L55:L58" si="38">(K55+J55+I55)/C55</f>
        <v>12</v>
      </c>
      <c r="M55" s="6">
        <f t="shared" ref="M55:M58" si="39">L55*C55</f>
        <v>3084.8329048843189</v>
      </c>
    </row>
    <row r="56" spans="1:13">
      <c r="A56" s="1">
        <v>43440</v>
      </c>
      <c r="B56" s="2" t="s">
        <v>83</v>
      </c>
      <c r="C56" s="8">
        <f>200000/E56</f>
        <v>638.9776357827476</v>
      </c>
      <c r="D56" s="4" t="s">
        <v>22</v>
      </c>
      <c r="E56" s="5">
        <v>313</v>
      </c>
      <c r="F56" s="5">
        <v>309</v>
      </c>
      <c r="G56" s="5" t="s">
        <v>14</v>
      </c>
      <c r="H56" s="5" t="s">
        <v>14</v>
      </c>
      <c r="I56" s="6">
        <f t="shared" si="35"/>
        <v>2555.9105431309904</v>
      </c>
      <c r="J56" s="6">
        <f t="shared" si="36"/>
        <v>0</v>
      </c>
      <c r="K56" s="6">
        <f t="shared" si="37"/>
        <v>0</v>
      </c>
      <c r="L56" s="6">
        <f t="shared" si="38"/>
        <v>4</v>
      </c>
      <c r="M56" s="6">
        <f t="shared" si="39"/>
        <v>2555.9105431309904</v>
      </c>
    </row>
    <row r="57" spans="1:13">
      <c r="A57" s="1">
        <v>43440</v>
      </c>
      <c r="B57" s="2" t="s">
        <v>76</v>
      </c>
      <c r="C57" s="8">
        <f>200000/E57</f>
        <v>207.25388601036269</v>
      </c>
      <c r="D57" s="4" t="s">
        <v>22</v>
      </c>
      <c r="E57" s="5">
        <v>965</v>
      </c>
      <c r="F57" s="5">
        <v>955</v>
      </c>
      <c r="G57" s="5" t="s">
        <v>14</v>
      </c>
      <c r="H57" s="5" t="s">
        <v>14</v>
      </c>
      <c r="I57" s="6">
        <f t="shared" si="35"/>
        <v>2072.538860103627</v>
      </c>
      <c r="J57" s="6">
        <f t="shared" si="36"/>
        <v>0</v>
      </c>
      <c r="K57" s="6">
        <f t="shared" si="37"/>
        <v>0</v>
      </c>
      <c r="L57" s="6">
        <f t="shared" si="38"/>
        <v>10</v>
      </c>
      <c r="M57" s="6">
        <f t="shared" si="39"/>
        <v>2072.538860103627</v>
      </c>
    </row>
    <row r="58" spans="1:13">
      <c r="A58" s="1">
        <v>43440</v>
      </c>
      <c r="B58" s="2" t="s">
        <v>84</v>
      </c>
      <c r="C58" s="8">
        <f>200000/E58</f>
        <v>237.52969121140143</v>
      </c>
      <c r="D58" s="4" t="s">
        <v>85</v>
      </c>
      <c r="E58" s="5">
        <v>842</v>
      </c>
      <c r="F58" s="5">
        <v>832</v>
      </c>
      <c r="G58" s="5" t="s">
        <v>14</v>
      </c>
      <c r="H58" s="5" t="s">
        <v>14</v>
      </c>
      <c r="I58" s="6">
        <f t="shared" si="35"/>
        <v>-2375.296912114014</v>
      </c>
      <c r="J58" s="6">
        <f t="shared" si="36"/>
        <v>0</v>
      </c>
      <c r="K58" s="6">
        <f t="shared" si="37"/>
        <v>0</v>
      </c>
      <c r="L58" s="6">
        <f t="shared" si="38"/>
        <v>-9.9999999999999982</v>
      </c>
      <c r="M58" s="6">
        <f t="shared" si="39"/>
        <v>-2375.296912114014</v>
      </c>
    </row>
    <row r="59" spans="1:13">
      <c r="A59" s="1"/>
      <c r="B59" s="2"/>
      <c r="C59" s="3"/>
      <c r="D59" s="7"/>
      <c r="E59" s="5"/>
      <c r="F59" s="5"/>
      <c r="G59" s="5"/>
      <c r="H59" s="5"/>
      <c r="I59" s="6"/>
      <c r="J59" s="6"/>
      <c r="K59" s="6"/>
      <c r="L59" s="6"/>
      <c r="M59" s="6"/>
    </row>
    <row r="60" spans="1:13">
      <c r="A60" s="1">
        <v>43439</v>
      </c>
      <c r="B60" s="2" t="s">
        <v>86</v>
      </c>
      <c r="C60" s="8">
        <f>200000/E60</f>
        <v>523.56020942408372</v>
      </c>
      <c r="D60" s="4" t="s">
        <v>13</v>
      </c>
      <c r="E60" s="5">
        <v>382</v>
      </c>
      <c r="F60" s="5">
        <v>386</v>
      </c>
      <c r="G60" s="5" t="s">
        <v>14</v>
      </c>
      <c r="H60" s="5" t="s">
        <v>14</v>
      </c>
      <c r="I60" s="6">
        <f t="shared" ref="I60:I62" si="40">IF(D60="SELL", E60-F60, F60-E60)*C60</f>
        <v>2094.2408376963349</v>
      </c>
      <c r="J60" s="6">
        <f t="shared" ref="J60:J62" si="41">IF(D60="SELL",IF(G60="-","0",F60-G60),IF(D60="BUY",IF(G60="-","0",G60-F60)))*C60</f>
        <v>0</v>
      </c>
      <c r="K60" s="6">
        <f t="shared" ref="K60:K62" si="42">IF(D60="SELL",IF(H60="-","0",G60-H60),IF(D60="BUY",IF(H60="-","0",H60-G60)))*C60</f>
        <v>0</v>
      </c>
      <c r="L60" s="6">
        <f t="shared" ref="L60:L62" si="43">(K60+J60+I60)/C60</f>
        <v>4</v>
      </c>
      <c r="M60" s="6">
        <f t="shared" ref="M60:M62" si="44">L60*C60</f>
        <v>2094.2408376963349</v>
      </c>
    </row>
    <row r="61" spans="1:13">
      <c r="A61" s="1">
        <v>43439</v>
      </c>
      <c r="B61" s="2" t="s">
        <v>27</v>
      </c>
      <c r="C61" s="8">
        <f>200000/E61</f>
        <v>262.81208935611039</v>
      </c>
      <c r="D61" s="4" t="s">
        <v>22</v>
      </c>
      <c r="E61" s="5">
        <v>761</v>
      </c>
      <c r="F61" s="5">
        <v>754</v>
      </c>
      <c r="G61" s="5" t="s">
        <v>14</v>
      </c>
      <c r="H61" s="5" t="s">
        <v>14</v>
      </c>
      <c r="I61" s="6">
        <f t="shared" si="40"/>
        <v>1839.6846254927727</v>
      </c>
      <c r="J61" s="6">
        <f t="shared" si="41"/>
        <v>0</v>
      </c>
      <c r="K61" s="6">
        <f t="shared" si="42"/>
        <v>0</v>
      </c>
      <c r="L61" s="6">
        <f t="shared" si="43"/>
        <v>7</v>
      </c>
      <c r="M61" s="6">
        <f t="shared" si="44"/>
        <v>1839.6846254927727</v>
      </c>
    </row>
    <row r="62" spans="1:13">
      <c r="A62" s="1">
        <v>43439</v>
      </c>
      <c r="B62" s="2" t="s">
        <v>87</v>
      </c>
      <c r="C62" s="8">
        <f>200000/E62</f>
        <v>132.89036544850498</v>
      </c>
      <c r="D62" s="4" t="s">
        <v>22</v>
      </c>
      <c r="E62" s="5">
        <v>1505</v>
      </c>
      <c r="F62" s="5">
        <v>1485</v>
      </c>
      <c r="G62" s="5" t="s">
        <v>14</v>
      </c>
      <c r="H62" s="5" t="s">
        <v>14</v>
      </c>
      <c r="I62" s="6">
        <f t="shared" si="40"/>
        <v>2657.8073089700997</v>
      </c>
      <c r="J62" s="6">
        <f t="shared" si="41"/>
        <v>0</v>
      </c>
      <c r="K62" s="6">
        <f t="shared" si="42"/>
        <v>0</v>
      </c>
      <c r="L62" s="6">
        <f t="shared" si="43"/>
        <v>20</v>
      </c>
      <c r="M62" s="6">
        <f t="shared" si="44"/>
        <v>2657.8073089700997</v>
      </c>
    </row>
    <row r="63" spans="1:13">
      <c r="A63" s="1"/>
      <c r="B63" s="2"/>
      <c r="C63" s="3"/>
      <c r="D63" s="7"/>
      <c r="E63" s="5"/>
      <c r="F63" s="5"/>
      <c r="G63" s="5"/>
      <c r="H63" s="5"/>
      <c r="I63" s="6"/>
      <c r="J63" s="6"/>
      <c r="K63" s="6"/>
      <c r="L63" s="6"/>
      <c r="M63" s="6"/>
    </row>
    <row r="64" spans="1:13">
      <c r="A64" s="1">
        <v>43438</v>
      </c>
      <c r="B64" s="2" t="s">
        <v>88</v>
      </c>
      <c r="C64" s="8">
        <f>200000/E64</f>
        <v>250.94102885821832</v>
      </c>
      <c r="D64" s="4" t="s">
        <v>22</v>
      </c>
      <c r="E64" s="5">
        <v>797</v>
      </c>
      <c r="F64" s="5">
        <v>805</v>
      </c>
      <c r="G64" s="5" t="s">
        <v>14</v>
      </c>
      <c r="H64" s="5" t="s">
        <v>14</v>
      </c>
      <c r="I64" s="6">
        <f t="shared" ref="I64:I65" si="45">IF(D64="SELL", E64-F64, F64-E64)*C64</f>
        <v>-2007.5282308657465</v>
      </c>
      <c r="J64" s="6">
        <f t="shared" ref="J64:J65" si="46">IF(D64="SELL",IF(G64="-","0",F64-G64),IF(D64="BUY",IF(G64="-","0",G64-F64)))*C64</f>
        <v>0</v>
      </c>
      <c r="K64" s="6">
        <f t="shared" ref="K64:K65" si="47">IF(D64="SELL",IF(H64="-","0",G64-H64),IF(D64="BUY",IF(H64="-","0",H64-G64)))*C64</f>
        <v>0</v>
      </c>
      <c r="L64" s="6">
        <f t="shared" ref="L64:L65" si="48">(K64+J64+I64)/C64</f>
        <v>-8</v>
      </c>
      <c r="M64" s="6">
        <f t="shared" ref="M64:M65" si="49">L64*C64</f>
        <v>-2007.5282308657465</v>
      </c>
    </row>
    <row r="65" spans="1:13">
      <c r="A65" s="1">
        <v>43438</v>
      </c>
      <c r="B65" s="2" t="s">
        <v>89</v>
      </c>
      <c r="C65" s="8">
        <f>200000/E65</f>
        <v>384.61538461538464</v>
      </c>
      <c r="D65" s="4" t="s">
        <v>13</v>
      </c>
      <c r="E65" s="5">
        <v>520</v>
      </c>
      <c r="F65" s="5">
        <v>522</v>
      </c>
      <c r="G65" s="5" t="s">
        <v>14</v>
      </c>
      <c r="H65" s="5" t="s">
        <v>14</v>
      </c>
      <c r="I65" s="6">
        <f t="shared" si="45"/>
        <v>769.23076923076928</v>
      </c>
      <c r="J65" s="6">
        <f t="shared" si="46"/>
        <v>0</v>
      </c>
      <c r="K65" s="6">
        <f t="shared" si="47"/>
        <v>0</v>
      </c>
      <c r="L65" s="6">
        <f t="shared" si="48"/>
        <v>2</v>
      </c>
      <c r="M65" s="6">
        <f t="shared" si="49"/>
        <v>769.23076923076928</v>
      </c>
    </row>
    <row r="66" spans="1:13">
      <c r="A66" s="1"/>
      <c r="B66" s="2"/>
      <c r="C66" s="3"/>
      <c r="D66" s="7"/>
      <c r="E66" s="5"/>
      <c r="F66" s="5"/>
      <c r="G66" s="5"/>
      <c r="H66" s="5"/>
      <c r="I66" s="6"/>
      <c r="J66" s="6"/>
      <c r="K66" s="6"/>
      <c r="L66" s="6"/>
      <c r="M66" s="6"/>
    </row>
    <row r="67" spans="1:13">
      <c r="A67" s="1">
        <v>43437</v>
      </c>
      <c r="B67" s="2" t="s">
        <v>90</v>
      </c>
      <c r="C67" s="8">
        <f>200000/E67</f>
        <v>294.55081001472752</v>
      </c>
      <c r="D67" s="4" t="s">
        <v>13</v>
      </c>
      <c r="E67" s="5">
        <v>679</v>
      </c>
      <c r="F67" s="5">
        <v>685</v>
      </c>
      <c r="G67" s="5">
        <v>695</v>
      </c>
      <c r="H67" s="5" t="s">
        <v>14</v>
      </c>
      <c r="I67" s="6">
        <f t="shared" ref="I67:I69" si="50">IF(D67="SELL", E67-F67, F67-E67)*C67</f>
        <v>1767.3048600883651</v>
      </c>
      <c r="J67" s="6">
        <f t="shared" ref="J67:J69" si="51">IF(D67="SELL",IF(G67="-","0",F67-G67),IF(D67="BUY",IF(G67="-","0",G67-F67)))*C67</f>
        <v>2945.5081001472754</v>
      </c>
      <c r="K67" s="6">
        <f t="shared" ref="K67:K69" si="52">IF(D67="SELL",IF(H67="-","0",G67-H67),IF(D67="BUY",IF(H67="-","0",H67-G67)))*C67</f>
        <v>0</v>
      </c>
      <c r="L67" s="6">
        <f t="shared" ref="L67:L69" si="53">(K67+J67+I67)/C67</f>
        <v>16</v>
      </c>
      <c r="M67" s="6">
        <f t="shared" ref="M67:M69" si="54">L67*C67</f>
        <v>4712.8129602356403</v>
      </c>
    </row>
    <row r="68" spans="1:13">
      <c r="A68" s="1">
        <v>43437</v>
      </c>
      <c r="B68" s="2" t="s">
        <v>46</v>
      </c>
      <c r="C68" s="8">
        <f>200000/E68</f>
        <v>390.625</v>
      </c>
      <c r="D68" s="4" t="s">
        <v>13</v>
      </c>
      <c r="E68" s="5">
        <v>512</v>
      </c>
      <c r="F68" s="5">
        <v>502</v>
      </c>
      <c r="G68" s="5" t="s">
        <v>14</v>
      </c>
      <c r="H68" s="5" t="s">
        <v>14</v>
      </c>
      <c r="I68" s="6">
        <f t="shared" si="50"/>
        <v>-3906.25</v>
      </c>
      <c r="J68" s="6">
        <f t="shared" si="51"/>
        <v>0</v>
      </c>
      <c r="K68" s="6">
        <f t="shared" si="52"/>
        <v>0</v>
      </c>
      <c r="L68" s="6">
        <f t="shared" si="53"/>
        <v>-10</v>
      </c>
      <c r="M68" s="6">
        <f t="shared" si="54"/>
        <v>-3906.25</v>
      </c>
    </row>
    <row r="69" spans="1:13">
      <c r="A69" s="1">
        <v>43437</v>
      </c>
      <c r="B69" s="2" t="s">
        <v>91</v>
      </c>
      <c r="C69" s="8">
        <f>200000/E69</f>
        <v>369.68576709796673</v>
      </c>
      <c r="D69" s="4" t="s">
        <v>13</v>
      </c>
      <c r="E69" s="5">
        <v>541</v>
      </c>
      <c r="F69" s="5">
        <v>533</v>
      </c>
      <c r="G69" s="5" t="s">
        <v>14</v>
      </c>
      <c r="H69" s="5" t="s">
        <v>14</v>
      </c>
      <c r="I69" s="6">
        <f t="shared" si="50"/>
        <v>-2957.4861367837339</v>
      </c>
      <c r="J69" s="6">
        <f t="shared" si="51"/>
        <v>0</v>
      </c>
      <c r="K69" s="6">
        <f t="shared" si="52"/>
        <v>0</v>
      </c>
      <c r="L69" s="6">
        <f t="shared" si="53"/>
        <v>-8</v>
      </c>
      <c r="M69" s="6">
        <f t="shared" si="54"/>
        <v>-2957.4861367837339</v>
      </c>
    </row>
    <row r="70" spans="1:13">
      <c r="A70" s="1"/>
      <c r="B70" s="2"/>
      <c r="C70" s="3"/>
      <c r="D70" s="7"/>
      <c r="E70" s="5"/>
      <c r="F70" s="5"/>
      <c r="G70" s="5"/>
      <c r="H70" s="5"/>
      <c r="I70" s="6"/>
      <c r="J70" s="6"/>
      <c r="K70" s="6"/>
      <c r="L70" s="6"/>
      <c r="M70" s="6"/>
    </row>
    <row r="71" spans="1:13" hidden="1">
      <c r="A71" s="1"/>
      <c r="B71" s="2"/>
      <c r="C71" s="8"/>
      <c r="D71" s="4"/>
      <c r="E71" s="5"/>
      <c r="F71" s="5"/>
      <c r="G71" s="5"/>
      <c r="H71" s="5"/>
      <c r="I71" s="6"/>
      <c r="J71" s="6"/>
      <c r="K71" s="6"/>
      <c r="L71" s="6"/>
      <c r="M71" s="6"/>
    </row>
    <row r="72" spans="1:13" hidden="1">
      <c r="A72" s="1"/>
      <c r="B72" s="2"/>
      <c r="C72" s="3"/>
      <c r="D72" s="7"/>
      <c r="E72" s="5"/>
      <c r="F72" s="5"/>
      <c r="G72" s="5"/>
      <c r="H72" s="5"/>
      <c r="I72" s="6"/>
      <c r="J72" s="6"/>
      <c r="K72" s="6"/>
      <c r="L72" s="6"/>
      <c r="M72" s="6"/>
    </row>
    <row r="73" spans="1:13" hidden="1">
      <c r="A73" s="1"/>
      <c r="B73" s="2"/>
      <c r="C73" s="3"/>
      <c r="D73" s="7"/>
      <c r="E73" s="5"/>
      <c r="F73" s="5"/>
      <c r="G73" s="5"/>
      <c r="H73" s="5"/>
      <c r="I73" s="6"/>
      <c r="J73" s="6"/>
      <c r="K73" s="6"/>
      <c r="L73" s="6"/>
      <c r="M73" s="6"/>
    </row>
    <row r="74" spans="1:13" hidden="1">
      <c r="A74" s="1"/>
      <c r="B74" s="2"/>
      <c r="C74" s="8"/>
      <c r="D74" s="4"/>
      <c r="E74" s="5"/>
      <c r="F74" s="5"/>
      <c r="G74" s="5"/>
      <c r="H74" s="5"/>
      <c r="I74" s="6"/>
      <c r="J74" s="6"/>
      <c r="K74" s="6"/>
      <c r="L74" s="6"/>
      <c r="M74" s="6"/>
    </row>
    <row r="75" spans="1:13" hidden="1">
      <c r="A75" s="1"/>
      <c r="B75" s="2"/>
      <c r="C75" s="8"/>
      <c r="D75" s="4"/>
      <c r="E75" s="5"/>
      <c r="F75" s="5"/>
      <c r="G75" s="5"/>
      <c r="H75" s="5"/>
      <c r="I75" s="6"/>
      <c r="J75" s="6"/>
      <c r="K75" s="6"/>
      <c r="L75" s="6"/>
      <c r="M75" s="6"/>
    </row>
    <row r="76" spans="1:13" hidden="1">
      <c r="A76" s="1"/>
      <c r="B76" s="2"/>
      <c r="C76" s="8"/>
      <c r="D76" s="4"/>
      <c r="E76" s="5"/>
      <c r="F76" s="5"/>
      <c r="G76" s="5"/>
      <c r="H76" s="5"/>
      <c r="I76" s="6"/>
      <c r="J76" s="6"/>
      <c r="K76" s="6"/>
      <c r="L76" s="6"/>
      <c r="M76" s="6"/>
    </row>
    <row r="77" spans="1:13" hidden="1">
      <c r="A77" s="1"/>
      <c r="B77" s="2"/>
      <c r="C77" s="3"/>
      <c r="D77" s="7"/>
      <c r="E77" s="5"/>
      <c r="F77" s="5"/>
      <c r="G77" s="5"/>
      <c r="H77" s="5"/>
      <c r="I77" s="6"/>
      <c r="J77" s="6"/>
      <c r="K77" s="6"/>
      <c r="L77" s="6"/>
      <c r="M77" s="6"/>
    </row>
    <row r="78" spans="1:13" hidden="1">
      <c r="A78" s="1"/>
      <c r="B78" s="2"/>
      <c r="C78" s="3"/>
      <c r="D78" s="7"/>
      <c r="E78" s="5"/>
      <c r="F78" s="5"/>
      <c r="G78" s="5"/>
      <c r="H78" s="5"/>
      <c r="I78" s="6"/>
      <c r="J78" s="6"/>
      <c r="K78" s="6"/>
      <c r="L78" s="6"/>
      <c r="M78" s="6"/>
    </row>
    <row r="79" spans="1:13" hidden="1">
      <c r="A79" s="1"/>
      <c r="B79" s="2"/>
      <c r="C79" s="8"/>
      <c r="D79" s="4"/>
      <c r="E79" s="5"/>
      <c r="F79" s="5"/>
      <c r="G79" s="5"/>
      <c r="H79" s="5"/>
      <c r="I79" s="6"/>
      <c r="J79" s="6"/>
      <c r="K79" s="6"/>
      <c r="L79" s="6"/>
      <c r="M79" s="6"/>
    </row>
    <row r="80" spans="1:13" hidden="1">
      <c r="A80" s="1"/>
      <c r="B80" s="2"/>
      <c r="C80" s="8"/>
      <c r="D80" s="4"/>
      <c r="E80" s="5"/>
      <c r="F80" s="5"/>
      <c r="G80" s="5"/>
      <c r="H80" s="5"/>
      <c r="I80" s="6"/>
      <c r="J80" s="6"/>
      <c r="K80" s="6"/>
      <c r="L80" s="6"/>
      <c r="M80" s="6"/>
    </row>
    <row r="81" spans="1:13" hidden="1">
      <c r="A81" s="1"/>
      <c r="B81" s="2"/>
      <c r="C81" s="3"/>
      <c r="D81" s="7"/>
      <c r="E81" s="5"/>
      <c r="F81" s="5"/>
      <c r="G81" s="5"/>
      <c r="H81" s="5"/>
      <c r="I81" s="6"/>
      <c r="J81" s="6"/>
      <c r="K81" s="6"/>
      <c r="L81" s="6"/>
      <c r="M81" s="6"/>
    </row>
    <row r="82" spans="1:13" hidden="1">
      <c r="A82" s="1"/>
      <c r="B82" s="2"/>
      <c r="C82" s="3"/>
      <c r="D82" s="7"/>
      <c r="E82" s="5"/>
      <c r="F82" s="5"/>
      <c r="G82" s="5"/>
      <c r="H82" s="5"/>
      <c r="I82" s="6"/>
      <c r="J82" s="6"/>
      <c r="K82" s="6"/>
      <c r="L82" s="6"/>
      <c r="M82" s="6"/>
    </row>
    <row r="83" spans="1:13" hidden="1">
      <c r="A83" s="1"/>
      <c r="B83" s="2"/>
      <c r="C83" s="8"/>
      <c r="D83" s="4"/>
      <c r="E83" s="5"/>
      <c r="F83" s="5"/>
      <c r="G83" s="5"/>
      <c r="H83" s="5"/>
      <c r="I83" s="6"/>
      <c r="J83" s="6"/>
      <c r="K83" s="6"/>
      <c r="L83" s="6"/>
      <c r="M83" s="6"/>
    </row>
    <row r="84" spans="1:13" hidden="1">
      <c r="A84" s="1"/>
      <c r="B84" s="2"/>
      <c r="C84" s="8"/>
      <c r="D84" s="4"/>
      <c r="E84" s="5"/>
      <c r="F84" s="5"/>
      <c r="G84" s="5"/>
      <c r="H84" s="5"/>
      <c r="I84" s="6"/>
      <c r="J84" s="6"/>
      <c r="K84" s="6"/>
      <c r="L84" s="6"/>
      <c r="M84" s="6"/>
    </row>
    <row r="85" spans="1:13" hidden="1">
      <c r="A85" s="1"/>
      <c r="B85" s="2"/>
      <c r="C85" s="8"/>
      <c r="D85" s="4"/>
      <c r="E85" s="5"/>
      <c r="F85" s="5"/>
      <c r="G85" s="5"/>
      <c r="H85" s="5"/>
      <c r="I85" s="6"/>
      <c r="J85" s="6"/>
      <c r="K85" s="6"/>
      <c r="L85" s="6"/>
      <c r="M85" s="6"/>
    </row>
    <row r="86" spans="1:13" hidden="1">
      <c r="A86" s="1"/>
      <c r="B86" s="2"/>
      <c r="C86" s="3"/>
      <c r="D86" s="7"/>
      <c r="E86" s="5"/>
      <c r="F86" s="5"/>
      <c r="G86" s="5"/>
      <c r="H86" s="5"/>
      <c r="I86" s="6"/>
      <c r="J86" s="6"/>
      <c r="K86" s="6"/>
      <c r="L86" s="6"/>
      <c r="M86" s="6"/>
    </row>
    <row r="87" spans="1:13" hidden="1">
      <c r="A87" s="1"/>
      <c r="B87" s="2"/>
      <c r="C87" s="3"/>
      <c r="D87" s="7"/>
      <c r="E87" s="5"/>
      <c r="F87" s="5"/>
      <c r="G87" s="5"/>
      <c r="H87" s="5"/>
      <c r="I87" s="6"/>
      <c r="J87" s="6"/>
      <c r="K87" s="6"/>
      <c r="L87" s="6"/>
      <c r="M87" s="6"/>
    </row>
    <row r="88" spans="1:13" hidden="1">
      <c r="A88" s="1"/>
      <c r="B88" s="2"/>
      <c r="C88" s="8"/>
      <c r="D88" s="4"/>
      <c r="E88" s="5"/>
      <c r="F88" s="5"/>
      <c r="G88" s="5"/>
      <c r="H88" s="5"/>
      <c r="I88" s="6"/>
      <c r="J88" s="6"/>
      <c r="K88" s="6"/>
      <c r="L88" s="6"/>
      <c r="M88" s="6"/>
    </row>
    <row r="89" spans="1:13" hidden="1">
      <c r="A89" s="1"/>
      <c r="B89" s="2"/>
      <c r="C89" s="8"/>
      <c r="D89" s="4"/>
      <c r="E89" s="5"/>
      <c r="F89" s="5"/>
      <c r="G89" s="5"/>
      <c r="H89" s="5"/>
      <c r="I89" s="6"/>
      <c r="J89" s="6"/>
      <c r="K89" s="6"/>
      <c r="L89" s="6"/>
      <c r="M89" s="6"/>
    </row>
    <row r="90" spans="1:13" hidden="1">
      <c r="A90" s="1"/>
      <c r="B90" s="2"/>
      <c r="C90" s="8"/>
      <c r="D90" s="4"/>
      <c r="E90" s="5"/>
      <c r="F90" s="5"/>
      <c r="G90" s="5"/>
      <c r="H90" s="5"/>
      <c r="I90" s="6"/>
      <c r="J90" s="6"/>
      <c r="K90" s="6"/>
      <c r="L90" s="6"/>
      <c r="M90" s="6"/>
    </row>
    <row r="91" spans="1:13" hidden="1">
      <c r="A91" s="1"/>
      <c r="B91" s="2"/>
      <c r="C91" s="3"/>
      <c r="D91" s="7"/>
      <c r="E91" s="5"/>
      <c r="F91" s="5"/>
      <c r="G91" s="5"/>
      <c r="H91" s="5"/>
      <c r="I91" s="6"/>
      <c r="J91" s="6"/>
      <c r="K91" s="6"/>
      <c r="L91" s="6"/>
      <c r="M91" s="6"/>
    </row>
    <row r="92" spans="1:13" hidden="1">
      <c r="A92" s="1"/>
      <c r="B92" s="2"/>
      <c r="C92" s="8"/>
      <c r="D92" s="4"/>
      <c r="E92" s="5"/>
      <c r="F92" s="5"/>
      <c r="G92" s="5"/>
      <c r="H92" s="5"/>
      <c r="I92" s="6"/>
      <c r="J92" s="6"/>
      <c r="K92" s="6"/>
      <c r="L92" s="6"/>
      <c r="M92" s="6"/>
    </row>
    <row r="93" spans="1:13" hidden="1">
      <c r="A93" s="1"/>
      <c r="B93" s="2"/>
      <c r="C93" s="8"/>
      <c r="D93" s="4"/>
      <c r="E93" s="5"/>
      <c r="F93" s="5"/>
      <c r="G93" s="5"/>
      <c r="H93" s="5"/>
      <c r="I93" s="6"/>
      <c r="J93" s="6"/>
      <c r="K93" s="6"/>
      <c r="L93" s="6"/>
      <c r="M93" s="6"/>
    </row>
    <row r="94" spans="1:13" hidden="1">
      <c r="A94" s="1"/>
      <c r="B94" s="2"/>
      <c r="C94" s="8"/>
      <c r="D94" s="4"/>
      <c r="E94" s="5"/>
      <c r="F94" s="5"/>
      <c r="G94" s="5"/>
      <c r="H94" s="5"/>
      <c r="I94" s="6"/>
      <c r="J94" s="6"/>
      <c r="K94" s="6"/>
      <c r="L94" s="6"/>
      <c r="M94" s="6"/>
    </row>
    <row r="95" spans="1:13" hidden="1">
      <c r="A95" s="1"/>
      <c r="B95" s="2"/>
      <c r="C95" s="8"/>
      <c r="D95" s="4"/>
      <c r="E95" s="5"/>
      <c r="F95" s="5"/>
      <c r="G95" s="5"/>
      <c r="H95" s="5"/>
      <c r="I95" s="6"/>
      <c r="J95" s="6"/>
      <c r="K95" s="6"/>
      <c r="L95" s="6"/>
      <c r="M95" s="6"/>
    </row>
    <row r="96" spans="1:13" hidden="1">
      <c r="A96" s="1"/>
      <c r="B96" s="2"/>
      <c r="C96" s="8"/>
      <c r="D96" s="4"/>
      <c r="E96" s="5"/>
      <c r="F96" s="5"/>
      <c r="G96" s="5"/>
      <c r="H96" s="5"/>
      <c r="I96" s="6"/>
      <c r="J96" s="6"/>
      <c r="K96" s="6"/>
      <c r="L96" s="6"/>
      <c r="M96" s="6"/>
    </row>
    <row r="97" spans="1:13" hidden="1">
      <c r="A97" s="1"/>
      <c r="B97" s="2"/>
      <c r="C97" s="8"/>
      <c r="D97" s="4"/>
      <c r="E97" s="5"/>
      <c r="F97" s="5"/>
      <c r="G97" s="5"/>
      <c r="H97" s="5"/>
      <c r="I97" s="6"/>
      <c r="J97" s="6"/>
      <c r="K97" s="6"/>
      <c r="L97" s="6"/>
      <c r="M97" s="6"/>
    </row>
    <row r="98" spans="1:13" hidden="1">
      <c r="A98" s="1"/>
      <c r="B98" s="2"/>
      <c r="C98" s="3"/>
      <c r="D98" s="7"/>
      <c r="E98" s="5"/>
      <c r="F98" s="5"/>
      <c r="G98" s="5"/>
      <c r="H98" s="5"/>
      <c r="I98" s="6"/>
      <c r="J98" s="6"/>
      <c r="K98" s="6"/>
      <c r="L98" s="6"/>
      <c r="M98" s="6"/>
    </row>
    <row r="99" spans="1:13" hidden="1">
      <c r="A99" s="1"/>
      <c r="B99" s="2"/>
      <c r="C99" s="3"/>
      <c r="D99" s="7"/>
      <c r="E99" s="5"/>
      <c r="F99" s="5"/>
      <c r="G99" s="5"/>
      <c r="H99" s="5"/>
      <c r="I99" s="6"/>
      <c r="J99" s="6"/>
      <c r="K99" s="6"/>
      <c r="L99" s="6"/>
      <c r="M99" s="6"/>
    </row>
    <row r="100" spans="1:13" hidden="1">
      <c r="A100" s="1"/>
      <c r="B100" s="2"/>
      <c r="C100" s="8"/>
      <c r="D100" s="4"/>
      <c r="E100" s="5"/>
      <c r="F100" s="5"/>
      <c r="G100" s="5"/>
      <c r="H100" s="5"/>
      <c r="I100" s="6"/>
      <c r="J100" s="6"/>
      <c r="K100" s="6"/>
      <c r="L100" s="6"/>
      <c r="M100" s="6"/>
    </row>
    <row r="101" spans="1:13" hidden="1">
      <c r="A101" s="1"/>
      <c r="B101" s="2"/>
      <c r="C101" s="8"/>
      <c r="D101" s="4"/>
      <c r="E101" s="5"/>
      <c r="F101" s="5"/>
      <c r="G101" s="5"/>
      <c r="H101" s="5"/>
      <c r="I101" s="6"/>
      <c r="J101" s="6"/>
      <c r="K101" s="6"/>
      <c r="L101" s="6"/>
      <c r="M101" s="6"/>
    </row>
    <row r="102" spans="1:13" hidden="1">
      <c r="A102" s="1"/>
      <c r="B102" s="2"/>
      <c r="C102" s="8"/>
      <c r="D102" s="4"/>
      <c r="E102" s="5"/>
      <c r="F102" s="5"/>
      <c r="G102" s="5"/>
      <c r="H102" s="5"/>
      <c r="I102" s="6"/>
      <c r="J102" s="6"/>
      <c r="K102" s="6"/>
      <c r="L102" s="6"/>
      <c r="M102" s="6"/>
    </row>
    <row r="103" spans="1:13" hidden="1">
      <c r="A103" s="1"/>
      <c r="B103" s="2"/>
      <c r="C103" s="3"/>
      <c r="D103" s="7"/>
      <c r="E103" s="5"/>
      <c r="F103" s="5"/>
      <c r="G103" s="5"/>
      <c r="H103" s="5"/>
      <c r="I103" s="6"/>
      <c r="J103" s="6"/>
      <c r="K103" s="6"/>
      <c r="L103" s="6"/>
      <c r="M103" s="6"/>
    </row>
    <row r="104" spans="1:13" hidden="1">
      <c r="A104" s="1"/>
      <c r="B104" s="2"/>
      <c r="C104" s="8"/>
      <c r="D104" s="4"/>
      <c r="E104" s="5"/>
      <c r="F104" s="5"/>
      <c r="G104" s="5"/>
      <c r="H104" s="5"/>
      <c r="I104" s="6"/>
      <c r="J104" s="6"/>
      <c r="K104" s="6"/>
      <c r="L104" s="6"/>
      <c r="M104" s="6"/>
    </row>
    <row r="105" spans="1:13" hidden="1">
      <c r="A105" s="1"/>
      <c r="B105" s="2"/>
      <c r="C105" s="8"/>
      <c r="D105" s="4"/>
      <c r="E105" s="5"/>
      <c r="F105" s="5"/>
      <c r="G105" s="5"/>
      <c r="H105" s="5"/>
      <c r="I105" s="6"/>
      <c r="J105" s="6"/>
      <c r="K105" s="6"/>
      <c r="L105" s="6"/>
      <c r="M105" s="6"/>
    </row>
    <row r="106" spans="1:13" hidden="1">
      <c r="A106" s="1"/>
      <c r="B106" s="2"/>
      <c r="C106" s="8"/>
      <c r="D106" s="4"/>
      <c r="E106" s="5"/>
      <c r="F106" s="5"/>
      <c r="G106" s="5"/>
      <c r="H106" s="5"/>
      <c r="I106" s="6"/>
      <c r="J106" s="6"/>
      <c r="K106" s="6"/>
      <c r="L106" s="6"/>
      <c r="M106" s="6"/>
    </row>
    <row r="107" spans="1:13" hidden="1">
      <c r="A107" s="1"/>
      <c r="B107" s="2"/>
      <c r="C107" s="8"/>
      <c r="D107" s="4"/>
      <c r="E107" s="5"/>
      <c r="F107" s="5"/>
      <c r="G107" s="5"/>
      <c r="H107" s="5"/>
      <c r="I107" s="6"/>
      <c r="J107" s="6"/>
      <c r="K107" s="6"/>
      <c r="L107" s="6"/>
      <c r="M107" s="6"/>
    </row>
    <row r="108" spans="1:13" hidden="1">
      <c r="A108" s="1"/>
      <c r="B108" s="2"/>
      <c r="C108" s="8"/>
      <c r="D108" s="4"/>
      <c r="E108" s="5"/>
      <c r="F108" s="5"/>
      <c r="G108" s="5"/>
      <c r="H108" s="5"/>
      <c r="I108" s="6"/>
      <c r="J108" s="6"/>
      <c r="K108" s="6"/>
      <c r="L108" s="6"/>
      <c r="M108" s="6"/>
    </row>
    <row r="109" spans="1:13" hidden="1">
      <c r="A109" s="1"/>
      <c r="B109" s="2"/>
      <c r="C109" s="8"/>
      <c r="D109" s="4"/>
      <c r="E109" s="5"/>
      <c r="F109" s="5"/>
      <c r="G109" s="5"/>
      <c r="H109" s="5"/>
      <c r="I109" s="6"/>
      <c r="J109" s="6"/>
      <c r="K109" s="6"/>
      <c r="L109" s="6"/>
      <c r="M109" s="6"/>
    </row>
    <row r="110" spans="1:13" hidden="1">
      <c r="A110" s="1"/>
      <c r="B110" s="2"/>
      <c r="C110" s="8"/>
      <c r="D110" s="4"/>
      <c r="E110" s="5"/>
      <c r="F110" s="5"/>
      <c r="G110" s="5"/>
      <c r="H110" s="5"/>
      <c r="I110" s="6"/>
      <c r="J110" s="6"/>
      <c r="K110" s="6"/>
      <c r="L110" s="6"/>
      <c r="M110" s="6"/>
    </row>
    <row r="111" spans="1:13" hidden="1">
      <c r="A111" s="1"/>
      <c r="B111" s="2"/>
      <c r="C111" s="3"/>
      <c r="D111" s="7"/>
      <c r="E111" s="5"/>
      <c r="F111" s="5"/>
      <c r="G111" s="5"/>
      <c r="H111" s="5"/>
      <c r="I111" s="6"/>
      <c r="J111" s="6"/>
      <c r="K111" s="6"/>
      <c r="L111" s="6"/>
      <c r="M111" s="6"/>
    </row>
    <row r="112" spans="1:13" hidden="1">
      <c r="A112" s="1"/>
      <c r="B112" s="2"/>
      <c r="C112" s="8"/>
      <c r="D112" s="4"/>
      <c r="E112" s="5"/>
      <c r="F112" s="5"/>
      <c r="G112" s="5"/>
      <c r="H112" s="5"/>
      <c r="I112" s="6"/>
      <c r="J112" s="6"/>
      <c r="K112" s="6"/>
      <c r="L112" s="6"/>
      <c r="M112" s="6"/>
    </row>
    <row r="113" spans="1:13" hidden="1">
      <c r="A113" s="1"/>
      <c r="B113" s="2"/>
      <c r="C113" s="8"/>
      <c r="D113" s="4"/>
      <c r="E113" s="5"/>
      <c r="F113" s="5"/>
      <c r="G113" s="5"/>
      <c r="H113" s="5"/>
      <c r="I113" s="6"/>
      <c r="J113" s="6"/>
      <c r="K113" s="6"/>
      <c r="L113" s="6"/>
      <c r="M113" s="6"/>
    </row>
    <row r="114" spans="1:13" hidden="1">
      <c r="A114" s="1"/>
      <c r="B114" s="2"/>
      <c r="C114" s="8"/>
      <c r="D114" s="4"/>
      <c r="E114" s="5"/>
      <c r="F114" s="5"/>
      <c r="G114" s="5"/>
      <c r="H114" s="5"/>
      <c r="I114" s="6"/>
      <c r="J114" s="6"/>
      <c r="K114" s="6"/>
      <c r="L114" s="6"/>
      <c r="M114" s="6"/>
    </row>
    <row r="115" spans="1:13" hidden="1">
      <c r="A115" s="1"/>
      <c r="B115" s="2"/>
      <c r="C115" s="8"/>
      <c r="D115" s="4"/>
      <c r="E115" s="5"/>
      <c r="F115" s="5"/>
      <c r="G115" s="5"/>
      <c r="H115" s="5"/>
      <c r="I115" s="6"/>
      <c r="J115" s="6"/>
      <c r="K115" s="6"/>
      <c r="L115" s="6"/>
      <c r="M115" s="6"/>
    </row>
    <row r="116" spans="1:13" hidden="1">
      <c r="A116" s="1"/>
      <c r="B116" s="2"/>
      <c r="C116" s="8"/>
      <c r="D116" s="4"/>
      <c r="E116" s="5"/>
      <c r="F116" s="5"/>
      <c r="G116" s="5"/>
      <c r="H116" s="5"/>
      <c r="I116" s="6"/>
      <c r="J116" s="6"/>
      <c r="K116" s="6"/>
      <c r="L116" s="6"/>
      <c r="M116" s="6"/>
    </row>
    <row r="117" spans="1:13" hidden="1">
      <c r="A117" s="1"/>
      <c r="B117" s="2"/>
      <c r="C117" s="8"/>
      <c r="D117" s="4"/>
      <c r="E117" s="5"/>
      <c r="F117" s="5"/>
      <c r="G117" s="5"/>
      <c r="H117" s="5"/>
      <c r="I117" s="6"/>
      <c r="J117" s="6"/>
      <c r="K117" s="6"/>
      <c r="L117" s="6"/>
      <c r="M117" s="6"/>
    </row>
    <row r="118" spans="1:13" hidden="1">
      <c r="A118" s="1"/>
      <c r="B118" s="2"/>
      <c r="C118" s="8"/>
      <c r="D118" s="4"/>
      <c r="E118" s="5"/>
      <c r="F118" s="5"/>
      <c r="G118" s="5"/>
      <c r="H118" s="5"/>
      <c r="I118" s="6"/>
      <c r="J118" s="6"/>
      <c r="K118" s="6"/>
      <c r="L118" s="6"/>
      <c r="M118" s="6"/>
    </row>
    <row r="119" spans="1:13" hidden="1">
      <c r="A119" s="1"/>
      <c r="B119" s="2"/>
      <c r="C119" s="3"/>
      <c r="D119" s="7"/>
      <c r="E119" s="5"/>
      <c r="F119" s="5"/>
      <c r="G119" s="5"/>
      <c r="H119" s="5"/>
      <c r="I119" s="6"/>
      <c r="J119" s="6"/>
      <c r="K119" s="6"/>
      <c r="L119" s="6"/>
      <c r="M119" s="6"/>
    </row>
    <row r="120" spans="1:13" hidden="1">
      <c r="A120" s="1"/>
      <c r="B120" s="2"/>
      <c r="C120" s="8"/>
      <c r="D120" s="4"/>
      <c r="E120" s="5"/>
      <c r="F120" s="5"/>
      <c r="G120" s="5"/>
      <c r="H120" s="5"/>
      <c r="I120" s="6"/>
      <c r="J120" s="6"/>
      <c r="K120" s="6"/>
      <c r="L120" s="6"/>
      <c r="M120" s="6"/>
    </row>
    <row r="121" spans="1:13" hidden="1">
      <c r="A121" s="1"/>
      <c r="B121" s="2"/>
      <c r="C121" s="8"/>
      <c r="D121" s="4"/>
      <c r="E121" s="5"/>
      <c r="F121" s="5"/>
      <c r="G121" s="5"/>
      <c r="H121" s="5"/>
      <c r="I121" s="6"/>
      <c r="J121" s="6"/>
      <c r="K121" s="6"/>
      <c r="L121" s="6"/>
      <c r="M121" s="6"/>
    </row>
    <row r="122" spans="1:13" hidden="1">
      <c r="A122" s="1"/>
      <c r="B122" s="2"/>
      <c r="C122" s="8"/>
      <c r="D122" s="4"/>
      <c r="E122" s="5"/>
      <c r="F122" s="5"/>
      <c r="G122" s="5"/>
      <c r="H122" s="5"/>
      <c r="I122" s="6"/>
      <c r="J122" s="6"/>
      <c r="K122" s="6"/>
      <c r="L122" s="6"/>
      <c r="M122" s="6"/>
    </row>
    <row r="123" spans="1:13" hidden="1">
      <c r="A123" s="1"/>
      <c r="B123" s="2"/>
      <c r="C123" s="8"/>
      <c r="D123" s="4"/>
      <c r="E123" s="5"/>
      <c r="F123" s="5"/>
      <c r="G123" s="5"/>
      <c r="H123" s="5"/>
      <c r="I123" s="6"/>
      <c r="J123" s="6"/>
      <c r="K123" s="6"/>
      <c r="L123" s="6"/>
      <c r="M123" s="6"/>
    </row>
    <row r="124" spans="1:13" hidden="1">
      <c r="A124" s="1">
        <v>43228</v>
      </c>
      <c r="B124" s="2" t="s">
        <v>15</v>
      </c>
      <c r="C124" s="8">
        <v>403.22580645161293</v>
      </c>
      <c r="D124" s="4" t="s">
        <v>13</v>
      </c>
      <c r="E124" s="5">
        <v>496</v>
      </c>
      <c r="F124" s="5">
        <v>501</v>
      </c>
      <c r="G124" s="5" t="s">
        <v>14</v>
      </c>
      <c r="H124" s="5" t="s">
        <v>14</v>
      </c>
      <c r="I124" s="6">
        <v>2016.1290322580646</v>
      </c>
      <c r="J124" s="6">
        <v>0</v>
      </c>
      <c r="K124" s="6">
        <v>0</v>
      </c>
      <c r="L124" s="6">
        <v>5</v>
      </c>
      <c r="M124" s="6">
        <v>2016.1290322580646</v>
      </c>
    </row>
    <row r="125" spans="1:13" hidden="1"/>
    <row r="126" spans="1:13" hidden="1"/>
    <row r="127" spans="1:13" hidden="1"/>
    <row r="128" spans="1:13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  <row r="186" ht="15" hidden="1" customHeight="1"/>
    <row r="187" ht="15" hidden="1" customHeight="1"/>
    <row r="188" ht="15" hidden="1" customHeight="1"/>
    <row r="189" ht="15" hidden="1" customHeight="1"/>
    <row r="190" ht="15" hidden="1" customHeight="1"/>
    <row r="191" ht="15" hidden="1" customHeight="1"/>
    <row r="192" ht="15" hidden="1" customHeight="1"/>
    <row r="193" ht="15" hidden="1" customHeight="1"/>
    <row r="194" ht="15" hidden="1" customHeight="1"/>
    <row r="195" ht="15" hidden="1" customHeight="1"/>
    <row r="196" ht="15" hidden="1" customHeight="1"/>
    <row r="197" ht="15" hidden="1" customHeight="1"/>
    <row r="198" ht="15" hidden="1" customHeight="1"/>
    <row r="199" ht="15" hidden="1" customHeight="1"/>
    <row r="200" ht="15" hidden="1" customHeight="1"/>
    <row r="201" ht="15" hidden="1" customHeight="1"/>
    <row r="202" ht="15" hidden="1" customHeight="1"/>
    <row r="203" ht="15" hidden="1" customHeight="1"/>
    <row r="204" ht="15" hidden="1" customHeight="1"/>
    <row r="205" ht="15" hidden="1" customHeight="1"/>
    <row r="206" ht="15" hidden="1" customHeight="1"/>
    <row r="207" ht="15" hidden="1" customHeight="1"/>
    <row r="208" ht="15" hidden="1" customHeight="1"/>
    <row r="209" ht="15" hidden="1" customHeight="1"/>
    <row r="210" ht="15" hidden="1" customHeight="1"/>
    <row r="211" ht="15" hidden="1" customHeight="1"/>
    <row r="212" ht="15" hidden="1" customHeight="1"/>
    <row r="213" ht="15" hidden="1" customHeight="1"/>
    <row r="214" ht="15" hidden="1" customHeight="1"/>
    <row r="215" ht="15" hidden="1" customHeight="1"/>
    <row r="216" ht="15" hidden="1" customHeight="1"/>
    <row r="217" ht="15" hidden="1" customHeight="1"/>
    <row r="218" ht="15" hidden="1" customHeight="1"/>
    <row r="219" ht="15" hidden="1" customHeight="1"/>
    <row r="220" ht="15" hidden="1" customHeight="1"/>
    <row r="221" ht="15" hidden="1" customHeight="1"/>
    <row r="222" ht="15" hidden="1" customHeight="1"/>
    <row r="223" ht="15" hidden="1" customHeight="1"/>
    <row r="224" ht="15" hidden="1" customHeight="1"/>
    <row r="225" ht="15" hidden="1" customHeight="1"/>
    <row r="226" ht="15" hidden="1" customHeight="1"/>
    <row r="227" ht="15" hidden="1" customHeight="1"/>
    <row r="228" ht="15" hidden="1" customHeight="1"/>
    <row r="229" ht="15" hidden="1" customHeight="1"/>
    <row r="230" ht="15" hidden="1" customHeight="1"/>
    <row r="231" ht="15" hidden="1" customHeight="1"/>
    <row r="232" ht="15" hidden="1" customHeight="1"/>
    <row r="233" ht="15" hidden="1" customHeight="1"/>
    <row r="234" ht="15" hidden="1" customHeight="1"/>
    <row r="235" ht="15" hidden="1" customHeight="1"/>
    <row r="236" ht="15" hidden="1" customHeight="1"/>
    <row r="237" ht="15" hidden="1" customHeight="1"/>
    <row r="238" ht="15" hidden="1" customHeight="1"/>
    <row r="239" ht="15" hidden="1" customHeight="1"/>
    <row r="240" ht="15" hidden="1" customHeight="1"/>
    <row r="241" ht="15" hidden="1" customHeight="1"/>
    <row r="242" ht="15" hidden="1" customHeight="1"/>
    <row r="243" ht="15" hidden="1" customHeight="1"/>
    <row r="244" ht="15" hidden="1" customHeight="1"/>
    <row r="245" ht="15" hidden="1" customHeight="1"/>
    <row r="246" ht="15" hidden="1" customHeight="1"/>
    <row r="247" ht="15" hidden="1" customHeight="1"/>
    <row r="248" ht="15" hidden="1" customHeight="1"/>
    <row r="249" ht="15" hidden="1" customHeight="1"/>
    <row r="250" ht="15" hidden="1" customHeight="1"/>
    <row r="251" ht="15" hidden="1" customHeight="1"/>
    <row r="252" ht="15" hidden="1" customHeight="1"/>
    <row r="253" ht="15" hidden="1" customHeight="1"/>
    <row r="254" ht="1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  <row r="262" ht="15" hidden="1" customHeight="1"/>
    <row r="263" ht="15" hidden="1" customHeight="1"/>
    <row r="264" ht="15" hidden="1" customHeight="1"/>
    <row r="265" ht="15" hidden="1" customHeight="1"/>
    <row r="266" ht="15" hidden="1" customHeight="1"/>
    <row r="267" ht="15" hidden="1" customHeight="1"/>
    <row r="268" ht="15" hidden="1" customHeight="1"/>
    <row r="269" ht="15" hidden="1" customHeight="1"/>
    <row r="270" ht="15" hidden="1" customHeight="1"/>
    <row r="271" ht="15" hidden="1" customHeight="1"/>
    <row r="272" ht="15" hidden="1" customHeight="1"/>
    <row r="273" ht="15" hidden="1" customHeight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15" hidden="1" customHeight="1"/>
    <row r="282" ht="15" hidden="1" customHeight="1"/>
    <row r="283" ht="15" hidden="1" customHeight="1"/>
    <row r="284" ht="15" hidden="1" customHeight="1"/>
    <row r="285" ht="15" hidden="1" customHeight="1"/>
    <row r="286" ht="15" hidden="1" customHeight="1"/>
    <row r="287" ht="15" hidden="1" customHeight="1"/>
    <row r="288" ht="15" hidden="1" customHeight="1"/>
    <row r="289" ht="15" hidden="1" customHeight="1"/>
    <row r="290" ht="15" hidden="1" customHeight="1"/>
    <row r="291" ht="15" hidden="1" customHeight="1"/>
    <row r="292" ht="15" hidden="1" customHeight="1"/>
    <row r="293" ht="15" hidden="1" customHeight="1"/>
    <row r="294" ht="15" hidden="1" customHeight="1"/>
    <row r="295" ht="15" hidden="1" customHeight="1"/>
    <row r="296" ht="15" hidden="1" customHeight="1"/>
    <row r="297" ht="15" hidden="1" customHeight="1"/>
    <row r="298" ht="15" hidden="1" customHeight="1"/>
    <row r="299" ht="15" hidden="1" customHeight="1"/>
    <row r="300" ht="15" hidden="1" customHeight="1"/>
    <row r="301" ht="15" hidden="1" customHeight="1"/>
    <row r="302" ht="15" hidden="1" customHeight="1"/>
    <row r="303" ht="15" hidden="1" customHeight="1"/>
    <row r="304" ht="15" hidden="1" customHeight="1" thickTop="1"/>
    <row r="305" ht="15" hidden="1" customHeight="1"/>
    <row r="306" ht="15" hidden="1" customHeight="1"/>
    <row r="307" ht="15" hidden="1" customHeight="1"/>
    <row r="308" ht="15" hidden="1" customHeight="1"/>
    <row r="309" ht="15" hidden="1" customHeight="1"/>
    <row r="310" ht="15" hidden="1" customHeight="1"/>
    <row r="311" ht="15" hidden="1" customHeight="1"/>
    <row r="312" ht="15" hidden="1" customHeight="1"/>
    <row r="313" ht="15" hidden="1" customHeight="1"/>
    <row r="314" ht="15" hidden="1" customHeight="1"/>
    <row r="315" ht="15" hidden="1" customHeight="1"/>
    <row r="316" ht="15" hidden="1" customHeight="1"/>
    <row r="317" ht="15" hidden="1" customHeight="1"/>
    <row r="318" ht="15" hidden="1" customHeight="1"/>
    <row r="319" ht="15" hidden="1" customHeight="1"/>
    <row r="320" ht="15" hidden="1" customHeight="1"/>
    <row r="321" ht="15" hidden="1" customHeight="1"/>
    <row r="322" ht="15" hidden="1" customHeight="1"/>
    <row r="323" ht="15" hidden="1" customHeight="1"/>
    <row r="324" ht="15" hidden="1" customHeight="1"/>
    <row r="325" ht="15" hidden="1" customHeight="1"/>
    <row r="326" ht="15" hidden="1" customHeight="1"/>
    <row r="327" ht="15" hidden="1" customHeight="1"/>
    <row r="328" ht="15" hidden="1" customHeight="1"/>
    <row r="329" ht="15" hidden="1" customHeight="1"/>
    <row r="330" ht="15" hidden="1" customHeight="1"/>
    <row r="331" ht="15" hidden="1" customHeight="1"/>
    <row r="332" ht="15" hidden="1" customHeight="1"/>
    <row r="333" ht="15" hidden="1" customHeight="1"/>
    <row r="334" ht="15" hidden="1" customHeight="1"/>
    <row r="335" ht="15" hidden="1" customHeight="1"/>
    <row r="336" ht="15" hidden="1" customHeight="1"/>
    <row r="337" ht="15" hidden="1" customHeight="1"/>
    <row r="338" ht="15" hidden="1" customHeight="1"/>
    <row r="339" ht="15" hidden="1" customHeight="1"/>
    <row r="340" ht="15" hidden="1" customHeight="1"/>
    <row r="341" ht="15" hidden="1" customHeight="1"/>
    <row r="342" ht="15" hidden="1" customHeight="1"/>
    <row r="343" ht="15" hidden="1" customHeight="1"/>
    <row r="344" ht="15" hidden="1" customHeight="1"/>
    <row r="345" ht="15" hidden="1" customHeight="1"/>
    <row r="346" ht="15" hidden="1" customHeight="1"/>
    <row r="347" ht="15" hidden="1" customHeight="1"/>
    <row r="348" ht="15" hidden="1" customHeight="1"/>
    <row r="349" ht="15" hidden="1" customHeight="1"/>
    <row r="350" ht="15" hidden="1" customHeight="1"/>
    <row r="351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/>
    <row r="378" ht="15" hidden="1" customHeight="1"/>
    <row r="379" ht="15" hidden="1" customHeight="1"/>
    <row r="380" ht="15" hidden="1" customHeight="1"/>
    <row r="381" ht="15" hidden="1" customHeight="1"/>
    <row r="382" ht="15" hidden="1" customHeight="1"/>
    <row r="383" ht="15" hidden="1" customHeight="1"/>
    <row r="384" ht="15" hidden="1" customHeight="1"/>
    <row r="385" ht="15" hidden="1" customHeight="1"/>
    <row r="386" ht="15" hidden="1" customHeight="1"/>
    <row r="387" ht="15" hidden="1" customHeight="1"/>
    <row r="388" ht="15" hidden="1" customHeight="1"/>
    <row r="389" ht="15" hidden="1" customHeight="1"/>
    <row r="390" ht="15" hidden="1" customHeight="1"/>
    <row r="391" ht="15" hidden="1" customHeight="1"/>
    <row r="392" ht="15" hidden="1" customHeight="1"/>
    <row r="393" ht="15" hidden="1" customHeight="1"/>
    <row r="394" ht="15" hidden="1" customHeight="1"/>
    <row r="395" ht="15" hidden="1" customHeight="1"/>
    <row r="396" ht="15" hidden="1" customHeight="1"/>
    <row r="397" ht="15" hidden="1" customHeight="1"/>
    <row r="398" ht="15" hidden="1" customHeight="1"/>
    <row r="399" ht="15" hidden="1" customHeight="1"/>
    <row r="400" ht="15" hidden="1" customHeight="1"/>
    <row r="401" ht="15" hidden="1" customHeight="1"/>
    <row r="402" ht="15" hidden="1" customHeight="1"/>
    <row r="403" ht="15" hidden="1" customHeight="1"/>
    <row r="404" ht="15" hidden="1" customHeight="1"/>
    <row r="405" ht="15" hidden="1" customHeight="1"/>
    <row r="406" ht="15" hidden="1" customHeight="1"/>
    <row r="407" ht="15" hidden="1" customHeight="1"/>
    <row r="408" ht="15" hidden="1" customHeight="1"/>
    <row r="409" ht="15" hidden="1" customHeight="1"/>
    <row r="410" ht="15" hidden="1" customHeight="1"/>
    <row r="411" ht="15" hidden="1" customHeight="1"/>
    <row r="412" ht="15" hidden="1" customHeight="1"/>
    <row r="413" ht="15" hidden="1" customHeight="1"/>
    <row r="414" ht="15" hidden="1" customHeight="1"/>
    <row r="415" ht="15" hidden="1" customHeight="1"/>
    <row r="416" ht="15" hidden="1" customHeight="1"/>
    <row r="417" ht="15" hidden="1" customHeight="1"/>
    <row r="418" ht="15" hidden="1" customHeight="1"/>
    <row r="419" ht="15" hidden="1" customHeight="1" thickTop="1"/>
    <row r="420" ht="15" hidden="1" customHeight="1"/>
    <row r="421" ht="15" hidden="1" customHeight="1" thickTop="1"/>
    <row r="422" ht="15" hidden="1" customHeight="1" thickTop="1"/>
    <row r="423" ht="15" hidden="1" customHeight="1"/>
    <row r="424" ht="15" hidden="1" customHeight="1"/>
    <row r="425" ht="15" hidden="1" customHeight="1" thickTop="1"/>
    <row r="426" ht="15" hidden="1" customHeight="1"/>
    <row r="427" ht="15" hidden="1" customHeight="1"/>
    <row r="428" ht="15" hidden="1" customHeight="1"/>
    <row r="429" ht="15" hidden="1" customHeight="1"/>
    <row r="430" ht="15" hidden="1" customHeight="1"/>
    <row r="431" ht="15" hidden="1" customHeight="1"/>
    <row r="432" ht="15" hidden="1" customHeight="1"/>
    <row r="433" ht="15" hidden="1" customHeight="1"/>
    <row r="434" ht="15" hidden="1" customHeight="1"/>
    <row r="435" ht="15" hidden="1" customHeight="1"/>
    <row r="436" ht="15" hidden="1" customHeight="1"/>
    <row r="437" ht="15" hidden="1" customHeight="1"/>
    <row r="438" ht="15" hidden="1" customHeight="1"/>
    <row r="439" ht="15" hidden="1" customHeight="1"/>
    <row r="440" ht="15" hidden="1" customHeight="1"/>
    <row r="441" ht="15" hidden="1" customHeight="1"/>
    <row r="442" ht="15" hidden="1" customHeight="1"/>
    <row r="443" ht="15" hidden="1" customHeight="1"/>
    <row r="444" ht="15" hidden="1" customHeight="1"/>
    <row r="445" ht="15" hidden="1" customHeight="1"/>
    <row r="446" ht="15" hidden="1" customHeight="1"/>
    <row r="447" ht="15" hidden="1" customHeight="1"/>
    <row r="448" ht="15" hidden="1" customHeight="1"/>
    <row r="449" ht="15" hidden="1" customHeight="1"/>
    <row r="450" ht="15" hidden="1" customHeight="1"/>
    <row r="451" ht="15" hidden="1" customHeight="1"/>
    <row r="452" ht="15" hidden="1" customHeight="1"/>
    <row r="453" ht="15" hidden="1" customHeight="1"/>
    <row r="454" ht="15" hidden="1" customHeight="1"/>
    <row r="455" ht="15" hidden="1" customHeight="1"/>
    <row r="456" ht="15" hidden="1" customHeight="1"/>
    <row r="457" ht="15" hidden="1" customHeight="1"/>
    <row r="458" ht="15" hidden="1" customHeight="1"/>
    <row r="459" ht="15" hidden="1" customHeight="1"/>
    <row r="460" ht="15" hidden="1" customHeight="1"/>
    <row r="461" ht="15" hidden="1" customHeight="1"/>
    <row r="462" ht="15" hidden="1" customHeight="1"/>
    <row r="463" ht="15" hidden="1" customHeight="1"/>
    <row r="464" ht="15" hidden="1" customHeight="1"/>
    <row r="465" ht="15" hidden="1" customHeight="1"/>
    <row r="466" ht="15" hidden="1" customHeight="1"/>
    <row r="467" ht="15" hidden="1" customHeight="1"/>
    <row r="468" ht="15" hidden="1" customHeight="1"/>
    <row r="469" ht="15" hidden="1" customHeight="1"/>
    <row r="470" ht="15" hidden="1" customHeight="1"/>
    <row r="471" ht="15" hidden="1" customHeight="1"/>
    <row r="472" ht="15" hidden="1" customHeight="1"/>
    <row r="473" ht="15" hidden="1" customHeight="1"/>
    <row r="474" ht="15" hidden="1" customHeight="1"/>
    <row r="475" ht="15" hidden="1" customHeight="1"/>
    <row r="476" ht="15" hidden="1" customHeight="1"/>
    <row r="477" ht="15" hidden="1" customHeight="1"/>
    <row r="478" ht="15" hidden="1" customHeight="1"/>
    <row r="479" ht="15" hidden="1" customHeight="1"/>
    <row r="480" ht="15" hidden="1" customHeight="1"/>
    <row r="481" ht="15" hidden="1" customHeight="1"/>
    <row r="482" ht="15" hidden="1" customHeight="1"/>
    <row r="483" ht="15" hidden="1" customHeight="1"/>
    <row r="484" ht="15" hidden="1" customHeight="1"/>
    <row r="485" ht="15" hidden="1" customHeight="1"/>
    <row r="486" ht="15" hidden="1" customHeight="1"/>
    <row r="487" ht="15" hidden="1" customHeight="1"/>
    <row r="488" ht="15" hidden="1" customHeight="1"/>
    <row r="489" ht="15" hidden="1" customHeight="1"/>
    <row r="490" ht="15" hidden="1" customHeight="1"/>
    <row r="491" ht="15" hidden="1" customHeight="1"/>
    <row r="492" ht="15" hidden="1" customHeight="1"/>
    <row r="493" ht="15" hidden="1" customHeight="1"/>
    <row r="494" ht="15" hidden="1" customHeight="1"/>
    <row r="495" ht="15" hidden="1" customHeight="1"/>
    <row r="496" ht="15" hidden="1" customHeight="1"/>
    <row r="497" ht="15" hidden="1" customHeight="1"/>
    <row r="498" ht="15" hidden="1" customHeight="1"/>
    <row r="499" ht="15" hidden="1" customHeight="1"/>
    <row r="500" ht="15" hidden="1" customHeight="1"/>
    <row r="501" ht="15" hidden="1" customHeight="1"/>
    <row r="502" ht="15" hidden="1" customHeight="1"/>
    <row r="503" ht="15" hidden="1" customHeight="1"/>
    <row r="504" ht="15" hidden="1" customHeight="1"/>
    <row r="505" ht="15" hidden="1" customHeight="1"/>
    <row r="506" ht="15" hidden="1" customHeight="1"/>
    <row r="507" ht="15" hidden="1" customHeight="1"/>
    <row r="508" ht="15" hidden="1" customHeight="1"/>
    <row r="509" ht="15" hidden="1" customHeight="1"/>
    <row r="510" ht="15" hidden="1" customHeight="1"/>
    <row r="511" ht="15" hidden="1" customHeight="1"/>
    <row r="512" ht="15" hidden="1" customHeight="1"/>
    <row r="513" ht="15" hidden="1" customHeight="1"/>
    <row r="514" ht="15" hidden="1" customHeight="1"/>
    <row r="515" ht="15" hidden="1" customHeight="1"/>
    <row r="516" ht="15" hidden="1" customHeight="1"/>
    <row r="517" ht="15" hidden="1" customHeight="1"/>
    <row r="518" ht="15" hidden="1" customHeight="1"/>
    <row r="519" ht="15" hidden="1" customHeight="1"/>
    <row r="520" ht="15" hidden="1" customHeight="1"/>
    <row r="521" ht="15" hidden="1" customHeight="1"/>
    <row r="522" ht="15" hidden="1" customHeight="1" thickTop="1"/>
    <row r="523" ht="15" hidden="1" customHeight="1"/>
    <row r="524" ht="15" hidden="1" customHeight="1"/>
    <row r="525" ht="15" hidden="1" customHeight="1"/>
    <row r="526" ht="15" hidden="1" customHeight="1"/>
    <row r="527" ht="15" hidden="1" customHeight="1"/>
    <row r="528" ht="15" hidden="1" customHeight="1"/>
    <row r="529" ht="15" hidden="1" customHeight="1"/>
    <row r="530" ht="15" hidden="1" customHeight="1"/>
    <row r="531" ht="15" hidden="1" customHeight="1"/>
    <row r="532" ht="15" hidden="1" customHeight="1"/>
    <row r="533" ht="15" hidden="1" customHeight="1"/>
    <row r="534" ht="15" hidden="1" customHeight="1"/>
    <row r="535" ht="15" hidden="1" customHeight="1"/>
    <row r="536" ht="15" hidden="1" customHeight="1"/>
    <row r="537" ht="15" hidden="1" customHeight="1"/>
    <row r="538" ht="15" hidden="1" customHeight="1"/>
    <row r="539" ht="15" hidden="1" customHeight="1"/>
    <row r="540" ht="15" hidden="1" customHeight="1"/>
    <row r="541" ht="15" hidden="1" customHeight="1"/>
    <row r="542" ht="15" hidden="1" customHeight="1"/>
    <row r="543" ht="15" hidden="1" customHeight="1"/>
    <row r="544" ht="15" hidden="1" customHeight="1"/>
    <row r="545" ht="15" hidden="1" customHeight="1"/>
    <row r="546" ht="15" hidden="1" customHeight="1"/>
    <row r="547" ht="15" hidden="1" customHeight="1"/>
    <row r="548" ht="15" hidden="1" customHeight="1"/>
    <row r="549" ht="15" hidden="1" customHeight="1"/>
    <row r="550" ht="15" hidden="1" customHeight="1"/>
    <row r="551" ht="15" hidden="1" customHeight="1"/>
    <row r="552" ht="15" hidden="1" customHeight="1"/>
    <row r="553" ht="15" hidden="1" customHeight="1"/>
    <row r="554" ht="15" hidden="1" customHeight="1"/>
    <row r="555" ht="15" hidden="1" customHeight="1"/>
    <row r="556" ht="15" hidden="1" customHeight="1"/>
    <row r="557" ht="15" hidden="1" customHeight="1"/>
    <row r="558" ht="15" hidden="1" customHeight="1"/>
    <row r="559" ht="15" hidden="1" customHeight="1"/>
    <row r="560" ht="15" hidden="1" customHeight="1"/>
    <row r="561" ht="15" hidden="1" customHeight="1"/>
    <row r="562" ht="15" hidden="1" customHeight="1"/>
    <row r="563" ht="15" hidden="1" customHeight="1"/>
    <row r="564" ht="15" hidden="1" customHeight="1"/>
    <row r="565" ht="15" hidden="1" customHeight="1"/>
    <row r="566" ht="15" hidden="1" customHeight="1"/>
    <row r="567" ht="15" hidden="1" customHeight="1"/>
    <row r="568" ht="15" hidden="1" customHeight="1"/>
    <row r="569" ht="15" hidden="1" customHeight="1"/>
    <row r="570" ht="15" hidden="1" customHeight="1"/>
    <row r="571" ht="15" hidden="1" customHeight="1"/>
    <row r="572" ht="15" hidden="1" customHeight="1"/>
    <row r="573" ht="15" hidden="1" customHeight="1"/>
    <row r="574" ht="15" hidden="1" customHeight="1"/>
    <row r="575" ht="15" hidden="1" customHeight="1"/>
    <row r="576" ht="15" hidden="1" customHeight="1"/>
    <row r="577" ht="15" hidden="1" customHeight="1"/>
    <row r="578" ht="15" hidden="1" customHeight="1"/>
    <row r="579" ht="15" hidden="1" customHeight="1"/>
    <row r="580" ht="15" hidden="1" customHeight="1"/>
    <row r="581" ht="15" hidden="1" customHeight="1"/>
    <row r="582" ht="15" hidden="1" customHeight="1"/>
    <row r="583" ht="15" hidden="1" customHeight="1"/>
    <row r="584" ht="15" hidden="1" customHeight="1"/>
    <row r="585" ht="15" hidden="1" customHeight="1"/>
    <row r="586" ht="15" hidden="1" customHeight="1"/>
    <row r="587" ht="15" hidden="1" customHeight="1"/>
    <row r="588" ht="15" hidden="1" customHeight="1"/>
    <row r="589" ht="15" hidden="1" customHeight="1"/>
    <row r="590" ht="15" hidden="1" customHeight="1"/>
    <row r="591" ht="15" hidden="1" customHeight="1"/>
    <row r="592" ht="15" hidden="1" customHeight="1"/>
    <row r="593" ht="15" hidden="1" customHeight="1"/>
    <row r="594" ht="15" hidden="1" customHeight="1"/>
    <row r="595" ht="15" hidden="1" customHeight="1"/>
    <row r="596" ht="15" hidden="1" customHeight="1"/>
    <row r="597" ht="15" hidden="1" customHeight="1"/>
    <row r="598" ht="15" hidden="1" customHeight="1"/>
    <row r="599" ht="15" hidden="1" customHeight="1"/>
    <row r="600" ht="15" hidden="1" customHeight="1"/>
    <row r="601" ht="15" hidden="1" customHeight="1"/>
    <row r="602" ht="15" hidden="1" customHeight="1"/>
    <row r="603" ht="15" hidden="1" customHeight="1"/>
    <row r="604" ht="15" hidden="1" customHeight="1"/>
    <row r="605" ht="15" hidden="1" customHeight="1"/>
    <row r="606" ht="15" hidden="1" customHeight="1"/>
    <row r="607" ht="15" hidden="1" customHeight="1"/>
    <row r="608" ht="15" hidden="1" customHeight="1"/>
    <row r="609" ht="15" hidden="1" customHeight="1"/>
    <row r="610" ht="15" hidden="1" customHeight="1"/>
    <row r="611" ht="15" hidden="1" customHeight="1"/>
    <row r="612" ht="15" hidden="1" customHeight="1"/>
    <row r="613" ht="15" hidden="1" customHeight="1"/>
    <row r="614" ht="15" hidden="1" customHeight="1"/>
    <row r="615" ht="15" hidden="1" customHeight="1"/>
    <row r="616" ht="15" hidden="1" customHeight="1"/>
    <row r="617" ht="15" hidden="1" customHeight="1"/>
    <row r="618" ht="15" hidden="1" customHeight="1"/>
    <row r="619" ht="15" hidden="1" customHeight="1"/>
    <row r="620" ht="15" hidden="1" customHeight="1"/>
    <row r="621" ht="15" hidden="1" customHeight="1"/>
    <row r="622" ht="15" hidden="1" customHeight="1"/>
    <row r="623" ht="15" hidden="1" customHeight="1"/>
    <row r="624" ht="15" hidden="1" customHeight="1"/>
    <row r="625" ht="15" hidden="1" customHeight="1"/>
    <row r="626" ht="15" hidden="1" customHeight="1"/>
    <row r="627" ht="15" hidden="1" customHeight="1"/>
    <row r="628" ht="15" hidden="1" customHeight="1"/>
    <row r="629" ht="15" hidden="1" customHeight="1"/>
    <row r="630" ht="15" hidden="1" customHeight="1"/>
    <row r="631" ht="15" hidden="1" customHeight="1"/>
    <row r="632" ht="15" hidden="1" customHeight="1"/>
    <row r="633" ht="15" hidden="1" customHeight="1"/>
    <row r="634" ht="15" hidden="1" customHeight="1"/>
    <row r="635" ht="15" hidden="1" customHeight="1"/>
    <row r="636" ht="15" hidden="1" customHeight="1"/>
    <row r="637" ht="15" hidden="1" customHeight="1"/>
    <row r="638" ht="15" hidden="1" customHeight="1"/>
    <row r="639" ht="15" hidden="1" customHeight="1"/>
    <row r="640" ht="15" hidden="1" customHeight="1"/>
    <row r="641" ht="15" hidden="1" customHeight="1"/>
    <row r="642" ht="15" hidden="1" customHeight="1"/>
    <row r="643" ht="15" hidden="1" customHeight="1"/>
    <row r="644" ht="15" hidden="1" customHeight="1"/>
    <row r="645" ht="15" hidden="1" customHeight="1"/>
    <row r="646" ht="15" hidden="1" customHeight="1"/>
    <row r="647" ht="15" hidden="1" customHeight="1"/>
    <row r="648" ht="15" hidden="1" customHeight="1"/>
    <row r="649" ht="15" hidden="1" customHeight="1"/>
  </sheetData>
  <mergeCells count="6">
    <mergeCell ref="A4:M4"/>
    <mergeCell ref="A1:B3"/>
    <mergeCell ref="C1:D3"/>
    <mergeCell ref="E1:F3"/>
    <mergeCell ref="G1:I3"/>
    <mergeCell ref="J1:M3"/>
  </mergeCells>
  <conditionalFormatting sqref="I44:M44 I40:M42 I36:M38 I32:M34">
    <cfRule type="cellIs" dxfId="43" priority="28" operator="lessThan">
      <formula>0</formula>
    </cfRule>
  </conditionalFormatting>
  <conditionalFormatting sqref="I28:M30">
    <cfRule type="cellIs" dxfId="42" priority="27" operator="lessThan">
      <formula>0</formula>
    </cfRule>
  </conditionalFormatting>
  <conditionalFormatting sqref="I24:M26">
    <cfRule type="cellIs" dxfId="41" priority="26" operator="lessThan">
      <formula>0</formula>
    </cfRule>
  </conditionalFormatting>
  <conditionalFormatting sqref="I105:M106 I100:M102 I96:M97 I79:M80 I74:M76 I63:M65 I45:M46 I33:M41">
    <cfRule type="cellIs" dxfId="40" priority="25" operator="lessThan">
      <formula>0</formula>
    </cfRule>
  </conditionalFormatting>
  <conditionalFormatting sqref="I104:M104">
    <cfRule type="cellIs" dxfId="39" priority="24" operator="lessThan">
      <formula>0</formula>
    </cfRule>
  </conditionalFormatting>
  <conditionalFormatting sqref="I95:M95">
    <cfRule type="cellIs" dxfId="38" priority="23" operator="lessThan">
      <formula>0</formula>
    </cfRule>
  </conditionalFormatting>
  <conditionalFormatting sqref="I92:M94">
    <cfRule type="cellIs" dxfId="37" priority="22" operator="lessThan">
      <formula>0</formula>
    </cfRule>
  </conditionalFormatting>
  <conditionalFormatting sqref="I88:M90">
    <cfRule type="cellIs" dxfId="36" priority="21" operator="lessThan">
      <formula>0</formula>
    </cfRule>
  </conditionalFormatting>
  <conditionalFormatting sqref="I83:M85">
    <cfRule type="cellIs" dxfId="35" priority="20" operator="lessThan">
      <formula>0</formula>
    </cfRule>
  </conditionalFormatting>
  <conditionalFormatting sqref="I68:M70">
    <cfRule type="cellIs" dxfId="34" priority="19" operator="lessThan">
      <formula>0</formula>
    </cfRule>
  </conditionalFormatting>
  <conditionalFormatting sqref="I71:M71">
    <cfRule type="cellIs" dxfId="33" priority="18" operator="lessThan">
      <formula>0</formula>
    </cfRule>
  </conditionalFormatting>
  <conditionalFormatting sqref="I58:M60">
    <cfRule type="cellIs" dxfId="32" priority="17" operator="lessThan">
      <formula>0</formula>
    </cfRule>
  </conditionalFormatting>
  <conditionalFormatting sqref="I53:M55">
    <cfRule type="cellIs" dxfId="31" priority="16" operator="lessThan">
      <formula>0</formula>
    </cfRule>
  </conditionalFormatting>
  <conditionalFormatting sqref="I49:M50">
    <cfRule type="cellIs" dxfId="30" priority="15" operator="lessThan">
      <formula>0</formula>
    </cfRule>
  </conditionalFormatting>
  <conditionalFormatting sqref="I42:M42">
    <cfRule type="cellIs" dxfId="29" priority="14" operator="lessThan">
      <formula>0</formula>
    </cfRule>
  </conditionalFormatting>
  <conditionalFormatting sqref="I24:M30">
    <cfRule type="cellIs" dxfId="28" priority="13" operator="lessThan">
      <formula>0</formula>
    </cfRule>
  </conditionalFormatting>
  <conditionalFormatting sqref="I68:M69 I64:M65 I46:M47 I39:M41 I43:M43 I34:M35 I24:M26">
    <cfRule type="cellIs" dxfId="27" priority="12" operator="lessThan">
      <formula>0</formula>
    </cfRule>
  </conditionalFormatting>
  <conditionalFormatting sqref="I67:M67">
    <cfRule type="cellIs" dxfId="26" priority="11" operator="lessThan">
      <formula>0</formula>
    </cfRule>
  </conditionalFormatting>
  <conditionalFormatting sqref="I61:M62">
    <cfRule type="cellIs" dxfId="25" priority="10" operator="lessThan">
      <formula>0</formula>
    </cfRule>
  </conditionalFormatting>
  <conditionalFormatting sqref="I60:M60">
    <cfRule type="cellIs" dxfId="24" priority="9" operator="lessThan">
      <formula>0</formula>
    </cfRule>
  </conditionalFormatting>
  <conditionalFormatting sqref="I56:M57">
    <cfRule type="cellIs" dxfId="23" priority="8" operator="lessThan">
      <formula>0</formula>
    </cfRule>
  </conditionalFormatting>
  <conditionalFormatting sqref="I55:M55">
    <cfRule type="cellIs" dxfId="22" priority="7" operator="lessThan">
      <formula>0</formula>
    </cfRule>
  </conditionalFormatting>
  <conditionalFormatting sqref="I58:M58">
    <cfRule type="cellIs" dxfId="21" priority="6" operator="lessThan">
      <formula>0</formula>
    </cfRule>
  </conditionalFormatting>
  <conditionalFormatting sqref="I51:M52">
    <cfRule type="cellIs" dxfId="20" priority="5" operator="lessThan">
      <formula>0</formula>
    </cfRule>
  </conditionalFormatting>
  <conditionalFormatting sqref="I50:M50">
    <cfRule type="cellIs" dxfId="19" priority="4" operator="lessThan">
      <formula>0</formula>
    </cfRule>
  </conditionalFormatting>
  <conditionalFormatting sqref="I36:M36">
    <cfRule type="cellIs" dxfId="18" priority="3" operator="lessThan">
      <formula>0</formula>
    </cfRule>
  </conditionalFormatting>
  <conditionalFormatting sqref="I29:M30">
    <cfRule type="cellIs" dxfId="17" priority="2" operator="lessThan">
      <formula>0</formula>
    </cfRule>
  </conditionalFormatting>
  <conditionalFormatting sqref="I31:M31">
    <cfRule type="cellIs" dxfId="16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9"/>
  <sheetViews>
    <sheetView zoomScale="80" zoomScaleNormal="80" workbookViewId="0">
      <selection sqref="A1:B3"/>
    </sheetView>
  </sheetViews>
  <sheetFormatPr defaultColWidth="0" defaultRowHeight="15" customHeight="1" zeroHeight="1"/>
  <cols>
    <col min="1" max="1" width="13.7109375" customWidth="1"/>
    <col min="2" max="2" width="22.42578125" customWidth="1"/>
    <col min="3" max="3" width="13.28515625" customWidth="1"/>
    <col min="4" max="4" width="12.140625" customWidth="1"/>
    <col min="5" max="5" width="12.5703125" customWidth="1"/>
    <col min="6" max="6" width="14.28515625" customWidth="1"/>
    <col min="7" max="7" width="13.7109375" customWidth="1"/>
    <col min="8" max="8" width="10.85546875" customWidth="1"/>
    <col min="9" max="9" width="14.28515625" customWidth="1"/>
    <col min="10" max="10" width="11.5703125" customWidth="1"/>
    <col min="11" max="11" width="11.7109375" customWidth="1"/>
    <col min="12" max="12" width="10.7109375" customWidth="1"/>
    <col min="13" max="13" width="12" customWidth="1"/>
    <col min="14" max="16384" width="9.140625" hidden="1"/>
  </cols>
  <sheetData>
    <row r="1" spans="1:13" ht="15" customHeight="1">
      <c r="A1" s="24" t="s">
        <v>96</v>
      </c>
      <c r="B1" s="25"/>
      <c r="C1" s="30" t="s">
        <v>63</v>
      </c>
      <c r="D1" s="31"/>
      <c r="E1" s="36" t="s">
        <v>64</v>
      </c>
      <c r="F1" s="25"/>
      <c r="G1" s="30" t="s">
        <v>65</v>
      </c>
      <c r="H1" s="39"/>
      <c r="I1" s="31"/>
      <c r="J1" s="36" t="s">
        <v>66</v>
      </c>
      <c r="K1" s="24"/>
      <c r="L1" s="24"/>
      <c r="M1" s="25"/>
    </row>
    <row r="2" spans="1:13" ht="15" customHeight="1">
      <c r="A2" s="26"/>
      <c r="B2" s="27"/>
      <c r="C2" s="32"/>
      <c r="D2" s="33"/>
      <c r="E2" s="37"/>
      <c r="F2" s="27"/>
      <c r="G2" s="32"/>
      <c r="H2" s="40"/>
      <c r="I2" s="33"/>
      <c r="J2" s="37"/>
      <c r="K2" s="26"/>
      <c r="L2" s="26"/>
      <c r="M2" s="27"/>
    </row>
    <row r="3" spans="1:13" ht="45.75" customHeight="1">
      <c r="A3" s="28"/>
      <c r="B3" s="29"/>
      <c r="C3" s="34"/>
      <c r="D3" s="35"/>
      <c r="E3" s="38"/>
      <c r="F3" s="29"/>
      <c r="G3" s="34"/>
      <c r="H3" s="41"/>
      <c r="I3" s="35"/>
      <c r="J3" s="38"/>
      <c r="K3" s="28"/>
      <c r="L3" s="28"/>
      <c r="M3" s="29"/>
    </row>
    <row r="4" spans="1:13" s="23" customFormat="1" ht="28.5">
      <c r="A4" s="42" t="s">
        <v>19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30">
      <c r="A5" s="16" t="s">
        <v>0</v>
      </c>
      <c r="B5" s="17" t="s">
        <v>1</v>
      </c>
      <c r="C5" s="18" t="s">
        <v>2</v>
      </c>
      <c r="D5" s="17" t="s">
        <v>3</v>
      </c>
      <c r="E5" s="19" t="s">
        <v>4</v>
      </c>
      <c r="F5" s="19" t="s">
        <v>5</v>
      </c>
      <c r="G5" s="20" t="s">
        <v>6</v>
      </c>
      <c r="H5" s="20" t="s">
        <v>7</v>
      </c>
      <c r="I5" s="21" t="s">
        <v>8</v>
      </c>
      <c r="J5" s="21" t="s">
        <v>9</v>
      </c>
      <c r="K5" s="22" t="s">
        <v>10</v>
      </c>
      <c r="L5" s="22" t="s">
        <v>11</v>
      </c>
      <c r="M5" s="21" t="s">
        <v>12</v>
      </c>
    </row>
    <row r="6" spans="1:13" hidden="1">
      <c r="A6" s="9"/>
      <c r="B6" s="10"/>
      <c r="C6" s="11"/>
      <c r="D6" s="10"/>
      <c r="E6" s="12"/>
      <c r="F6" s="12"/>
      <c r="G6" s="13"/>
      <c r="H6" s="13"/>
      <c r="I6" s="14"/>
      <c r="J6" s="14"/>
      <c r="K6" s="15"/>
      <c r="L6" s="15"/>
      <c r="M6" s="14"/>
    </row>
    <row r="7" spans="1:13" hidden="1">
      <c r="A7" s="9"/>
      <c r="B7" s="10"/>
      <c r="C7" s="11"/>
      <c r="D7" s="10"/>
      <c r="E7" s="12"/>
      <c r="F7" s="12"/>
      <c r="G7" s="13"/>
      <c r="H7" s="13"/>
      <c r="I7" s="14"/>
      <c r="J7" s="14"/>
      <c r="K7" s="15"/>
      <c r="L7" s="15"/>
      <c r="M7" s="14"/>
    </row>
    <row r="8" spans="1:13" hidden="1">
      <c r="A8" s="9"/>
      <c r="B8" s="10"/>
      <c r="C8" s="11"/>
      <c r="D8" s="10"/>
      <c r="E8" s="12"/>
      <c r="F8" s="12"/>
      <c r="G8" s="13"/>
      <c r="H8" s="13"/>
      <c r="I8" s="14"/>
      <c r="J8" s="14"/>
      <c r="K8" s="15"/>
      <c r="L8" s="15"/>
      <c r="M8" s="14"/>
    </row>
    <row r="9" spans="1:13" hidden="1">
      <c r="A9" s="9"/>
      <c r="B9" s="10"/>
      <c r="C9" s="11"/>
      <c r="D9" s="10"/>
      <c r="E9" s="12"/>
      <c r="F9" s="12"/>
      <c r="G9" s="13"/>
      <c r="H9" s="13"/>
      <c r="I9" s="14"/>
      <c r="J9" s="14"/>
      <c r="K9" s="15"/>
      <c r="L9" s="15"/>
      <c r="M9" s="14"/>
    </row>
    <row r="10" spans="1:13" hidden="1">
      <c r="A10" s="9"/>
      <c r="B10" s="10"/>
      <c r="C10" s="11"/>
      <c r="D10" s="10"/>
      <c r="E10" s="12"/>
      <c r="F10" s="12"/>
      <c r="G10" s="13"/>
      <c r="H10" s="13"/>
      <c r="I10" s="14"/>
      <c r="J10" s="14"/>
      <c r="K10" s="15"/>
      <c r="L10" s="15"/>
      <c r="M10" s="14"/>
    </row>
    <row r="11" spans="1:13" hidden="1">
      <c r="A11" s="9"/>
      <c r="B11" s="10"/>
      <c r="C11" s="11"/>
      <c r="D11" s="10"/>
      <c r="E11" s="12"/>
      <c r="F11" s="12"/>
      <c r="G11" s="13"/>
      <c r="H11" s="13"/>
      <c r="I11" s="14"/>
      <c r="J11" s="14"/>
      <c r="K11" s="15"/>
      <c r="L11" s="15"/>
      <c r="M11" s="14"/>
    </row>
    <row r="12" spans="1:13" hidden="1">
      <c r="A12" s="9"/>
      <c r="B12" s="10"/>
      <c r="C12" s="11"/>
      <c r="D12" s="10"/>
      <c r="E12" s="12"/>
      <c r="F12" s="12"/>
      <c r="G12" s="13"/>
      <c r="H12" s="13"/>
      <c r="I12" s="14"/>
      <c r="J12" s="14"/>
      <c r="K12" s="15"/>
      <c r="L12" s="15"/>
      <c r="M12" s="14"/>
    </row>
    <row r="13" spans="1:13" hidden="1">
      <c r="A13" s="9"/>
      <c r="B13" s="10"/>
      <c r="C13" s="11"/>
      <c r="D13" s="10"/>
      <c r="E13" s="12"/>
      <c r="F13" s="12"/>
      <c r="G13" s="13"/>
      <c r="H13" s="13"/>
      <c r="I13" s="14"/>
      <c r="J13" s="14"/>
      <c r="K13" s="15"/>
      <c r="L13" s="15"/>
      <c r="M13" s="14"/>
    </row>
    <row r="14" spans="1:13" hidden="1">
      <c r="A14" s="9"/>
      <c r="B14" s="10"/>
      <c r="C14" s="11"/>
      <c r="D14" s="10"/>
      <c r="E14" s="12"/>
      <c r="F14" s="12"/>
      <c r="G14" s="13"/>
      <c r="H14" s="13"/>
      <c r="I14" s="14"/>
      <c r="J14" s="14"/>
      <c r="K14" s="15"/>
      <c r="L14" s="15"/>
      <c r="M14" s="14"/>
    </row>
    <row r="15" spans="1:13" hidden="1">
      <c r="A15" s="9"/>
      <c r="B15" s="10"/>
      <c r="C15" s="11"/>
      <c r="D15" s="10"/>
      <c r="E15" s="12"/>
      <c r="F15" s="12"/>
      <c r="G15" s="13"/>
      <c r="H15" s="13"/>
      <c r="I15" s="14"/>
      <c r="J15" s="14"/>
      <c r="K15" s="15"/>
      <c r="L15" s="15"/>
      <c r="M15" s="14"/>
    </row>
    <row r="16" spans="1:13" hidden="1">
      <c r="A16" s="9"/>
      <c r="B16" s="10"/>
      <c r="C16" s="11"/>
      <c r="D16" s="10"/>
      <c r="E16" s="12"/>
      <c r="F16" s="12"/>
      <c r="G16" s="13"/>
      <c r="H16" s="13"/>
      <c r="I16" s="14"/>
      <c r="J16" s="14"/>
      <c r="K16" s="15"/>
      <c r="L16" s="15"/>
      <c r="M16" s="14"/>
    </row>
    <row r="17" spans="1:13" hidden="1">
      <c r="A17" s="9"/>
      <c r="B17" s="10"/>
      <c r="C17" s="11"/>
      <c r="D17" s="10"/>
      <c r="E17" s="12"/>
      <c r="F17" s="12"/>
      <c r="G17" s="13"/>
      <c r="H17" s="13"/>
      <c r="I17" s="14"/>
      <c r="J17" s="14"/>
      <c r="K17" s="15"/>
      <c r="L17" s="15"/>
      <c r="M17" s="14"/>
    </row>
    <row r="18" spans="1:13" hidden="1">
      <c r="A18" s="9"/>
      <c r="B18" s="10"/>
      <c r="C18" s="11"/>
      <c r="D18" s="10"/>
      <c r="E18" s="12"/>
      <c r="F18" s="12"/>
      <c r="G18" s="13"/>
      <c r="H18" s="13"/>
      <c r="I18" s="14"/>
      <c r="J18" s="14"/>
      <c r="K18" s="15"/>
      <c r="L18" s="15"/>
      <c r="M18" s="14"/>
    </row>
    <row r="19" spans="1:13" hidden="1">
      <c r="A19" s="9"/>
      <c r="B19" s="10"/>
      <c r="C19" s="11"/>
      <c r="D19" s="10"/>
      <c r="E19" s="12"/>
      <c r="F19" s="12"/>
      <c r="G19" s="13"/>
      <c r="H19" s="13"/>
      <c r="I19" s="14"/>
      <c r="J19" s="14"/>
      <c r="K19" s="15"/>
      <c r="L19" s="15"/>
      <c r="M19" s="14"/>
    </row>
    <row r="20" spans="1:13" hidden="1">
      <c r="A20" s="9"/>
      <c r="B20" s="10"/>
      <c r="C20" s="11"/>
      <c r="D20" s="10"/>
      <c r="E20" s="12"/>
      <c r="F20" s="12"/>
      <c r="G20" s="13"/>
      <c r="H20" s="13"/>
      <c r="I20" s="14"/>
      <c r="J20" s="14"/>
      <c r="K20" s="15"/>
      <c r="L20" s="15"/>
      <c r="M20" s="14"/>
    </row>
    <row r="21" spans="1:13" hidden="1">
      <c r="A21" s="9"/>
      <c r="B21" s="10"/>
      <c r="C21" s="11"/>
      <c r="D21" s="10"/>
      <c r="E21" s="12"/>
      <c r="F21" s="12"/>
      <c r="G21" s="13"/>
      <c r="H21" s="13"/>
      <c r="I21" s="14"/>
      <c r="J21" s="14"/>
      <c r="K21" s="15"/>
      <c r="L21" s="15"/>
      <c r="M21" s="14"/>
    </row>
    <row r="22" spans="1:13" ht="0.75" customHeight="1">
      <c r="A22" s="9"/>
      <c r="B22" s="10"/>
      <c r="C22" s="11"/>
      <c r="D22" s="10"/>
      <c r="E22" s="12"/>
      <c r="F22" s="12"/>
      <c r="G22" s="13"/>
      <c r="H22" s="13"/>
      <c r="I22" s="14"/>
      <c r="J22" s="14"/>
      <c r="K22" s="15"/>
      <c r="L22" s="15"/>
      <c r="M22" s="14"/>
    </row>
    <row r="23" spans="1:13">
      <c r="A23" s="1"/>
      <c r="B23" s="2"/>
      <c r="C23" s="3"/>
      <c r="D23" s="7"/>
      <c r="E23" s="5"/>
      <c r="F23" s="5"/>
      <c r="G23" s="5"/>
      <c r="H23" s="5"/>
      <c r="I23" s="6"/>
      <c r="J23" s="6"/>
      <c r="K23" s="6"/>
      <c r="L23" s="6"/>
      <c r="M23" s="6"/>
    </row>
    <row r="24" spans="1:13">
      <c r="A24" s="1">
        <v>43434</v>
      </c>
      <c r="B24" s="2" t="s">
        <v>23</v>
      </c>
      <c r="C24" s="8">
        <f>200000/E24</f>
        <v>450.45045045045043</v>
      </c>
      <c r="D24" s="4" t="s">
        <v>13</v>
      </c>
      <c r="E24" s="5">
        <v>444</v>
      </c>
      <c r="F24" s="5">
        <v>449</v>
      </c>
      <c r="G24" s="5">
        <v>458</v>
      </c>
      <c r="H24" s="5" t="s">
        <v>14</v>
      </c>
      <c r="I24" s="6">
        <f t="shared" ref="I24:I26" si="0">IF(D24="SELL", E24-F24, F24-E24)*C24</f>
        <v>2252.2522522522522</v>
      </c>
      <c r="J24" s="6">
        <f t="shared" ref="J24:J26" si="1">IF(D24="SELL",IF(G24="-","0",F24-G24),IF(D24="BUY",IF(G24="-","0",G24-F24)))*C24</f>
        <v>4054.0540540540537</v>
      </c>
      <c r="K24" s="6">
        <f t="shared" ref="K24:K26" si="2">IF(D24="SELL",IF(H24="-","0",G24-H24),IF(D24="BUY",IF(H24="-","0",H24-G24)))*C24</f>
        <v>0</v>
      </c>
      <c r="L24" s="6">
        <f t="shared" ref="L24:L26" si="3">(K24+J24+I24)/C24</f>
        <v>13.999999999999998</v>
      </c>
      <c r="M24" s="6">
        <f t="shared" ref="M24:M26" si="4">L24*C24</f>
        <v>6306.3063063063055</v>
      </c>
    </row>
    <row r="25" spans="1:13">
      <c r="A25" s="1">
        <v>43434</v>
      </c>
      <c r="B25" s="2" t="s">
        <v>24</v>
      </c>
      <c r="C25" s="8">
        <f>200000/E25</f>
        <v>303.030303030303</v>
      </c>
      <c r="D25" s="4" t="s">
        <v>13</v>
      </c>
      <c r="E25" s="5">
        <v>660</v>
      </c>
      <c r="F25" s="5">
        <v>666</v>
      </c>
      <c r="G25" s="5">
        <v>675</v>
      </c>
      <c r="H25" s="5" t="s">
        <v>14</v>
      </c>
      <c r="I25" s="6">
        <f t="shared" si="0"/>
        <v>1818.181818181818</v>
      </c>
      <c r="J25" s="6">
        <f t="shared" si="1"/>
        <v>2727.272727272727</v>
      </c>
      <c r="K25" s="6">
        <f t="shared" si="2"/>
        <v>0</v>
      </c>
      <c r="L25" s="6">
        <f t="shared" si="3"/>
        <v>15</v>
      </c>
      <c r="M25" s="6">
        <f t="shared" si="4"/>
        <v>4545.454545454545</v>
      </c>
    </row>
    <row r="26" spans="1:13">
      <c r="A26" s="1">
        <v>43434</v>
      </c>
      <c r="B26" s="2" t="s">
        <v>25</v>
      </c>
      <c r="C26" s="8">
        <f>200000/E26</f>
        <v>338.9830508474576</v>
      </c>
      <c r="D26" s="4" t="s">
        <v>13</v>
      </c>
      <c r="E26" s="5">
        <v>590</v>
      </c>
      <c r="F26" s="5">
        <v>596</v>
      </c>
      <c r="G26" s="5">
        <v>605</v>
      </c>
      <c r="H26" s="5" t="s">
        <v>14</v>
      </c>
      <c r="I26" s="6">
        <f t="shared" si="0"/>
        <v>2033.8983050847455</v>
      </c>
      <c r="J26" s="6">
        <f t="shared" si="1"/>
        <v>3050.8474576271183</v>
      </c>
      <c r="K26" s="6">
        <f t="shared" si="2"/>
        <v>0</v>
      </c>
      <c r="L26" s="6">
        <f t="shared" si="3"/>
        <v>15</v>
      </c>
      <c r="M26" s="6">
        <f t="shared" si="4"/>
        <v>5084.7457627118638</v>
      </c>
    </row>
    <row r="27" spans="1:13">
      <c r="A27" s="1"/>
      <c r="B27" s="2"/>
      <c r="C27" s="8"/>
      <c r="D27" s="4"/>
      <c r="E27" s="5"/>
      <c r="F27" s="5"/>
      <c r="G27" s="5"/>
      <c r="H27" s="5"/>
      <c r="I27" s="6"/>
      <c r="J27" s="6"/>
      <c r="K27" s="6"/>
      <c r="L27" s="6"/>
      <c r="M27" s="6"/>
    </row>
    <row r="28" spans="1:13">
      <c r="A28" s="1">
        <v>43433</v>
      </c>
      <c r="B28" s="2" t="s">
        <v>26</v>
      </c>
      <c r="C28" s="8">
        <f>200000/E28</f>
        <v>390.625</v>
      </c>
      <c r="D28" s="4" t="s">
        <v>13</v>
      </c>
      <c r="E28" s="5">
        <v>512</v>
      </c>
      <c r="F28" s="5">
        <v>518</v>
      </c>
      <c r="G28" s="5">
        <v>528</v>
      </c>
      <c r="H28" s="5" t="s">
        <v>14</v>
      </c>
      <c r="I28" s="6">
        <f t="shared" ref="I28:I30" si="5">IF(D28="SELL", E28-F28, F28-E28)*C28</f>
        <v>2343.75</v>
      </c>
      <c r="J28" s="6">
        <f t="shared" ref="J28:J30" si="6">IF(D28="SELL",IF(G28="-","0",F28-G28),IF(D28="BUY",IF(G28="-","0",G28-F28)))*C28</f>
        <v>3906.25</v>
      </c>
      <c r="K28" s="6">
        <f t="shared" ref="K28:K30" si="7">IF(D28="SELL",IF(H28="-","0",G28-H28),IF(D28="BUY",IF(H28="-","0",H28-G28)))*C28</f>
        <v>0</v>
      </c>
      <c r="L28" s="6">
        <f t="shared" ref="L28:L30" si="8">(K28+J28+I28)/C28</f>
        <v>16</v>
      </c>
      <c r="M28" s="6">
        <f t="shared" ref="M28:M30" si="9">L28*C28</f>
        <v>6250</v>
      </c>
    </row>
    <row r="29" spans="1:13">
      <c r="A29" s="1">
        <v>43433</v>
      </c>
      <c r="B29" s="2" t="s">
        <v>27</v>
      </c>
      <c r="C29" s="8">
        <f>200000/E29</f>
        <v>337.83783783783781</v>
      </c>
      <c r="D29" s="4" t="s">
        <v>13</v>
      </c>
      <c r="E29" s="5">
        <v>592</v>
      </c>
      <c r="F29" s="5">
        <v>600</v>
      </c>
      <c r="G29" s="5" t="s">
        <v>14</v>
      </c>
      <c r="H29" s="5" t="s">
        <v>14</v>
      </c>
      <c r="I29" s="6">
        <f t="shared" si="5"/>
        <v>2702.7027027027025</v>
      </c>
      <c r="J29" s="6">
        <f t="shared" si="6"/>
        <v>0</v>
      </c>
      <c r="K29" s="6">
        <f t="shared" si="7"/>
        <v>0</v>
      </c>
      <c r="L29" s="6">
        <f t="shared" si="8"/>
        <v>8</v>
      </c>
      <c r="M29" s="6">
        <f t="shared" si="9"/>
        <v>2702.7027027027025</v>
      </c>
    </row>
    <row r="30" spans="1:13">
      <c r="A30" s="1">
        <v>43433</v>
      </c>
      <c r="B30" s="2" t="s">
        <v>28</v>
      </c>
      <c r="C30" s="8">
        <f>200000/E30</f>
        <v>92.165898617511516</v>
      </c>
      <c r="D30" s="4" t="s">
        <v>13</v>
      </c>
      <c r="E30" s="5">
        <v>2170</v>
      </c>
      <c r="F30" s="5">
        <v>2190</v>
      </c>
      <c r="G30" s="5" t="s">
        <v>14</v>
      </c>
      <c r="H30" s="5" t="s">
        <v>14</v>
      </c>
      <c r="I30" s="6">
        <f t="shared" si="5"/>
        <v>1843.3179723502303</v>
      </c>
      <c r="J30" s="6">
        <f t="shared" si="6"/>
        <v>0</v>
      </c>
      <c r="K30" s="6">
        <f t="shared" si="7"/>
        <v>0</v>
      </c>
      <c r="L30" s="6">
        <f t="shared" si="8"/>
        <v>20</v>
      </c>
      <c r="M30" s="6">
        <f t="shared" si="9"/>
        <v>1843.3179723502303</v>
      </c>
    </row>
    <row r="31" spans="1:13">
      <c r="A31" s="1"/>
      <c r="B31" s="2"/>
      <c r="C31" s="3"/>
      <c r="D31" s="7"/>
      <c r="E31" s="5"/>
      <c r="F31" s="5"/>
      <c r="G31" s="5"/>
      <c r="H31" s="5"/>
      <c r="I31" s="6"/>
      <c r="J31" s="6"/>
      <c r="K31" s="6"/>
      <c r="L31" s="6"/>
      <c r="M31" s="6"/>
    </row>
    <row r="32" spans="1:13" hidden="1">
      <c r="A32" s="1"/>
      <c r="B32" s="2"/>
      <c r="C32" s="3"/>
      <c r="D32" s="7"/>
      <c r="E32" s="5"/>
      <c r="F32" s="5"/>
      <c r="G32" s="5"/>
      <c r="H32" s="5"/>
      <c r="I32" s="6"/>
      <c r="J32" s="6"/>
      <c r="K32" s="6"/>
      <c r="L32" s="6"/>
      <c r="M32" s="6"/>
    </row>
    <row r="33" spans="1:13">
      <c r="A33" s="1">
        <v>43432</v>
      </c>
      <c r="B33" s="2" t="s">
        <v>29</v>
      </c>
      <c r="C33" s="8">
        <f>200000/E33</f>
        <v>283.28611898016999</v>
      </c>
      <c r="D33" s="4" t="s">
        <v>22</v>
      </c>
      <c r="E33" s="5">
        <v>706</v>
      </c>
      <c r="F33" s="5">
        <v>700</v>
      </c>
      <c r="G33" s="5">
        <v>680</v>
      </c>
      <c r="H33" s="5" t="s">
        <v>14</v>
      </c>
      <c r="I33" s="6">
        <f t="shared" ref="I33:I35" si="10">IF(D33="SELL", E33-F33, F33-E33)*C33</f>
        <v>1699.71671388102</v>
      </c>
      <c r="J33" s="6">
        <f t="shared" ref="J33:J35" si="11">IF(D33="SELL",IF(G33="-","0",F33-G33),IF(D33="BUY",IF(G33="-","0",G33-F33)))*C33</f>
        <v>5665.7223796033995</v>
      </c>
      <c r="K33" s="6">
        <f t="shared" ref="K33:K35" si="12">IF(D33="SELL",IF(H33="-","0",G33-H33),IF(D33="BUY",IF(H33="-","0",H33-G33)))*C33</f>
        <v>0</v>
      </c>
      <c r="L33" s="6">
        <f t="shared" ref="L33:L35" si="13">(K33+J33+I33)/C33</f>
        <v>26</v>
      </c>
      <c r="M33" s="6">
        <f t="shared" ref="M33:M35" si="14">L33*C33</f>
        <v>7365.4390934844196</v>
      </c>
    </row>
    <row r="34" spans="1:13">
      <c r="A34" s="1">
        <v>43432</v>
      </c>
      <c r="B34" s="2" t="s">
        <v>30</v>
      </c>
      <c r="C34" s="8">
        <f>200000/E34</f>
        <v>197.23865877712032</v>
      </c>
      <c r="D34" s="4" t="s">
        <v>13</v>
      </c>
      <c r="E34" s="5">
        <v>1014</v>
      </c>
      <c r="F34" s="5">
        <v>1024</v>
      </c>
      <c r="G34" s="5" t="s">
        <v>14</v>
      </c>
      <c r="H34" s="5" t="s">
        <v>14</v>
      </c>
      <c r="I34" s="6">
        <f t="shared" si="10"/>
        <v>1972.3865877712033</v>
      </c>
      <c r="J34" s="6">
        <f t="shared" si="11"/>
        <v>0</v>
      </c>
      <c r="K34" s="6">
        <f t="shared" si="12"/>
        <v>0</v>
      </c>
      <c r="L34" s="6">
        <f t="shared" si="13"/>
        <v>10</v>
      </c>
      <c r="M34" s="6">
        <f t="shared" si="14"/>
        <v>1972.3865877712033</v>
      </c>
    </row>
    <row r="35" spans="1:13">
      <c r="A35" s="1">
        <v>43432</v>
      </c>
      <c r="B35" s="2" t="s">
        <v>31</v>
      </c>
      <c r="C35" s="8">
        <f>200000/E35</f>
        <v>347.22222222222223</v>
      </c>
      <c r="D35" s="4" t="s">
        <v>13</v>
      </c>
      <c r="E35" s="5">
        <v>576</v>
      </c>
      <c r="F35" s="5">
        <v>582</v>
      </c>
      <c r="G35" s="5">
        <v>595</v>
      </c>
      <c r="H35" s="5" t="s">
        <v>14</v>
      </c>
      <c r="I35" s="6">
        <f t="shared" si="10"/>
        <v>2083.3333333333335</v>
      </c>
      <c r="J35" s="6">
        <f t="shared" si="11"/>
        <v>4513.8888888888887</v>
      </c>
      <c r="K35" s="6">
        <f t="shared" si="12"/>
        <v>0</v>
      </c>
      <c r="L35" s="6">
        <f t="shared" si="13"/>
        <v>19</v>
      </c>
      <c r="M35" s="6">
        <f t="shared" si="14"/>
        <v>6597.2222222222226</v>
      </c>
    </row>
    <row r="36" spans="1:13">
      <c r="A36" s="1"/>
      <c r="B36" s="2"/>
      <c r="C36" s="8"/>
      <c r="D36" s="4"/>
      <c r="E36" s="5"/>
      <c r="F36" s="5"/>
      <c r="G36" s="5"/>
      <c r="H36" s="5"/>
      <c r="I36" s="6"/>
      <c r="J36" s="6"/>
      <c r="K36" s="6"/>
      <c r="L36" s="6"/>
      <c r="M36" s="6"/>
    </row>
    <row r="37" spans="1:13">
      <c r="A37" s="1">
        <v>43431</v>
      </c>
      <c r="B37" s="2" t="s">
        <v>29</v>
      </c>
      <c r="C37" s="8">
        <f>200000/E37</f>
        <v>265.95744680851061</v>
      </c>
      <c r="D37" s="4" t="s">
        <v>22</v>
      </c>
      <c r="E37" s="5">
        <v>752</v>
      </c>
      <c r="F37" s="5">
        <v>745</v>
      </c>
      <c r="G37" s="5">
        <v>735</v>
      </c>
      <c r="H37" s="5" t="s">
        <v>14</v>
      </c>
      <c r="I37" s="6">
        <f t="shared" ref="I37:I38" si="15">IF(D37="SELL", E37-F37, F37-E37)*C37</f>
        <v>1861.7021276595742</v>
      </c>
      <c r="J37" s="6">
        <f t="shared" ref="J37:J38" si="16">IF(D37="SELL",IF(G37="-","0",F37-G37),IF(D37="BUY",IF(G37="-","0",G37-F37)))*C37</f>
        <v>2659.5744680851062</v>
      </c>
      <c r="K37" s="6">
        <f t="shared" ref="K37:K38" si="17">IF(D37="SELL",IF(H37="-","0",G37-H37),IF(D37="BUY",IF(H37="-","0",H37-G37)))*C37</f>
        <v>0</v>
      </c>
      <c r="L37" s="6">
        <f t="shared" ref="L37:L38" si="18">(K37+J37+I37)/C37</f>
        <v>17.000000000000004</v>
      </c>
      <c r="M37" s="6">
        <f t="shared" ref="M37:M38" si="19">L37*C37</f>
        <v>4521.2765957446809</v>
      </c>
    </row>
    <row r="38" spans="1:13">
      <c r="A38" s="1">
        <v>43431</v>
      </c>
      <c r="B38" s="2" t="s">
        <v>28</v>
      </c>
      <c r="C38" s="8">
        <f>200000/E38</f>
        <v>94.339622641509436</v>
      </c>
      <c r="D38" s="4" t="s">
        <v>22</v>
      </c>
      <c r="E38" s="5">
        <v>2120</v>
      </c>
      <c r="F38" s="5">
        <v>2090</v>
      </c>
      <c r="G38" s="5">
        <v>2070</v>
      </c>
      <c r="H38" s="5" t="s">
        <v>14</v>
      </c>
      <c r="I38" s="6">
        <f t="shared" si="15"/>
        <v>2830.1886792452833</v>
      </c>
      <c r="J38" s="6">
        <f t="shared" si="16"/>
        <v>1886.7924528301887</v>
      </c>
      <c r="K38" s="6">
        <f t="shared" si="17"/>
        <v>0</v>
      </c>
      <c r="L38" s="6">
        <f t="shared" si="18"/>
        <v>50.000000000000007</v>
      </c>
      <c r="M38" s="6">
        <f t="shared" si="19"/>
        <v>4716.9811320754725</v>
      </c>
    </row>
    <row r="39" spans="1:13">
      <c r="A39" s="1"/>
      <c r="B39" s="2"/>
      <c r="C39" s="8"/>
      <c r="D39" s="4"/>
      <c r="E39" s="5"/>
      <c r="F39" s="5"/>
      <c r="G39" s="5"/>
      <c r="H39" s="5"/>
      <c r="I39" s="6"/>
      <c r="J39" s="6"/>
      <c r="K39" s="6"/>
      <c r="L39" s="6"/>
      <c r="M39" s="6"/>
    </row>
    <row r="40" spans="1:13">
      <c r="A40" s="1">
        <v>43430</v>
      </c>
      <c r="B40" s="2" t="s">
        <v>32</v>
      </c>
      <c r="C40" s="8">
        <f>200000/E40</f>
        <v>425.531914893617</v>
      </c>
      <c r="D40" s="4" t="s">
        <v>13</v>
      </c>
      <c r="E40" s="5">
        <v>470</v>
      </c>
      <c r="F40" s="5">
        <v>475</v>
      </c>
      <c r="G40" s="5">
        <v>485</v>
      </c>
      <c r="H40" s="5" t="s">
        <v>14</v>
      </c>
      <c r="I40" s="6">
        <f t="shared" ref="I40:I42" si="20">IF(D40="SELL", E40-F40, F40-E40)*C40</f>
        <v>2127.6595744680849</v>
      </c>
      <c r="J40" s="6">
        <f t="shared" ref="J40:J42" si="21">IF(D40="SELL",IF(G40="-","0",F40-G40),IF(D40="BUY",IF(G40="-","0",G40-F40)))*C40</f>
        <v>4255.3191489361698</v>
      </c>
      <c r="K40" s="6">
        <f t="shared" ref="K40:K42" si="22">IF(D40="SELL",IF(H40="-","0",G40-H40),IF(D40="BUY",IF(H40="-","0",H40-G40)))*C40</f>
        <v>0</v>
      </c>
      <c r="L40" s="6">
        <f t="shared" ref="L40:L42" si="23">(K40+J40+I40)/C40</f>
        <v>14.999999999999998</v>
      </c>
      <c r="M40" s="6">
        <f t="shared" ref="M40:M42" si="24">L40*C40</f>
        <v>6382.9787234042542</v>
      </c>
    </row>
    <row r="41" spans="1:13">
      <c r="A41" s="1">
        <v>43430</v>
      </c>
      <c r="B41" s="2" t="s">
        <v>33</v>
      </c>
      <c r="C41" s="8">
        <f>200000/E41</f>
        <v>448.4304932735426</v>
      </c>
      <c r="D41" s="4" t="s">
        <v>22</v>
      </c>
      <c r="E41" s="5">
        <v>446</v>
      </c>
      <c r="F41" s="5">
        <v>443</v>
      </c>
      <c r="G41" s="5" t="s">
        <v>14</v>
      </c>
      <c r="H41" s="5" t="s">
        <v>14</v>
      </c>
      <c r="I41" s="6">
        <f t="shared" si="20"/>
        <v>1345.2914798206277</v>
      </c>
      <c r="J41" s="6">
        <f t="shared" si="21"/>
        <v>0</v>
      </c>
      <c r="K41" s="6">
        <f t="shared" si="22"/>
        <v>0</v>
      </c>
      <c r="L41" s="6">
        <f t="shared" si="23"/>
        <v>3</v>
      </c>
      <c r="M41" s="6">
        <f t="shared" si="24"/>
        <v>1345.2914798206277</v>
      </c>
    </row>
    <row r="42" spans="1:13">
      <c r="A42" s="1">
        <v>43430</v>
      </c>
      <c r="B42" s="2" t="s">
        <v>34</v>
      </c>
      <c r="C42" s="8">
        <f>200000/E42</f>
        <v>606.06060606060601</v>
      </c>
      <c r="D42" s="4" t="s">
        <v>13</v>
      </c>
      <c r="E42" s="5">
        <v>330</v>
      </c>
      <c r="F42" s="5">
        <v>334</v>
      </c>
      <c r="G42" s="5" t="s">
        <v>14</v>
      </c>
      <c r="H42" s="5" t="s">
        <v>14</v>
      </c>
      <c r="I42" s="6">
        <f t="shared" si="20"/>
        <v>2424.242424242424</v>
      </c>
      <c r="J42" s="6">
        <f t="shared" si="21"/>
        <v>0</v>
      </c>
      <c r="K42" s="6">
        <f t="shared" si="22"/>
        <v>0</v>
      </c>
      <c r="L42" s="6">
        <f t="shared" si="23"/>
        <v>4</v>
      </c>
      <c r="M42" s="6">
        <f t="shared" si="24"/>
        <v>2424.242424242424</v>
      </c>
    </row>
    <row r="43" spans="1:13">
      <c r="A43" s="1"/>
      <c r="B43" s="2"/>
      <c r="C43" s="3"/>
      <c r="D43" s="7"/>
      <c r="E43" s="5"/>
      <c r="F43" s="5"/>
      <c r="G43" s="5"/>
      <c r="H43" s="5"/>
      <c r="I43" s="6"/>
      <c r="J43" s="6"/>
      <c r="K43" s="6"/>
      <c r="L43" s="6"/>
      <c r="M43" s="6"/>
    </row>
    <row r="44" spans="1:13" hidden="1">
      <c r="A44" s="1"/>
      <c r="B44" s="2"/>
      <c r="C44" s="3"/>
      <c r="D44" s="7"/>
      <c r="E44" s="5"/>
      <c r="F44" s="5"/>
      <c r="G44" s="5"/>
      <c r="H44" s="5"/>
      <c r="I44" s="6"/>
      <c r="J44" s="6"/>
      <c r="K44" s="6"/>
      <c r="L44" s="6"/>
      <c r="M44" s="6"/>
    </row>
    <row r="45" spans="1:13">
      <c r="A45" s="1">
        <v>43426</v>
      </c>
      <c r="B45" s="2" t="s">
        <v>31</v>
      </c>
      <c r="C45" s="8">
        <f>200000/E45</f>
        <v>359.06642728904848</v>
      </c>
      <c r="D45" s="4" t="s">
        <v>13</v>
      </c>
      <c r="E45" s="5">
        <v>557</v>
      </c>
      <c r="F45" s="5">
        <v>560.79999999999995</v>
      </c>
      <c r="G45" s="5" t="s">
        <v>14</v>
      </c>
      <c r="H45" s="5" t="s">
        <v>14</v>
      </c>
      <c r="I45" s="6">
        <f t="shared" ref="I45:I46" si="25">IF(D45="SELL", E45-F45, F45-E45)*C45</f>
        <v>1364.452423698368</v>
      </c>
      <c r="J45" s="6">
        <f t="shared" ref="J45:J46" si="26">IF(D45="SELL",IF(G45="-","0",F45-G45),IF(D45="BUY",IF(G45="-","0",G45-F45)))*C45</f>
        <v>0</v>
      </c>
      <c r="K45" s="6">
        <f t="shared" ref="K45:K46" si="27">IF(D45="SELL",IF(H45="-","0",G45-H45),IF(D45="BUY",IF(H45="-","0",H45-G45)))*C45</f>
        <v>0</v>
      </c>
      <c r="L45" s="6">
        <f t="shared" ref="L45:L46" si="28">(K45+J45+I45)/C45</f>
        <v>3.799999999999955</v>
      </c>
      <c r="M45" s="6">
        <f t="shared" ref="M45:M46" si="29">L45*C45</f>
        <v>1364.452423698368</v>
      </c>
    </row>
    <row r="46" spans="1:13">
      <c r="A46" s="1">
        <v>43426</v>
      </c>
      <c r="B46" s="2" t="s">
        <v>20</v>
      </c>
      <c r="C46" s="8">
        <f>200000/E46</f>
        <v>351.49384885764499</v>
      </c>
      <c r="D46" s="4" t="s">
        <v>13</v>
      </c>
      <c r="E46" s="5">
        <v>569</v>
      </c>
      <c r="F46" s="5">
        <v>562</v>
      </c>
      <c r="G46" s="5" t="s">
        <v>14</v>
      </c>
      <c r="H46" s="5" t="s">
        <v>14</v>
      </c>
      <c r="I46" s="6">
        <f t="shared" si="25"/>
        <v>-2460.456942003515</v>
      </c>
      <c r="J46" s="6">
        <f t="shared" si="26"/>
        <v>0</v>
      </c>
      <c r="K46" s="6">
        <f t="shared" si="27"/>
        <v>0</v>
      </c>
      <c r="L46" s="6">
        <f t="shared" si="28"/>
        <v>-7</v>
      </c>
      <c r="M46" s="6">
        <f t="shared" si="29"/>
        <v>-2460.456942003515</v>
      </c>
    </row>
    <row r="47" spans="1:13">
      <c r="A47" s="1"/>
      <c r="B47" s="2"/>
      <c r="C47" s="3"/>
      <c r="D47" s="7"/>
      <c r="E47" s="5"/>
      <c r="F47" s="5"/>
      <c r="G47" s="5"/>
      <c r="H47" s="5"/>
      <c r="I47" s="6"/>
      <c r="J47" s="6"/>
      <c r="K47" s="6"/>
      <c r="L47" s="6"/>
      <c r="M47" s="6"/>
    </row>
    <row r="48" spans="1:13" hidden="1">
      <c r="A48" s="1"/>
      <c r="B48" s="2"/>
      <c r="C48" s="3"/>
      <c r="D48" s="7"/>
      <c r="E48" s="5"/>
      <c r="F48" s="5"/>
      <c r="G48" s="5"/>
      <c r="H48" s="5"/>
      <c r="I48" s="6"/>
      <c r="J48" s="6"/>
      <c r="K48" s="6"/>
      <c r="L48" s="6"/>
      <c r="M48" s="6"/>
    </row>
    <row r="49" spans="1:13">
      <c r="A49" s="1">
        <v>43425</v>
      </c>
      <c r="B49" s="2" t="s">
        <v>35</v>
      </c>
      <c r="C49" s="8">
        <f>200000/E49</f>
        <v>816.32653061224494</v>
      </c>
      <c r="D49" s="4" t="s">
        <v>13</v>
      </c>
      <c r="E49" s="5">
        <v>245</v>
      </c>
      <c r="F49" s="5">
        <v>249</v>
      </c>
      <c r="G49" s="5" t="s">
        <v>14</v>
      </c>
      <c r="H49" s="5" t="s">
        <v>14</v>
      </c>
      <c r="I49" s="6">
        <f t="shared" ref="I49:I50" si="30">IF(D49="SELL", E49-F49, F49-E49)*C49</f>
        <v>3265.3061224489797</v>
      </c>
      <c r="J49" s="6">
        <f t="shared" ref="J49:J50" si="31">IF(D49="SELL",IF(G49="-","0",F49-G49),IF(D49="BUY",IF(G49="-","0",G49-F49)))*C49</f>
        <v>0</v>
      </c>
      <c r="K49" s="6">
        <f t="shared" ref="K49:K50" si="32">IF(D49="SELL",IF(H49="-","0",G49-H49),IF(D49="BUY",IF(H49="-","0",H49-G49)))*C49</f>
        <v>0</v>
      </c>
      <c r="L49" s="6">
        <f t="shared" ref="L49:L50" si="33">(K49+J49+I49)/C49</f>
        <v>4</v>
      </c>
      <c r="M49" s="6">
        <f t="shared" ref="M49:M50" si="34">L49*C49</f>
        <v>3265.3061224489797</v>
      </c>
    </row>
    <row r="50" spans="1:13">
      <c r="A50" s="1">
        <v>43425</v>
      </c>
      <c r="B50" s="2" t="s">
        <v>36</v>
      </c>
      <c r="C50" s="8">
        <f>200000/E50</f>
        <v>662.25165562913912</v>
      </c>
      <c r="D50" s="4" t="s">
        <v>13</v>
      </c>
      <c r="E50" s="5">
        <v>302</v>
      </c>
      <c r="F50" s="5">
        <v>306</v>
      </c>
      <c r="G50" s="5">
        <v>314</v>
      </c>
      <c r="H50" s="5" t="s">
        <v>14</v>
      </c>
      <c r="I50" s="6">
        <f t="shared" si="30"/>
        <v>2649.0066225165565</v>
      </c>
      <c r="J50" s="6">
        <f t="shared" si="31"/>
        <v>5298.013245033113</v>
      </c>
      <c r="K50" s="6">
        <f t="shared" si="32"/>
        <v>0</v>
      </c>
      <c r="L50" s="6">
        <f t="shared" si="33"/>
        <v>12</v>
      </c>
      <c r="M50" s="6">
        <f t="shared" si="34"/>
        <v>7947.0198675496695</v>
      </c>
    </row>
    <row r="51" spans="1:13">
      <c r="A51" s="1"/>
      <c r="B51" s="2"/>
      <c r="C51" s="3"/>
      <c r="D51" s="7"/>
      <c r="E51" s="5"/>
      <c r="F51" s="5"/>
      <c r="G51" s="5"/>
      <c r="H51" s="5"/>
      <c r="I51" s="6"/>
      <c r="J51" s="6"/>
      <c r="K51" s="6"/>
      <c r="L51" s="6"/>
      <c r="M51" s="6"/>
    </row>
    <row r="52" spans="1:13" hidden="1">
      <c r="A52" s="1"/>
      <c r="B52" s="2"/>
      <c r="C52" s="3"/>
      <c r="D52" s="7"/>
      <c r="E52" s="5"/>
      <c r="F52" s="5"/>
      <c r="G52" s="5"/>
      <c r="H52" s="5"/>
      <c r="I52" s="6"/>
      <c r="J52" s="6"/>
      <c r="K52" s="6"/>
      <c r="L52" s="6"/>
      <c r="M52" s="6"/>
    </row>
    <row r="53" spans="1:13">
      <c r="A53" s="1">
        <v>43425</v>
      </c>
      <c r="B53" s="2" t="s">
        <v>35</v>
      </c>
      <c r="C53" s="8">
        <f>200000/E53</f>
        <v>816.32653061224494</v>
      </c>
      <c r="D53" s="4" t="s">
        <v>13</v>
      </c>
      <c r="E53" s="5">
        <v>245</v>
      </c>
      <c r="F53" s="5">
        <v>249</v>
      </c>
      <c r="G53" s="5" t="s">
        <v>14</v>
      </c>
      <c r="H53" s="5" t="s">
        <v>14</v>
      </c>
      <c r="I53" s="6">
        <f t="shared" ref="I53:I55" si="35">IF(D53="SELL", E53-F53, F53-E53)*C53</f>
        <v>3265.3061224489797</v>
      </c>
      <c r="J53" s="6">
        <f t="shared" ref="J53:J55" si="36">IF(D53="SELL",IF(G53="-","0",F53-G53),IF(D53="BUY",IF(G53="-","0",G53-F53)))*C53</f>
        <v>0</v>
      </c>
      <c r="K53" s="6">
        <f t="shared" ref="K53:K55" si="37">IF(D53="SELL",IF(H53="-","0",G53-H53),IF(D53="BUY",IF(H53="-","0",H53-G53)))*C53</f>
        <v>0</v>
      </c>
      <c r="L53" s="6">
        <f t="shared" ref="L53:L55" si="38">(K53+J53+I53)/C53</f>
        <v>4</v>
      </c>
      <c r="M53" s="6">
        <f t="shared" ref="M53:M55" si="39">L53*C53</f>
        <v>3265.3061224489797</v>
      </c>
    </row>
    <row r="54" spans="1:13">
      <c r="A54" s="1">
        <v>43425</v>
      </c>
      <c r="B54" s="2" t="s">
        <v>36</v>
      </c>
      <c r="C54" s="8">
        <f>200000/E54</f>
        <v>662.25165562913912</v>
      </c>
      <c r="D54" s="4" t="s">
        <v>13</v>
      </c>
      <c r="E54" s="5">
        <v>302</v>
      </c>
      <c r="F54" s="5">
        <v>306</v>
      </c>
      <c r="G54" s="5">
        <v>314</v>
      </c>
      <c r="H54" s="5" t="s">
        <v>14</v>
      </c>
      <c r="I54" s="6">
        <f t="shared" si="35"/>
        <v>2649.0066225165565</v>
      </c>
      <c r="J54" s="6">
        <f t="shared" si="36"/>
        <v>5298.013245033113</v>
      </c>
      <c r="K54" s="6">
        <f t="shared" si="37"/>
        <v>0</v>
      </c>
      <c r="L54" s="6">
        <f t="shared" si="38"/>
        <v>12</v>
      </c>
      <c r="M54" s="6">
        <f t="shared" si="39"/>
        <v>7947.0198675496695</v>
      </c>
    </row>
    <row r="55" spans="1:13">
      <c r="A55" s="1">
        <v>43425</v>
      </c>
      <c r="B55" s="2" t="s">
        <v>37</v>
      </c>
      <c r="C55" s="8">
        <f>200000/E55</f>
        <v>223.71364653243847</v>
      </c>
      <c r="D55" s="4" t="s">
        <v>13</v>
      </c>
      <c r="E55" s="5">
        <v>894</v>
      </c>
      <c r="F55" s="5">
        <v>880</v>
      </c>
      <c r="G55" s="5" t="s">
        <v>14</v>
      </c>
      <c r="H55" s="5" t="s">
        <v>14</v>
      </c>
      <c r="I55" s="6">
        <f t="shared" si="35"/>
        <v>-3131.9910514541389</v>
      </c>
      <c r="J55" s="6">
        <f t="shared" si="36"/>
        <v>0</v>
      </c>
      <c r="K55" s="6">
        <f t="shared" si="37"/>
        <v>0</v>
      </c>
      <c r="L55" s="6">
        <f t="shared" si="38"/>
        <v>-14.000000000000002</v>
      </c>
      <c r="M55" s="6">
        <f t="shared" si="39"/>
        <v>-3131.9910514541389</v>
      </c>
    </row>
    <row r="56" spans="1:13">
      <c r="A56" s="1"/>
      <c r="B56" s="2"/>
      <c r="C56" s="3"/>
      <c r="D56" s="7"/>
      <c r="E56" s="5"/>
      <c r="F56" s="5"/>
      <c r="G56" s="5"/>
      <c r="H56" s="5"/>
      <c r="I56" s="6"/>
      <c r="J56" s="6"/>
      <c r="K56" s="6"/>
      <c r="L56" s="6"/>
      <c r="M56" s="6"/>
    </row>
    <row r="57" spans="1:13" hidden="1">
      <c r="A57" s="1"/>
      <c r="B57" s="2"/>
      <c r="C57" s="3"/>
      <c r="D57" s="7"/>
      <c r="E57" s="5"/>
      <c r="F57" s="5"/>
      <c r="G57" s="5"/>
      <c r="H57" s="5"/>
      <c r="I57" s="6"/>
      <c r="J57" s="6"/>
      <c r="K57" s="6"/>
      <c r="L57" s="6"/>
      <c r="M57" s="6"/>
    </row>
    <row r="58" spans="1:13">
      <c r="A58" s="1">
        <v>43424</v>
      </c>
      <c r="B58" s="2" t="s">
        <v>38</v>
      </c>
      <c r="C58" s="8">
        <f>200000/E58</f>
        <v>544.95912806539513</v>
      </c>
      <c r="D58" s="4" t="s">
        <v>13</v>
      </c>
      <c r="E58" s="5">
        <v>367</v>
      </c>
      <c r="F58" s="5">
        <v>371</v>
      </c>
      <c r="G58" s="5" t="s">
        <v>14</v>
      </c>
      <c r="H58" s="5" t="s">
        <v>14</v>
      </c>
      <c r="I58" s="6">
        <f t="shared" ref="I58:I60" si="40">IF(D58="SELL", E58-F58, F58-E58)*C58</f>
        <v>2179.8365122615805</v>
      </c>
      <c r="J58" s="6">
        <f t="shared" ref="J58:J60" si="41">IF(D58="SELL",IF(G58="-","0",F58-G58),IF(D58="BUY",IF(G58="-","0",G58-F58)))*C58</f>
        <v>0</v>
      </c>
      <c r="K58" s="6">
        <f t="shared" ref="K58:K60" si="42">IF(D58="SELL",IF(H58="-","0",G58-H58),IF(D58="BUY",IF(H58="-","0",H58-G58)))*C58</f>
        <v>0</v>
      </c>
      <c r="L58" s="6">
        <f t="shared" ref="L58:L60" si="43">(K58+J58+I58)/C58</f>
        <v>4</v>
      </c>
      <c r="M58" s="6">
        <f t="shared" ref="M58:M60" si="44">L58*C58</f>
        <v>2179.8365122615805</v>
      </c>
    </row>
    <row r="59" spans="1:13">
      <c r="A59" s="1">
        <v>43424</v>
      </c>
      <c r="B59" s="2" t="s">
        <v>39</v>
      </c>
      <c r="C59" s="8">
        <f>200000/E59</f>
        <v>454.54545454545456</v>
      </c>
      <c r="D59" s="4" t="s">
        <v>22</v>
      </c>
      <c r="E59" s="5">
        <v>440</v>
      </c>
      <c r="F59" s="5">
        <v>435</v>
      </c>
      <c r="G59" s="5">
        <v>426</v>
      </c>
      <c r="H59" s="5" t="s">
        <v>14</v>
      </c>
      <c r="I59" s="6">
        <f t="shared" si="40"/>
        <v>2272.727272727273</v>
      </c>
      <c r="J59" s="6">
        <f t="shared" si="41"/>
        <v>4090.909090909091</v>
      </c>
      <c r="K59" s="6">
        <f t="shared" si="42"/>
        <v>0</v>
      </c>
      <c r="L59" s="6">
        <f t="shared" si="43"/>
        <v>14</v>
      </c>
      <c r="M59" s="6">
        <f t="shared" si="44"/>
        <v>6363.636363636364</v>
      </c>
    </row>
    <row r="60" spans="1:13">
      <c r="A60" s="1">
        <v>43424</v>
      </c>
      <c r="B60" s="2" t="s">
        <v>40</v>
      </c>
      <c r="C60" s="8">
        <f>200000/E60</f>
        <v>414.93775933609959</v>
      </c>
      <c r="D60" s="4" t="s">
        <v>13</v>
      </c>
      <c r="E60" s="5">
        <v>482</v>
      </c>
      <c r="F60" s="5">
        <v>490</v>
      </c>
      <c r="G60" s="5" t="s">
        <v>14</v>
      </c>
      <c r="H60" s="5" t="s">
        <v>14</v>
      </c>
      <c r="I60" s="6">
        <f t="shared" si="40"/>
        <v>3319.5020746887967</v>
      </c>
      <c r="J60" s="6">
        <f t="shared" si="41"/>
        <v>0</v>
      </c>
      <c r="K60" s="6">
        <f t="shared" si="42"/>
        <v>0</v>
      </c>
      <c r="L60" s="6">
        <f t="shared" si="43"/>
        <v>8</v>
      </c>
      <c r="M60" s="6">
        <f t="shared" si="44"/>
        <v>3319.5020746887967</v>
      </c>
    </row>
    <row r="61" spans="1:13">
      <c r="A61" s="1"/>
      <c r="B61" s="2"/>
      <c r="C61" s="3"/>
      <c r="D61" s="7"/>
      <c r="E61" s="5"/>
      <c r="F61" s="5"/>
      <c r="G61" s="5"/>
      <c r="H61" s="5"/>
      <c r="I61" s="6"/>
      <c r="J61" s="6"/>
      <c r="K61" s="6"/>
      <c r="L61" s="6"/>
      <c r="M61" s="6"/>
    </row>
    <row r="62" spans="1:13" hidden="1">
      <c r="A62" s="1"/>
      <c r="B62" s="2"/>
      <c r="C62" s="3"/>
      <c r="D62" s="7"/>
      <c r="E62" s="5"/>
      <c r="F62" s="5"/>
      <c r="G62" s="5"/>
      <c r="H62" s="5"/>
      <c r="I62" s="6"/>
      <c r="J62" s="6"/>
      <c r="K62" s="6"/>
      <c r="L62" s="6"/>
      <c r="M62" s="6"/>
    </row>
    <row r="63" spans="1:13">
      <c r="A63" s="1">
        <v>43423</v>
      </c>
      <c r="B63" s="2" t="s">
        <v>38</v>
      </c>
      <c r="C63" s="8">
        <f>200000/E63</f>
        <v>558.65921787709499</v>
      </c>
      <c r="D63" s="4" t="s">
        <v>13</v>
      </c>
      <c r="E63" s="5">
        <v>358</v>
      </c>
      <c r="F63" s="5">
        <v>362</v>
      </c>
      <c r="G63" s="5" t="s">
        <v>14</v>
      </c>
      <c r="H63" s="5" t="s">
        <v>14</v>
      </c>
      <c r="I63" s="6">
        <f t="shared" ref="I63:I65" si="45">IF(D63="SELL", E63-F63, F63-E63)*C63</f>
        <v>2234.63687150838</v>
      </c>
      <c r="J63" s="6">
        <f t="shared" ref="J63:J65" si="46">IF(D63="SELL",IF(G63="-","0",F63-G63),IF(D63="BUY",IF(G63="-","0",G63-F63)))*C63</f>
        <v>0</v>
      </c>
      <c r="K63" s="6">
        <f t="shared" ref="K63:K65" si="47">IF(D63="SELL",IF(H63="-","0",G63-H63),IF(D63="BUY",IF(H63="-","0",H63-G63)))*C63</f>
        <v>0</v>
      </c>
      <c r="L63" s="6">
        <f t="shared" ref="L63:L65" si="48">(K63+J63+I63)/C63</f>
        <v>4</v>
      </c>
      <c r="M63" s="6">
        <f t="shared" ref="M63:M65" si="49">L63*C63</f>
        <v>2234.63687150838</v>
      </c>
    </row>
    <row r="64" spans="1:13">
      <c r="A64" s="1">
        <v>43423</v>
      </c>
      <c r="B64" s="2" t="s">
        <v>41</v>
      </c>
      <c r="C64" s="8">
        <f>200000/E64</f>
        <v>404.85829959514172</v>
      </c>
      <c r="D64" s="4" t="s">
        <v>13</v>
      </c>
      <c r="E64" s="5">
        <v>494</v>
      </c>
      <c r="F64" s="5">
        <v>498</v>
      </c>
      <c r="G64" s="5">
        <v>502</v>
      </c>
      <c r="H64" s="5" t="s">
        <v>14</v>
      </c>
      <c r="I64" s="6">
        <f t="shared" si="45"/>
        <v>1619.4331983805669</v>
      </c>
      <c r="J64" s="6">
        <f t="shared" si="46"/>
        <v>1619.4331983805669</v>
      </c>
      <c r="K64" s="6">
        <f t="shared" si="47"/>
        <v>0</v>
      </c>
      <c r="L64" s="6">
        <f t="shared" si="48"/>
        <v>8</v>
      </c>
      <c r="M64" s="6">
        <f t="shared" si="49"/>
        <v>3238.8663967611337</v>
      </c>
    </row>
    <row r="65" spans="1:13">
      <c r="A65" s="1">
        <v>43423</v>
      </c>
      <c r="B65" s="2" t="s">
        <v>42</v>
      </c>
      <c r="C65" s="8">
        <f>200000/E65</f>
        <v>462.96296296296299</v>
      </c>
      <c r="D65" s="4" t="s">
        <v>13</v>
      </c>
      <c r="E65" s="5">
        <v>432</v>
      </c>
      <c r="F65" s="5">
        <v>424</v>
      </c>
      <c r="G65" s="5" t="s">
        <v>14</v>
      </c>
      <c r="H65" s="5" t="s">
        <v>14</v>
      </c>
      <c r="I65" s="6">
        <f t="shared" si="45"/>
        <v>-3703.7037037037039</v>
      </c>
      <c r="J65" s="6">
        <f t="shared" si="46"/>
        <v>0</v>
      </c>
      <c r="K65" s="6">
        <f t="shared" si="47"/>
        <v>0</v>
      </c>
      <c r="L65" s="6">
        <f t="shared" si="48"/>
        <v>-8</v>
      </c>
      <c r="M65" s="6">
        <f t="shared" si="49"/>
        <v>-3703.7037037037039</v>
      </c>
    </row>
    <row r="66" spans="1:13">
      <c r="A66" s="1"/>
      <c r="B66" s="2"/>
      <c r="C66" s="3"/>
      <c r="D66" s="7"/>
      <c r="E66" s="5"/>
      <c r="F66" s="5"/>
      <c r="G66" s="5"/>
      <c r="H66" s="5"/>
      <c r="I66" s="6"/>
      <c r="J66" s="6"/>
      <c r="K66" s="6"/>
      <c r="L66" s="6"/>
      <c r="M66" s="6"/>
    </row>
    <row r="67" spans="1:13" hidden="1">
      <c r="A67" s="1"/>
      <c r="B67" s="2"/>
      <c r="C67" s="3"/>
      <c r="D67" s="7"/>
      <c r="E67" s="5"/>
      <c r="F67" s="5"/>
      <c r="G67" s="5"/>
      <c r="H67" s="5"/>
      <c r="I67" s="6"/>
      <c r="J67" s="6"/>
      <c r="K67" s="6"/>
      <c r="L67" s="6"/>
      <c r="M67" s="6"/>
    </row>
    <row r="68" spans="1:13">
      <c r="A68" s="1">
        <v>43420</v>
      </c>
      <c r="B68" s="2" t="s">
        <v>43</v>
      </c>
      <c r="C68" s="8">
        <f>200000/E68</f>
        <v>510.20408163265307</v>
      </c>
      <c r="D68" s="4" t="s">
        <v>13</v>
      </c>
      <c r="E68" s="5">
        <v>392</v>
      </c>
      <c r="F68" s="5">
        <v>396</v>
      </c>
      <c r="G68" s="5">
        <v>405</v>
      </c>
      <c r="H68" s="5" t="s">
        <v>14</v>
      </c>
      <c r="I68" s="6">
        <f t="shared" ref="I68:I71" si="50">IF(D68="SELL", E68-F68, F68-E68)*C68</f>
        <v>2040.8163265306123</v>
      </c>
      <c r="J68" s="6">
        <f t="shared" ref="J68:J71" si="51">IF(D68="SELL",IF(G68="-","0",F68-G68),IF(D68="BUY",IF(G68="-","0",G68-F68)))*C68</f>
        <v>4591.8367346938776</v>
      </c>
      <c r="K68" s="6">
        <f t="shared" ref="K68:K71" si="52">IF(D68="SELL",IF(H68="-","0",G68-H68),IF(D68="BUY",IF(H68="-","0",H68-G68)))*C68</f>
        <v>0</v>
      </c>
      <c r="L68" s="6">
        <f t="shared" ref="L68:L71" si="53">(K68+J68+I68)/C68</f>
        <v>13</v>
      </c>
      <c r="M68" s="6">
        <f t="shared" ref="M68:M71" si="54">L68*C68</f>
        <v>6632.6530612244896</v>
      </c>
    </row>
    <row r="69" spans="1:13">
      <c r="A69" s="1">
        <v>43420</v>
      </c>
      <c r="B69" s="2" t="s">
        <v>44</v>
      </c>
      <c r="C69" s="8">
        <f>200000/E69</f>
        <v>436.68122270742356</v>
      </c>
      <c r="D69" s="4" t="s">
        <v>13</v>
      </c>
      <c r="E69" s="5">
        <v>458</v>
      </c>
      <c r="F69" s="5">
        <v>462</v>
      </c>
      <c r="G69" s="5" t="s">
        <v>14</v>
      </c>
      <c r="H69" s="5" t="s">
        <v>14</v>
      </c>
      <c r="I69" s="6">
        <f t="shared" si="50"/>
        <v>1746.7248908296942</v>
      </c>
      <c r="J69" s="6">
        <f t="shared" si="51"/>
        <v>0</v>
      </c>
      <c r="K69" s="6">
        <f t="shared" si="52"/>
        <v>0</v>
      </c>
      <c r="L69" s="6">
        <f t="shared" si="53"/>
        <v>4</v>
      </c>
      <c r="M69" s="6">
        <f t="shared" si="54"/>
        <v>1746.7248908296942</v>
      </c>
    </row>
    <row r="70" spans="1:13">
      <c r="A70" s="1">
        <v>43420</v>
      </c>
      <c r="B70" s="2" t="s">
        <v>45</v>
      </c>
      <c r="C70" s="8">
        <f>200000/E70</f>
        <v>480.76923076923077</v>
      </c>
      <c r="D70" s="4" t="s">
        <v>13</v>
      </c>
      <c r="E70" s="5">
        <v>416</v>
      </c>
      <c r="F70" s="5">
        <v>409</v>
      </c>
      <c r="G70" s="5" t="s">
        <v>14</v>
      </c>
      <c r="H70" s="5" t="s">
        <v>14</v>
      </c>
      <c r="I70" s="6">
        <f t="shared" si="50"/>
        <v>-3365.3846153846152</v>
      </c>
      <c r="J70" s="6">
        <f t="shared" si="51"/>
        <v>0</v>
      </c>
      <c r="K70" s="6">
        <f t="shared" si="52"/>
        <v>0</v>
      </c>
      <c r="L70" s="6">
        <f t="shared" si="53"/>
        <v>-7</v>
      </c>
      <c r="M70" s="6">
        <f t="shared" si="54"/>
        <v>-3365.3846153846152</v>
      </c>
    </row>
    <row r="71" spans="1:13">
      <c r="A71" s="1">
        <v>43420</v>
      </c>
      <c r="B71" s="2" t="s">
        <v>46</v>
      </c>
      <c r="C71" s="8">
        <f>200000/E71</f>
        <v>375.93984962406017</v>
      </c>
      <c r="D71" s="4" t="s">
        <v>13</v>
      </c>
      <c r="E71" s="5">
        <v>532</v>
      </c>
      <c r="F71" s="5">
        <v>522</v>
      </c>
      <c r="G71" s="5" t="s">
        <v>14</v>
      </c>
      <c r="H71" s="5" t="s">
        <v>14</v>
      </c>
      <c r="I71" s="6">
        <f t="shared" si="50"/>
        <v>-3759.3984962406016</v>
      </c>
      <c r="J71" s="6">
        <f t="shared" si="51"/>
        <v>0</v>
      </c>
      <c r="K71" s="6">
        <f t="shared" si="52"/>
        <v>0</v>
      </c>
      <c r="L71" s="6">
        <f t="shared" si="53"/>
        <v>-10</v>
      </c>
      <c r="M71" s="6">
        <f t="shared" si="54"/>
        <v>-3759.3984962406016</v>
      </c>
    </row>
    <row r="72" spans="1:13">
      <c r="A72" s="1"/>
      <c r="B72" s="2"/>
      <c r="C72" s="3"/>
      <c r="D72" s="7"/>
      <c r="E72" s="5"/>
      <c r="F72" s="5"/>
      <c r="G72" s="5"/>
      <c r="H72" s="5"/>
      <c r="I72" s="6"/>
      <c r="J72" s="6"/>
      <c r="K72" s="6"/>
      <c r="L72" s="6"/>
      <c r="M72" s="6"/>
    </row>
    <row r="73" spans="1:13" hidden="1">
      <c r="A73" s="1"/>
      <c r="B73" s="2"/>
      <c r="C73" s="3"/>
      <c r="D73" s="7"/>
      <c r="E73" s="5"/>
      <c r="F73" s="5"/>
      <c r="G73" s="5"/>
      <c r="H73" s="5"/>
      <c r="I73" s="6"/>
      <c r="J73" s="6"/>
      <c r="K73" s="6"/>
      <c r="L73" s="6"/>
      <c r="M73" s="6"/>
    </row>
    <row r="74" spans="1:13">
      <c r="A74" s="1">
        <v>43419</v>
      </c>
      <c r="B74" s="2" t="s">
        <v>38</v>
      </c>
      <c r="C74" s="8">
        <f>200000/E74</f>
        <v>574.71264367816093</v>
      </c>
      <c r="D74" s="4" t="s">
        <v>13</v>
      </c>
      <c r="E74" s="5">
        <v>348</v>
      </c>
      <c r="F74" s="5">
        <v>351</v>
      </c>
      <c r="G74" s="5" t="s">
        <v>14</v>
      </c>
      <c r="H74" s="5" t="s">
        <v>14</v>
      </c>
      <c r="I74" s="6">
        <f t="shared" ref="I74:I76" si="55">IF(D74="SELL", E74-F74, F74-E74)*C74</f>
        <v>1724.1379310344828</v>
      </c>
      <c r="J74" s="6">
        <f t="shared" ref="J74:J76" si="56">IF(D74="SELL",IF(G74="-","0",F74-G74),IF(D74="BUY",IF(G74="-","0",G74-F74)))*C74</f>
        <v>0</v>
      </c>
      <c r="K74" s="6">
        <f t="shared" ref="K74:K76" si="57">IF(D74="SELL",IF(H74="-","0",G74-H74),IF(D74="BUY",IF(H74="-","0",H74-G74)))*C74</f>
        <v>0</v>
      </c>
      <c r="L74" s="6">
        <f t="shared" ref="L74:L76" si="58">(K74+J74+I74)/C74</f>
        <v>3</v>
      </c>
      <c r="M74" s="6">
        <f t="shared" ref="M74:M76" si="59">L74*C74</f>
        <v>1724.1379310344828</v>
      </c>
    </row>
    <row r="75" spans="1:13">
      <c r="A75" s="1">
        <v>43419</v>
      </c>
      <c r="B75" s="2" t="s">
        <v>47</v>
      </c>
      <c r="C75" s="8">
        <f>200000/E75</f>
        <v>137.93103448275863</v>
      </c>
      <c r="D75" s="4" t="s">
        <v>13</v>
      </c>
      <c r="E75" s="5">
        <v>1450</v>
      </c>
      <c r="F75" s="5">
        <v>1460</v>
      </c>
      <c r="G75" s="5" t="s">
        <v>14</v>
      </c>
      <c r="H75" s="5" t="s">
        <v>14</v>
      </c>
      <c r="I75" s="6">
        <f t="shared" si="55"/>
        <v>1379.3103448275863</v>
      </c>
      <c r="J75" s="6">
        <f t="shared" si="56"/>
        <v>0</v>
      </c>
      <c r="K75" s="6">
        <f t="shared" si="57"/>
        <v>0</v>
      </c>
      <c r="L75" s="6">
        <f t="shared" si="58"/>
        <v>10</v>
      </c>
      <c r="M75" s="6">
        <f t="shared" si="59"/>
        <v>1379.3103448275863</v>
      </c>
    </row>
    <row r="76" spans="1:13">
      <c r="A76" s="1">
        <v>43419</v>
      </c>
      <c r="B76" s="2" t="s">
        <v>48</v>
      </c>
      <c r="C76" s="8">
        <f>200000/E76</f>
        <v>56.737588652482266</v>
      </c>
      <c r="D76" s="4" t="s">
        <v>13</v>
      </c>
      <c r="E76" s="5">
        <v>3525</v>
      </c>
      <c r="F76" s="5">
        <v>3535</v>
      </c>
      <c r="G76" s="5" t="s">
        <v>14</v>
      </c>
      <c r="H76" s="5" t="s">
        <v>14</v>
      </c>
      <c r="I76" s="6">
        <f t="shared" si="55"/>
        <v>567.3758865248227</v>
      </c>
      <c r="J76" s="6">
        <f t="shared" si="56"/>
        <v>0</v>
      </c>
      <c r="K76" s="6">
        <f t="shared" si="57"/>
        <v>0</v>
      </c>
      <c r="L76" s="6">
        <f t="shared" si="58"/>
        <v>10</v>
      </c>
      <c r="M76" s="6">
        <f t="shared" si="59"/>
        <v>567.3758865248227</v>
      </c>
    </row>
    <row r="77" spans="1:13">
      <c r="A77" s="1"/>
      <c r="B77" s="2"/>
      <c r="C77" s="3"/>
      <c r="D77" s="7"/>
      <c r="E77" s="5"/>
      <c r="F77" s="5"/>
      <c r="G77" s="5"/>
      <c r="H77" s="5"/>
      <c r="I77" s="6"/>
      <c r="J77" s="6"/>
      <c r="K77" s="6"/>
      <c r="L77" s="6"/>
      <c r="M77" s="6"/>
    </row>
    <row r="78" spans="1:13" hidden="1">
      <c r="A78" s="1"/>
      <c r="B78" s="2"/>
      <c r="C78" s="3"/>
      <c r="D78" s="7"/>
      <c r="E78" s="5"/>
      <c r="F78" s="5"/>
      <c r="G78" s="5"/>
      <c r="H78" s="5"/>
      <c r="I78" s="6"/>
      <c r="J78" s="6"/>
      <c r="K78" s="6"/>
      <c r="L78" s="6"/>
      <c r="M78" s="6"/>
    </row>
    <row r="79" spans="1:13">
      <c r="A79" s="1">
        <v>43418</v>
      </c>
      <c r="B79" s="2" t="s">
        <v>49</v>
      </c>
      <c r="C79" s="8">
        <f>200000/E79</f>
        <v>142.85714285714286</v>
      </c>
      <c r="D79" s="4" t="s">
        <v>13</v>
      </c>
      <c r="E79" s="5">
        <v>1400</v>
      </c>
      <c r="F79" s="5">
        <v>1415</v>
      </c>
      <c r="G79" s="5">
        <v>1435</v>
      </c>
      <c r="H79" s="5" t="s">
        <v>14</v>
      </c>
      <c r="I79" s="6">
        <f t="shared" ref="I79:I80" si="60">IF(D79="SELL", E79-F79, F79-E79)*C79</f>
        <v>2142.8571428571431</v>
      </c>
      <c r="J79" s="6">
        <f t="shared" ref="J79:J80" si="61">IF(D79="SELL",IF(G79="-","0",F79-G79),IF(D79="BUY",IF(G79="-","0",G79-F79)))*C79</f>
        <v>2857.1428571428573</v>
      </c>
      <c r="K79" s="6">
        <f t="shared" ref="K79:K80" si="62">IF(D79="SELL",IF(H79="-","0",G79-H79),IF(D79="BUY",IF(H79="-","0",H79-G79)))*C79</f>
        <v>0</v>
      </c>
      <c r="L79" s="6">
        <f t="shared" ref="L79:L80" si="63">(K79+J79+I79)/C79</f>
        <v>35</v>
      </c>
      <c r="M79" s="6">
        <f t="shared" ref="M79:M80" si="64">L79*C79</f>
        <v>5000</v>
      </c>
    </row>
    <row r="80" spans="1:13">
      <c r="A80" s="1">
        <v>43418</v>
      </c>
      <c r="B80" s="2" t="s">
        <v>38</v>
      </c>
      <c r="C80" s="8">
        <f>200000/E80</f>
        <v>588.23529411764707</v>
      </c>
      <c r="D80" s="4" t="s">
        <v>13</v>
      </c>
      <c r="E80" s="5">
        <v>340</v>
      </c>
      <c r="F80" s="5">
        <v>344</v>
      </c>
      <c r="G80" s="5">
        <v>350</v>
      </c>
      <c r="H80" s="5" t="s">
        <v>14</v>
      </c>
      <c r="I80" s="6">
        <f t="shared" si="60"/>
        <v>2352.9411764705883</v>
      </c>
      <c r="J80" s="6">
        <f t="shared" si="61"/>
        <v>3529.4117647058824</v>
      </c>
      <c r="K80" s="6">
        <f t="shared" si="62"/>
        <v>0</v>
      </c>
      <c r="L80" s="6">
        <f t="shared" si="63"/>
        <v>10</v>
      </c>
      <c r="M80" s="6">
        <f t="shared" si="64"/>
        <v>5882.3529411764703</v>
      </c>
    </row>
    <row r="81" spans="1:13">
      <c r="A81" s="1"/>
      <c r="B81" s="2"/>
      <c r="C81" s="3"/>
      <c r="D81" s="7"/>
      <c r="E81" s="5"/>
      <c r="F81" s="5"/>
      <c r="G81" s="5"/>
      <c r="H81" s="5"/>
      <c r="I81" s="6"/>
      <c r="J81" s="6"/>
      <c r="K81" s="6"/>
      <c r="L81" s="6"/>
      <c r="M81" s="6"/>
    </row>
    <row r="82" spans="1:13" hidden="1">
      <c r="A82" s="1"/>
      <c r="B82" s="2"/>
      <c r="C82" s="3"/>
      <c r="D82" s="7"/>
      <c r="E82" s="5"/>
      <c r="F82" s="5"/>
      <c r="G82" s="5"/>
      <c r="H82" s="5"/>
      <c r="I82" s="6"/>
      <c r="J82" s="6"/>
      <c r="K82" s="6"/>
      <c r="L82" s="6"/>
      <c r="M82" s="6"/>
    </row>
    <row r="83" spans="1:13">
      <c r="A83" s="1">
        <v>43417</v>
      </c>
      <c r="B83" s="2" t="s">
        <v>50</v>
      </c>
      <c r="C83" s="8">
        <f>200000/E83</f>
        <v>459.77011494252872</v>
      </c>
      <c r="D83" s="4" t="s">
        <v>13</v>
      </c>
      <c r="E83" s="5">
        <v>435</v>
      </c>
      <c r="F83" s="5">
        <v>438.8</v>
      </c>
      <c r="G83" s="5" t="s">
        <v>14</v>
      </c>
      <c r="H83" s="5" t="s">
        <v>14</v>
      </c>
      <c r="I83" s="6">
        <f t="shared" ref="I83:I85" si="65">IF(D83="SELL", E83-F83, F83-E83)*C83</f>
        <v>1747.1264367816143</v>
      </c>
      <c r="J83" s="6">
        <f t="shared" ref="J83:J85" si="66">IF(D83="SELL",IF(G83="-","0",F83-G83),IF(D83="BUY",IF(G83="-","0",G83-F83)))*C83</f>
        <v>0</v>
      </c>
      <c r="K83" s="6">
        <f t="shared" ref="K83:K85" si="67">IF(D83="SELL",IF(H83="-","0",G83-H83),IF(D83="BUY",IF(H83="-","0",H83-G83)))*C83</f>
        <v>0</v>
      </c>
      <c r="L83" s="6">
        <f t="shared" ref="L83:L85" si="68">(K83+J83+I83)/C83</f>
        <v>3.8000000000000114</v>
      </c>
      <c r="M83" s="6">
        <f t="shared" ref="M83:M85" si="69">L83*C83</f>
        <v>1747.1264367816143</v>
      </c>
    </row>
    <row r="84" spans="1:13">
      <c r="A84" s="1">
        <v>43417</v>
      </c>
      <c r="B84" s="2" t="s">
        <v>51</v>
      </c>
      <c r="C84" s="8">
        <f>200000/E84</f>
        <v>568.18181818181813</v>
      </c>
      <c r="D84" s="4" t="s">
        <v>22</v>
      </c>
      <c r="E84" s="5">
        <v>352</v>
      </c>
      <c r="F84" s="5">
        <v>350</v>
      </c>
      <c r="G84" s="5" t="s">
        <v>14</v>
      </c>
      <c r="H84" s="5" t="s">
        <v>14</v>
      </c>
      <c r="I84" s="6">
        <f t="shared" si="65"/>
        <v>1136.3636363636363</v>
      </c>
      <c r="J84" s="6">
        <f t="shared" si="66"/>
        <v>0</v>
      </c>
      <c r="K84" s="6">
        <f t="shared" si="67"/>
        <v>0</v>
      </c>
      <c r="L84" s="6">
        <f t="shared" si="68"/>
        <v>2</v>
      </c>
      <c r="M84" s="6">
        <f t="shared" si="69"/>
        <v>1136.3636363636363</v>
      </c>
    </row>
    <row r="85" spans="1:13">
      <c r="A85" s="1">
        <v>43417</v>
      </c>
      <c r="B85" s="2" t="s">
        <v>52</v>
      </c>
      <c r="C85" s="8">
        <f>200000/E85</f>
        <v>740.74074074074076</v>
      </c>
      <c r="D85" s="4" t="s">
        <v>13</v>
      </c>
      <c r="E85" s="5">
        <v>270</v>
      </c>
      <c r="F85" s="5">
        <v>265</v>
      </c>
      <c r="G85" s="5" t="s">
        <v>14</v>
      </c>
      <c r="H85" s="5" t="s">
        <v>14</v>
      </c>
      <c r="I85" s="6">
        <f t="shared" si="65"/>
        <v>-3703.7037037037039</v>
      </c>
      <c r="J85" s="6">
        <f t="shared" si="66"/>
        <v>0</v>
      </c>
      <c r="K85" s="6">
        <f t="shared" si="67"/>
        <v>0</v>
      </c>
      <c r="L85" s="6">
        <f t="shared" si="68"/>
        <v>-5</v>
      </c>
      <c r="M85" s="6">
        <f t="shared" si="69"/>
        <v>-3703.7037037037039</v>
      </c>
    </row>
    <row r="86" spans="1:13">
      <c r="A86" s="1"/>
      <c r="B86" s="2"/>
      <c r="C86" s="3"/>
      <c r="D86" s="7"/>
      <c r="E86" s="5"/>
      <c r="F86" s="5"/>
      <c r="G86" s="5"/>
      <c r="H86" s="5"/>
      <c r="I86" s="6"/>
      <c r="J86" s="6"/>
      <c r="K86" s="6"/>
      <c r="L86" s="6"/>
      <c r="M86" s="6"/>
    </row>
    <row r="87" spans="1:13" hidden="1">
      <c r="A87" s="1"/>
      <c r="B87" s="2"/>
      <c r="C87" s="3"/>
      <c r="D87" s="7"/>
      <c r="E87" s="5"/>
      <c r="F87" s="5"/>
      <c r="G87" s="5"/>
      <c r="H87" s="5"/>
      <c r="I87" s="6"/>
      <c r="J87" s="6"/>
      <c r="K87" s="6"/>
      <c r="L87" s="6"/>
      <c r="M87" s="6"/>
    </row>
    <row r="88" spans="1:13">
      <c r="A88" s="1">
        <v>43416</v>
      </c>
      <c r="B88" s="2" t="s">
        <v>17</v>
      </c>
      <c r="C88" s="8">
        <f>200000/E88</f>
        <v>494.43757725587147</v>
      </c>
      <c r="D88" s="4" t="s">
        <v>13</v>
      </c>
      <c r="E88" s="5">
        <v>404.5</v>
      </c>
      <c r="F88" s="5">
        <v>409</v>
      </c>
      <c r="G88" s="5">
        <v>418</v>
      </c>
      <c r="H88" s="5" t="s">
        <v>14</v>
      </c>
      <c r="I88" s="6">
        <f t="shared" ref="I88:I90" si="70">IF(D88="SELL", E88-F88, F88-E88)*C88</f>
        <v>2224.9690976514216</v>
      </c>
      <c r="J88" s="6">
        <f t="shared" ref="J88:J90" si="71">IF(D88="SELL",IF(G88="-","0",F88-G88),IF(D88="BUY",IF(G88="-","0",G88-F88)))*C88</f>
        <v>4449.9381953028433</v>
      </c>
      <c r="K88" s="6">
        <f t="shared" ref="K88:K90" si="72">IF(D88="SELL",IF(H88="-","0",G88-H88),IF(D88="BUY",IF(H88="-","0",H88-G88)))*C88</f>
        <v>0</v>
      </c>
      <c r="L88" s="6">
        <f t="shared" ref="L88:L90" si="73">(K88+J88+I88)/C88</f>
        <v>13.500000000000002</v>
      </c>
      <c r="M88" s="6">
        <f t="shared" ref="M88:M90" si="74">L88*C88</f>
        <v>6674.9072929542654</v>
      </c>
    </row>
    <row r="89" spans="1:13">
      <c r="A89" s="1">
        <v>43416</v>
      </c>
      <c r="B89" s="2" t="s">
        <v>16</v>
      </c>
      <c r="C89" s="8">
        <f>200000/E89</f>
        <v>452.48868778280541</v>
      </c>
      <c r="D89" s="4" t="s">
        <v>13</v>
      </c>
      <c r="E89" s="5">
        <v>442</v>
      </c>
      <c r="F89" s="5">
        <v>446</v>
      </c>
      <c r="G89" s="5" t="s">
        <v>14</v>
      </c>
      <c r="H89" s="5" t="s">
        <v>14</v>
      </c>
      <c r="I89" s="6">
        <f t="shared" si="70"/>
        <v>1809.9547511312217</v>
      </c>
      <c r="J89" s="6">
        <f t="shared" si="71"/>
        <v>0</v>
      </c>
      <c r="K89" s="6">
        <f t="shared" si="72"/>
        <v>0</v>
      </c>
      <c r="L89" s="6">
        <f t="shared" si="73"/>
        <v>4</v>
      </c>
      <c r="M89" s="6">
        <f t="shared" si="74"/>
        <v>1809.9547511312217</v>
      </c>
    </row>
    <row r="90" spans="1:13">
      <c r="A90" s="1">
        <v>43416</v>
      </c>
      <c r="B90" s="2" t="s">
        <v>53</v>
      </c>
      <c r="C90" s="8">
        <f>200000/E90</f>
        <v>480.76923076923077</v>
      </c>
      <c r="D90" s="4" t="s">
        <v>13</v>
      </c>
      <c r="E90" s="5">
        <v>416</v>
      </c>
      <c r="F90" s="5">
        <v>410</v>
      </c>
      <c r="G90" s="5" t="s">
        <v>14</v>
      </c>
      <c r="H90" s="5" t="s">
        <v>14</v>
      </c>
      <c r="I90" s="6">
        <f t="shared" si="70"/>
        <v>-2884.6153846153848</v>
      </c>
      <c r="J90" s="6">
        <f t="shared" si="71"/>
        <v>0</v>
      </c>
      <c r="K90" s="6">
        <f t="shared" si="72"/>
        <v>0</v>
      </c>
      <c r="L90" s="6">
        <f t="shared" si="73"/>
        <v>-6</v>
      </c>
      <c r="M90" s="6">
        <f t="shared" si="74"/>
        <v>-2884.6153846153848</v>
      </c>
    </row>
    <row r="91" spans="1:13">
      <c r="A91" s="1"/>
      <c r="B91" s="2"/>
      <c r="C91" s="3"/>
      <c r="D91" s="7"/>
      <c r="E91" s="5"/>
      <c r="F91" s="5"/>
      <c r="G91" s="5"/>
      <c r="H91" s="5"/>
      <c r="I91" s="6"/>
      <c r="J91" s="6"/>
      <c r="K91" s="6"/>
      <c r="L91" s="6"/>
      <c r="M91" s="6"/>
    </row>
    <row r="92" spans="1:13">
      <c r="A92" s="1">
        <v>43410</v>
      </c>
      <c r="B92" s="2" t="s">
        <v>18</v>
      </c>
      <c r="C92" s="8">
        <f>200000/E92</f>
        <v>740.74074074074076</v>
      </c>
      <c r="D92" s="4" t="s">
        <v>13</v>
      </c>
      <c r="E92" s="5">
        <v>270</v>
      </c>
      <c r="F92" s="5">
        <v>273</v>
      </c>
      <c r="G92" s="5">
        <v>278</v>
      </c>
      <c r="H92" s="5" t="s">
        <v>14</v>
      </c>
      <c r="I92" s="6">
        <f t="shared" ref="I92:I94" si="75">IF(D92="SELL", E92-F92, F92-E92)*C92</f>
        <v>2222.2222222222222</v>
      </c>
      <c r="J92" s="6">
        <f t="shared" ref="J92:J94" si="76">IF(D92="SELL",IF(G92="-","0",F92-G92),IF(D92="BUY",IF(G92="-","0",G92-F92)))*C92</f>
        <v>3703.7037037037039</v>
      </c>
      <c r="K92" s="6">
        <f t="shared" ref="K92:K94" si="77">IF(D92="SELL",IF(H92="-","0",G92-H92),IF(D92="BUY",IF(H92="-","0",H92-G92)))*C92</f>
        <v>0</v>
      </c>
      <c r="L92" s="6">
        <f t="shared" ref="L92:L94" si="78">(K92+J92+I92)/C92</f>
        <v>8</v>
      </c>
      <c r="M92" s="6">
        <f t="shared" ref="M92:M94" si="79">L92*C92</f>
        <v>5925.9259259259261</v>
      </c>
    </row>
    <row r="93" spans="1:13">
      <c r="A93" s="1">
        <v>43410</v>
      </c>
      <c r="B93" s="2" t="s">
        <v>54</v>
      </c>
      <c r="C93" s="8">
        <f>200000/E93</f>
        <v>470.58823529411762</v>
      </c>
      <c r="D93" s="4" t="s">
        <v>13</v>
      </c>
      <c r="E93" s="5">
        <v>425</v>
      </c>
      <c r="F93" s="5">
        <v>430</v>
      </c>
      <c r="G93" s="5">
        <v>438</v>
      </c>
      <c r="H93" s="5" t="s">
        <v>14</v>
      </c>
      <c r="I93" s="6">
        <f t="shared" si="75"/>
        <v>2352.9411764705883</v>
      </c>
      <c r="J93" s="6">
        <f t="shared" si="76"/>
        <v>3764.705882352941</v>
      </c>
      <c r="K93" s="6">
        <f t="shared" si="77"/>
        <v>0</v>
      </c>
      <c r="L93" s="6">
        <f t="shared" si="78"/>
        <v>13.000000000000002</v>
      </c>
      <c r="M93" s="6">
        <f t="shared" si="79"/>
        <v>6117.6470588235297</v>
      </c>
    </row>
    <row r="94" spans="1:13">
      <c r="A94" s="1">
        <v>43410</v>
      </c>
      <c r="B94" s="2" t="s">
        <v>55</v>
      </c>
      <c r="C94" s="8">
        <f>200000/E94</f>
        <v>641.02564102564099</v>
      </c>
      <c r="D94" s="4" t="s">
        <v>13</v>
      </c>
      <c r="E94" s="5">
        <v>312</v>
      </c>
      <c r="F94" s="5">
        <v>316</v>
      </c>
      <c r="G94" s="5" t="s">
        <v>14</v>
      </c>
      <c r="H94" s="5" t="s">
        <v>14</v>
      </c>
      <c r="I94" s="6">
        <f t="shared" si="75"/>
        <v>2564.102564102564</v>
      </c>
      <c r="J94" s="6">
        <f t="shared" si="76"/>
        <v>0</v>
      </c>
      <c r="K94" s="6">
        <f t="shared" si="77"/>
        <v>0</v>
      </c>
      <c r="L94" s="6">
        <f t="shared" si="78"/>
        <v>4</v>
      </c>
      <c r="M94" s="6">
        <f t="shared" si="79"/>
        <v>2564.102564102564</v>
      </c>
    </row>
    <row r="95" spans="1:13">
      <c r="A95" s="1"/>
      <c r="B95" s="2"/>
      <c r="C95" s="8"/>
      <c r="D95" s="4"/>
      <c r="E95" s="5"/>
      <c r="F95" s="5"/>
      <c r="G95" s="5"/>
      <c r="H95" s="5"/>
      <c r="I95" s="6"/>
      <c r="J95" s="6"/>
      <c r="K95" s="6"/>
      <c r="L95" s="6"/>
      <c r="M95" s="6"/>
    </row>
    <row r="96" spans="1:13">
      <c r="A96" s="1">
        <v>43409</v>
      </c>
      <c r="B96" s="2" t="s">
        <v>46</v>
      </c>
      <c r="C96" s="8">
        <f>200000/E96</f>
        <v>374.53183520599254</v>
      </c>
      <c r="D96" s="4" t="s">
        <v>13</v>
      </c>
      <c r="E96" s="5">
        <v>534</v>
      </c>
      <c r="F96" s="5">
        <v>539</v>
      </c>
      <c r="G96" s="5">
        <v>548</v>
      </c>
      <c r="H96" s="5" t="s">
        <v>14</v>
      </c>
      <c r="I96" s="6">
        <f t="shared" ref="I96:I97" si="80">IF(D96="SELL", E96-F96, F96-E96)*C96</f>
        <v>1872.6591760299627</v>
      </c>
      <c r="J96" s="6">
        <f t="shared" ref="J96:J97" si="81">IF(D96="SELL",IF(G96="-","0",F96-G96),IF(D96="BUY",IF(G96="-","0",G96-F96)))*C96</f>
        <v>3370.7865168539329</v>
      </c>
      <c r="K96" s="6">
        <f t="shared" ref="K96:K97" si="82">IF(D96="SELL",IF(H96="-","0",G96-H96),IF(D96="BUY",IF(H96="-","0",H96-G96)))*C96</f>
        <v>0</v>
      </c>
      <c r="L96" s="6">
        <f t="shared" ref="L96:L97" si="83">(K96+J96+I96)/C96</f>
        <v>14</v>
      </c>
      <c r="M96" s="6">
        <f t="shared" ref="M96:M97" si="84">L96*C96</f>
        <v>5243.4456928838954</v>
      </c>
    </row>
    <row r="97" spans="1:13">
      <c r="A97" s="1">
        <v>43409</v>
      </c>
      <c r="B97" s="2" t="s">
        <v>56</v>
      </c>
      <c r="C97" s="8">
        <f>200000/E97</f>
        <v>623.05295950155767</v>
      </c>
      <c r="D97" s="4" t="s">
        <v>13</v>
      </c>
      <c r="E97" s="5">
        <v>321</v>
      </c>
      <c r="F97" s="5">
        <v>321</v>
      </c>
      <c r="G97" s="5" t="s">
        <v>14</v>
      </c>
      <c r="H97" s="5" t="s">
        <v>14</v>
      </c>
      <c r="I97" s="6">
        <f t="shared" si="80"/>
        <v>0</v>
      </c>
      <c r="J97" s="6">
        <f t="shared" si="81"/>
        <v>0</v>
      </c>
      <c r="K97" s="6">
        <f t="shared" si="82"/>
        <v>0</v>
      </c>
      <c r="L97" s="6">
        <f t="shared" si="83"/>
        <v>0</v>
      </c>
      <c r="M97" s="6">
        <f t="shared" si="84"/>
        <v>0</v>
      </c>
    </row>
    <row r="98" spans="1:13">
      <c r="A98" s="1"/>
      <c r="B98" s="2"/>
      <c r="C98" s="3"/>
      <c r="D98" s="7"/>
      <c r="E98" s="5"/>
      <c r="F98" s="5"/>
      <c r="G98" s="5"/>
      <c r="H98" s="5"/>
      <c r="I98" s="6"/>
      <c r="J98" s="6"/>
      <c r="K98" s="6"/>
      <c r="L98" s="6"/>
      <c r="M98" s="6"/>
    </row>
    <row r="99" spans="1:13" hidden="1">
      <c r="A99" s="1"/>
      <c r="B99" s="2"/>
      <c r="C99" s="3"/>
      <c r="D99" s="7"/>
      <c r="E99" s="5"/>
      <c r="F99" s="5"/>
      <c r="G99" s="5"/>
      <c r="H99" s="5"/>
      <c r="I99" s="6"/>
      <c r="J99" s="6"/>
      <c r="K99" s="6"/>
      <c r="L99" s="6"/>
      <c r="M99" s="6"/>
    </row>
    <row r="100" spans="1:13">
      <c r="A100" s="1">
        <v>43406</v>
      </c>
      <c r="B100" s="2" t="s">
        <v>57</v>
      </c>
      <c r="C100" s="8">
        <f>200000/E100</f>
        <v>569.80056980056975</v>
      </c>
      <c r="D100" s="4" t="s">
        <v>13</v>
      </c>
      <c r="E100" s="5">
        <v>351</v>
      </c>
      <c r="F100" s="5">
        <v>355</v>
      </c>
      <c r="G100" s="5" t="s">
        <v>14</v>
      </c>
      <c r="H100" s="5" t="s">
        <v>14</v>
      </c>
      <c r="I100" s="6">
        <f t="shared" ref="I100:I102" si="85">IF(D100="SELL", E100-F100, F100-E100)*C100</f>
        <v>2279.202279202279</v>
      </c>
      <c r="J100" s="6">
        <f t="shared" ref="J100:J102" si="86">IF(D100="SELL",IF(G100="-","0",F100-G100),IF(D100="BUY",IF(G100="-","0",G100-F100)))*C100</f>
        <v>0</v>
      </c>
      <c r="K100" s="6">
        <f t="shared" ref="K100:K102" si="87">IF(D100="SELL",IF(H100="-","0",G100-H100),IF(D100="BUY",IF(H100="-","0",H100-G100)))*C100</f>
        <v>0</v>
      </c>
      <c r="L100" s="6">
        <f t="shared" ref="L100:L102" si="88">(K100+J100+I100)/C100</f>
        <v>4</v>
      </c>
      <c r="M100" s="6">
        <f t="shared" ref="M100:M102" si="89">L100*C100</f>
        <v>2279.202279202279</v>
      </c>
    </row>
    <row r="101" spans="1:13">
      <c r="A101" s="1">
        <v>43406</v>
      </c>
      <c r="B101" s="2" t="s">
        <v>58</v>
      </c>
      <c r="C101" s="8">
        <f>200000/E101</f>
        <v>637.75510204081627</v>
      </c>
      <c r="D101" s="4" t="s">
        <v>13</v>
      </c>
      <c r="E101" s="5">
        <v>313.60000000000002</v>
      </c>
      <c r="F101" s="5">
        <v>317</v>
      </c>
      <c r="G101" s="5" t="s">
        <v>14</v>
      </c>
      <c r="H101" s="5" t="s">
        <v>14</v>
      </c>
      <c r="I101" s="6">
        <f t="shared" si="85"/>
        <v>2168.3673469387609</v>
      </c>
      <c r="J101" s="6">
        <f t="shared" si="86"/>
        <v>0</v>
      </c>
      <c r="K101" s="6">
        <f t="shared" si="87"/>
        <v>0</v>
      </c>
      <c r="L101" s="6">
        <f t="shared" si="88"/>
        <v>3.3999999999999773</v>
      </c>
      <c r="M101" s="6">
        <f t="shared" si="89"/>
        <v>2168.3673469387609</v>
      </c>
    </row>
    <row r="102" spans="1:13">
      <c r="A102" s="1">
        <v>43406</v>
      </c>
      <c r="B102" s="2" t="s">
        <v>59</v>
      </c>
      <c r="C102" s="8">
        <f>200000/E102</f>
        <v>341.88034188034186</v>
      </c>
      <c r="D102" s="4" t="s">
        <v>13</v>
      </c>
      <c r="E102" s="5">
        <v>585</v>
      </c>
      <c r="F102" s="5">
        <v>590</v>
      </c>
      <c r="G102" s="5">
        <v>600</v>
      </c>
      <c r="H102" s="5" t="s">
        <v>14</v>
      </c>
      <c r="I102" s="6">
        <f t="shared" si="85"/>
        <v>1709.4017094017092</v>
      </c>
      <c r="J102" s="6">
        <f t="shared" si="86"/>
        <v>3418.8034188034185</v>
      </c>
      <c r="K102" s="6">
        <f t="shared" si="87"/>
        <v>0</v>
      </c>
      <c r="L102" s="6">
        <f t="shared" si="88"/>
        <v>15</v>
      </c>
      <c r="M102" s="6">
        <f t="shared" si="89"/>
        <v>5128.2051282051279</v>
      </c>
    </row>
    <row r="103" spans="1:13">
      <c r="A103" s="1"/>
      <c r="B103" s="2"/>
      <c r="C103" s="3"/>
      <c r="D103" s="7"/>
      <c r="E103" s="5"/>
      <c r="F103" s="5"/>
      <c r="G103" s="5"/>
      <c r="H103" s="5"/>
      <c r="I103" s="6"/>
      <c r="J103" s="6"/>
      <c r="K103" s="6"/>
      <c r="L103" s="6"/>
      <c r="M103" s="6"/>
    </row>
    <row r="104" spans="1:13">
      <c r="A104" s="1">
        <v>43405</v>
      </c>
      <c r="B104" s="2" t="s">
        <v>60</v>
      </c>
      <c r="C104" s="8">
        <f>200000/E104</f>
        <v>442.47787610619469</v>
      </c>
      <c r="D104" s="4" t="s">
        <v>13</v>
      </c>
      <c r="E104" s="5">
        <v>452</v>
      </c>
      <c r="F104" s="5">
        <v>460</v>
      </c>
      <c r="G104" s="5">
        <v>470</v>
      </c>
      <c r="H104" s="5" t="s">
        <v>14</v>
      </c>
      <c r="I104" s="6">
        <f t="shared" ref="I104:I106" si="90">IF(D104="SELL", E104-F104, F104-E104)*C104</f>
        <v>3539.8230088495575</v>
      </c>
      <c r="J104" s="6">
        <f t="shared" ref="J104:J106" si="91">IF(D104="SELL",IF(G104="-","0",F104-G104),IF(D104="BUY",IF(G104="-","0",G104-F104)))*C104</f>
        <v>4424.7787610619471</v>
      </c>
      <c r="K104" s="6">
        <f t="shared" ref="K104:K106" si="92">IF(D104="SELL",IF(H104="-","0",G104-H104),IF(D104="BUY",IF(H104="-","0",H104-G104)))*C104</f>
        <v>0</v>
      </c>
      <c r="L104" s="6">
        <f t="shared" ref="L104:L106" si="93">(K104+J104+I104)/C104</f>
        <v>18</v>
      </c>
      <c r="M104" s="6">
        <f t="shared" ref="M104:M106" si="94">L104*C104</f>
        <v>7964.6017699115046</v>
      </c>
    </row>
    <row r="105" spans="1:13">
      <c r="A105" s="1">
        <v>43405</v>
      </c>
      <c r="B105" s="2" t="s">
        <v>61</v>
      </c>
      <c r="C105" s="8">
        <f>200000/E105</f>
        <v>395.25691699604744</v>
      </c>
      <c r="D105" s="4" t="s">
        <v>13</v>
      </c>
      <c r="E105" s="5">
        <v>506</v>
      </c>
      <c r="F105" s="5">
        <v>511</v>
      </c>
      <c r="G105" s="5" t="s">
        <v>14</v>
      </c>
      <c r="H105" s="5" t="s">
        <v>14</v>
      </c>
      <c r="I105" s="6">
        <f t="shared" si="90"/>
        <v>1976.2845849802372</v>
      </c>
      <c r="J105" s="6">
        <f t="shared" si="91"/>
        <v>0</v>
      </c>
      <c r="K105" s="6">
        <f t="shared" si="92"/>
        <v>0</v>
      </c>
      <c r="L105" s="6">
        <f t="shared" si="93"/>
        <v>5</v>
      </c>
      <c r="M105" s="6">
        <f t="shared" si="94"/>
        <v>1976.2845849802372</v>
      </c>
    </row>
    <row r="106" spans="1:13">
      <c r="A106" s="1">
        <v>43405</v>
      </c>
      <c r="B106" s="2" t="s">
        <v>62</v>
      </c>
      <c r="C106" s="8">
        <f>200000/E106</f>
        <v>583.09037900874637</v>
      </c>
      <c r="D106" s="4" t="s">
        <v>13</v>
      </c>
      <c r="E106" s="5">
        <v>343</v>
      </c>
      <c r="F106" s="5">
        <v>346</v>
      </c>
      <c r="G106" s="5">
        <v>350</v>
      </c>
      <c r="H106" s="5" t="s">
        <v>14</v>
      </c>
      <c r="I106" s="6">
        <f t="shared" si="90"/>
        <v>1749.2711370262391</v>
      </c>
      <c r="J106" s="6">
        <f t="shared" si="91"/>
        <v>2332.3615160349855</v>
      </c>
      <c r="K106" s="6">
        <f t="shared" si="92"/>
        <v>0</v>
      </c>
      <c r="L106" s="6">
        <f t="shared" si="93"/>
        <v>7</v>
      </c>
      <c r="M106" s="6">
        <f t="shared" si="94"/>
        <v>4081.6326530612246</v>
      </c>
    </row>
    <row r="107" spans="1:13" ht="15.75" hidden="1" thickTop="1">
      <c r="A107" s="1"/>
      <c r="B107" s="2"/>
      <c r="C107" s="8"/>
      <c r="D107" s="4"/>
      <c r="E107" s="5"/>
      <c r="F107" s="5"/>
      <c r="G107" s="5"/>
      <c r="H107" s="5"/>
      <c r="I107" s="6"/>
      <c r="J107" s="6"/>
      <c r="K107" s="6"/>
      <c r="L107" s="6"/>
      <c r="M107" s="6"/>
    </row>
    <row r="108" spans="1:13" ht="15.75" hidden="1" thickTop="1">
      <c r="A108" s="1"/>
      <c r="B108" s="2"/>
      <c r="C108" s="8"/>
      <c r="D108" s="4"/>
      <c r="E108" s="5"/>
      <c r="F108" s="5"/>
      <c r="G108" s="5"/>
      <c r="H108" s="5"/>
      <c r="I108" s="6"/>
      <c r="J108" s="6"/>
      <c r="K108" s="6"/>
      <c r="L108" s="6"/>
      <c r="M108" s="6"/>
    </row>
    <row r="109" spans="1:13" ht="15.75" hidden="1" thickTop="1">
      <c r="A109" s="1"/>
      <c r="B109" s="2"/>
      <c r="C109" s="8"/>
      <c r="D109" s="4"/>
      <c r="E109" s="5"/>
      <c r="F109" s="5"/>
      <c r="G109" s="5"/>
      <c r="H109" s="5"/>
      <c r="I109" s="6"/>
      <c r="J109" s="6"/>
      <c r="K109" s="6"/>
      <c r="L109" s="6"/>
      <c r="M109" s="6"/>
    </row>
    <row r="110" spans="1:13" ht="15.75" hidden="1" thickTop="1">
      <c r="A110" s="1"/>
      <c r="B110" s="2"/>
      <c r="C110" s="8"/>
      <c r="D110" s="4"/>
      <c r="E110" s="5"/>
      <c r="F110" s="5"/>
      <c r="G110" s="5"/>
      <c r="H110" s="5"/>
      <c r="I110" s="6"/>
      <c r="J110" s="6"/>
      <c r="K110" s="6"/>
      <c r="L110" s="6"/>
      <c r="M110" s="6"/>
    </row>
    <row r="111" spans="1:13" ht="15.75" hidden="1" thickTop="1">
      <c r="A111" s="1"/>
      <c r="B111" s="2"/>
      <c r="C111" s="3"/>
      <c r="D111" s="7"/>
      <c r="E111" s="5"/>
      <c r="F111" s="5"/>
      <c r="G111" s="5"/>
      <c r="H111" s="5"/>
      <c r="I111" s="6"/>
      <c r="J111" s="6"/>
      <c r="K111" s="6"/>
      <c r="L111" s="6"/>
      <c r="M111" s="6"/>
    </row>
    <row r="112" spans="1:13" ht="15.75" hidden="1" thickTop="1">
      <c r="A112" s="1"/>
      <c r="B112" s="2"/>
      <c r="C112" s="8"/>
      <c r="D112" s="4"/>
      <c r="E112" s="5"/>
      <c r="F112" s="5"/>
      <c r="G112" s="5"/>
      <c r="H112" s="5"/>
      <c r="I112" s="6"/>
      <c r="J112" s="6"/>
      <c r="K112" s="6"/>
      <c r="L112" s="6"/>
      <c r="M112" s="6"/>
    </row>
    <row r="113" spans="1:13" ht="15.75" hidden="1" thickTop="1">
      <c r="A113" s="1"/>
      <c r="B113" s="2"/>
      <c r="C113" s="8"/>
      <c r="D113" s="4"/>
      <c r="E113" s="5"/>
      <c r="F113" s="5"/>
      <c r="G113" s="5"/>
      <c r="H113" s="5"/>
      <c r="I113" s="6"/>
      <c r="J113" s="6"/>
      <c r="K113" s="6"/>
      <c r="L113" s="6"/>
      <c r="M113" s="6"/>
    </row>
    <row r="114" spans="1:13" ht="15.75" hidden="1" thickTop="1">
      <c r="A114" s="1"/>
      <c r="B114" s="2"/>
      <c r="C114" s="8"/>
      <c r="D114" s="4"/>
      <c r="E114" s="5"/>
      <c r="F114" s="5"/>
      <c r="G114" s="5"/>
      <c r="H114" s="5"/>
      <c r="I114" s="6"/>
      <c r="J114" s="6"/>
      <c r="K114" s="6"/>
      <c r="L114" s="6"/>
      <c r="M114" s="6"/>
    </row>
    <row r="115" spans="1:13" ht="15.75" hidden="1" thickTop="1">
      <c r="A115" s="1"/>
      <c r="B115" s="2"/>
      <c r="C115" s="8"/>
      <c r="D115" s="4"/>
      <c r="E115" s="5"/>
      <c r="F115" s="5"/>
      <c r="G115" s="5"/>
      <c r="H115" s="5"/>
      <c r="I115" s="6"/>
      <c r="J115" s="6"/>
      <c r="K115" s="6"/>
      <c r="L115" s="6"/>
      <c r="M115" s="6"/>
    </row>
    <row r="116" spans="1:13" ht="15.75" hidden="1" thickTop="1">
      <c r="A116" s="1"/>
      <c r="B116" s="2"/>
      <c r="C116" s="8"/>
      <c r="D116" s="4"/>
      <c r="E116" s="5"/>
      <c r="F116" s="5"/>
      <c r="G116" s="5"/>
      <c r="H116" s="5"/>
      <c r="I116" s="6"/>
      <c r="J116" s="6"/>
      <c r="K116" s="6"/>
      <c r="L116" s="6"/>
      <c r="M116" s="6"/>
    </row>
    <row r="117" spans="1:13" ht="15.75" hidden="1" thickTop="1">
      <c r="A117" s="1"/>
      <c r="B117" s="2"/>
      <c r="C117" s="8"/>
      <c r="D117" s="4"/>
      <c r="E117" s="5"/>
      <c r="F117" s="5"/>
      <c r="G117" s="5"/>
      <c r="H117" s="5"/>
      <c r="I117" s="6"/>
      <c r="J117" s="6"/>
      <c r="K117" s="6"/>
      <c r="L117" s="6"/>
      <c r="M117" s="6"/>
    </row>
    <row r="118" spans="1:13" ht="15.75" hidden="1" thickTop="1">
      <c r="A118" s="1"/>
      <c r="B118" s="2"/>
      <c r="C118" s="8"/>
      <c r="D118" s="4"/>
      <c r="E118" s="5"/>
      <c r="F118" s="5"/>
      <c r="G118" s="5"/>
      <c r="H118" s="5"/>
      <c r="I118" s="6"/>
      <c r="J118" s="6"/>
      <c r="K118" s="6"/>
      <c r="L118" s="6"/>
      <c r="M118" s="6"/>
    </row>
    <row r="119" spans="1:13" ht="15.75" hidden="1" thickTop="1">
      <c r="A119" s="1"/>
      <c r="B119" s="2"/>
      <c r="C119" s="3"/>
      <c r="D119" s="7"/>
      <c r="E119" s="5"/>
      <c r="F119" s="5"/>
      <c r="G119" s="5"/>
      <c r="H119" s="5"/>
      <c r="I119" s="6"/>
      <c r="J119" s="6"/>
      <c r="K119" s="6"/>
      <c r="L119" s="6"/>
      <c r="M119" s="6"/>
    </row>
    <row r="120" spans="1:13" ht="15.75" hidden="1" thickTop="1">
      <c r="A120" s="1"/>
      <c r="B120" s="2"/>
      <c r="C120" s="8"/>
      <c r="D120" s="4"/>
      <c r="E120" s="5"/>
      <c r="F120" s="5"/>
      <c r="G120" s="5"/>
      <c r="H120" s="5"/>
      <c r="I120" s="6"/>
      <c r="J120" s="6"/>
      <c r="K120" s="6"/>
      <c r="L120" s="6"/>
      <c r="M120" s="6"/>
    </row>
    <row r="121" spans="1:13" ht="15.75" hidden="1" thickTop="1">
      <c r="A121" s="1"/>
      <c r="B121" s="2"/>
      <c r="C121" s="8"/>
      <c r="D121" s="4"/>
      <c r="E121" s="5"/>
      <c r="F121" s="5"/>
      <c r="G121" s="5"/>
      <c r="H121" s="5"/>
      <c r="I121" s="6"/>
      <c r="J121" s="6"/>
      <c r="K121" s="6"/>
      <c r="L121" s="6"/>
      <c r="M121" s="6"/>
    </row>
    <row r="122" spans="1:13" ht="15.75" hidden="1" thickTop="1">
      <c r="A122" s="1"/>
      <c r="B122" s="2"/>
      <c r="C122" s="8"/>
      <c r="D122" s="4"/>
      <c r="E122" s="5"/>
      <c r="F122" s="5"/>
      <c r="G122" s="5"/>
      <c r="H122" s="5"/>
      <c r="I122" s="6"/>
      <c r="J122" s="6"/>
      <c r="K122" s="6"/>
      <c r="L122" s="6"/>
      <c r="M122" s="6"/>
    </row>
    <row r="123" spans="1:13" ht="15.75" hidden="1" thickTop="1">
      <c r="A123" s="1"/>
      <c r="B123" s="2"/>
      <c r="C123" s="8"/>
      <c r="D123" s="4"/>
      <c r="E123" s="5"/>
      <c r="F123" s="5"/>
      <c r="G123" s="5"/>
      <c r="H123" s="5"/>
      <c r="I123" s="6"/>
      <c r="J123" s="6"/>
      <c r="K123" s="6"/>
      <c r="L123" s="6"/>
      <c r="M123" s="6"/>
    </row>
    <row r="124" spans="1:13" ht="15.75" hidden="1" thickTop="1">
      <c r="A124" s="1">
        <v>43228</v>
      </c>
      <c r="B124" s="2" t="s">
        <v>15</v>
      </c>
      <c r="C124" s="8">
        <v>403.22580645161293</v>
      </c>
      <c r="D124" s="4" t="s">
        <v>13</v>
      </c>
      <c r="E124" s="5">
        <v>496</v>
      </c>
      <c r="F124" s="5">
        <v>501</v>
      </c>
      <c r="G124" s="5" t="s">
        <v>14</v>
      </c>
      <c r="H124" s="5" t="s">
        <v>14</v>
      </c>
      <c r="I124" s="6">
        <v>2016.1290322580646</v>
      </c>
      <c r="J124" s="6">
        <v>0</v>
      </c>
      <c r="K124" s="6">
        <v>0</v>
      </c>
      <c r="L124" s="6">
        <v>5</v>
      </c>
      <c r="M124" s="6">
        <v>2016.1290322580646</v>
      </c>
    </row>
    <row r="125" spans="1:13" ht="15.75" hidden="1" thickTop="1"/>
    <row r="126" spans="1:13" ht="15.75" hidden="1" thickTop="1"/>
    <row r="127" spans="1:13" ht="15.75" hidden="1" thickTop="1"/>
    <row r="128" spans="1:13" ht="15.75" hidden="1" thickTop="1"/>
    <row r="129" ht="15.75" hidden="1" thickTop="1"/>
    <row r="130" ht="15.75" hidden="1" thickTop="1"/>
    <row r="131" ht="15.75" hidden="1" thickTop="1"/>
    <row r="132" ht="15.75" hidden="1" thickTop="1"/>
    <row r="133" ht="15.75" hidden="1" thickTop="1"/>
    <row r="134" ht="15.75" hidden="1" thickTop="1"/>
    <row r="135" ht="15.75" hidden="1" thickTop="1"/>
    <row r="136" ht="15.75" hidden="1" thickTop="1"/>
    <row r="137" ht="15.75" hidden="1" thickTop="1"/>
    <row r="138" ht="15.75" hidden="1" thickTop="1"/>
    <row r="139" ht="15.75" hidden="1" thickTop="1"/>
    <row r="140" ht="15.75" hidden="1" thickTop="1"/>
    <row r="141" ht="15.75" hidden="1" thickTop="1"/>
    <row r="142" ht="15.75" hidden="1" thickTop="1"/>
    <row r="143" ht="15.75" hidden="1" thickTop="1"/>
    <row r="144" ht="15.75" hidden="1" thickTop="1"/>
    <row r="145" ht="15.75" hidden="1" thickTop="1"/>
    <row r="146" ht="15.75" hidden="1" thickTop="1"/>
    <row r="147" ht="15.75" hidden="1" thickTop="1"/>
    <row r="148" ht="15.75" hidden="1" thickTop="1"/>
    <row r="149" ht="15.75" hidden="1" thickTop="1"/>
    <row r="150" ht="15.75" hidden="1" thickTop="1"/>
    <row r="151" ht="15.75" hidden="1" thickTop="1"/>
    <row r="152" ht="15.75" hidden="1" thickTop="1"/>
    <row r="153" ht="15.75" hidden="1" thickTop="1"/>
    <row r="154" ht="15.75" hidden="1" thickTop="1"/>
    <row r="155" ht="15.75" hidden="1" thickTop="1"/>
    <row r="156" ht="15.75" hidden="1" thickTop="1"/>
    <row r="157" ht="15.75" hidden="1" thickTop="1"/>
    <row r="158" ht="15.75" hidden="1" thickTop="1"/>
    <row r="159" ht="15.75" hidden="1" thickTop="1"/>
    <row r="160" ht="15.75" hidden="1" thickTop="1"/>
    <row r="161" ht="15.75" hidden="1" thickTop="1"/>
    <row r="162" ht="15.75" hidden="1" thickTop="1"/>
    <row r="163" ht="15.75" hidden="1" thickTop="1"/>
    <row r="164" ht="15.75" hidden="1" thickTop="1"/>
    <row r="165" ht="15.75" hidden="1" thickTop="1"/>
    <row r="166" ht="15.75" hidden="1" thickTop="1"/>
    <row r="167" ht="15.75" hidden="1" thickTop="1"/>
    <row r="168" ht="15.75" hidden="1" thickTop="1"/>
    <row r="169" ht="15.75" hidden="1" thickTop="1"/>
    <row r="170" ht="15.75" hidden="1" thickTop="1"/>
    <row r="171" ht="15.75" hidden="1" thickTop="1"/>
    <row r="172" ht="15.75" hidden="1" thickTop="1"/>
    <row r="173" ht="15.75" hidden="1" thickTop="1"/>
    <row r="174" ht="15.75" hidden="1" thickTop="1"/>
    <row r="175" ht="15.75" hidden="1" thickTop="1"/>
    <row r="176" ht="15.75" hidden="1" thickTop="1"/>
    <row r="177" ht="15.75" hidden="1" thickTop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  <row r="186" ht="15" hidden="1" customHeight="1"/>
    <row r="187" ht="15" hidden="1" customHeight="1"/>
    <row r="188" ht="15" hidden="1" customHeight="1"/>
    <row r="189" ht="15" hidden="1" customHeight="1"/>
    <row r="190" ht="15" hidden="1" customHeight="1"/>
    <row r="191" ht="15" hidden="1" customHeight="1"/>
    <row r="192" ht="15" hidden="1" customHeight="1"/>
    <row r="193" ht="15" hidden="1" customHeight="1"/>
    <row r="194" ht="15" hidden="1" customHeight="1"/>
    <row r="195" ht="15" hidden="1" customHeight="1"/>
    <row r="196" ht="15" hidden="1" customHeight="1"/>
    <row r="197" ht="15" hidden="1" customHeight="1"/>
    <row r="198" ht="15" hidden="1" customHeight="1"/>
    <row r="199" ht="15" hidden="1" customHeight="1"/>
    <row r="200" ht="15" hidden="1" customHeight="1"/>
    <row r="201" ht="15" hidden="1" customHeight="1"/>
    <row r="202" ht="15" hidden="1" customHeight="1"/>
    <row r="203" ht="15" hidden="1" customHeight="1"/>
    <row r="204" ht="15" hidden="1" customHeight="1"/>
    <row r="205" ht="15" hidden="1" customHeight="1"/>
    <row r="206" ht="15" hidden="1" customHeight="1"/>
    <row r="207" ht="15" hidden="1" customHeight="1"/>
    <row r="208" ht="15" hidden="1" customHeight="1"/>
    <row r="209" ht="15" hidden="1" customHeight="1"/>
    <row r="210" ht="15" hidden="1" customHeight="1"/>
    <row r="211" ht="15" hidden="1" customHeight="1"/>
    <row r="212" ht="15" hidden="1" customHeight="1"/>
    <row r="213" ht="15" hidden="1" customHeight="1"/>
    <row r="214" ht="15" hidden="1" customHeight="1"/>
    <row r="215" ht="15" hidden="1" customHeight="1"/>
    <row r="216" ht="15" hidden="1" customHeight="1"/>
    <row r="217" ht="15" hidden="1" customHeight="1"/>
    <row r="218" ht="15" hidden="1" customHeight="1"/>
    <row r="219" ht="15" hidden="1" customHeight="1"/>
    <row r="220" ht="15" hidden="1" customHeight="1"/>
    <row r="221" ht="15" hidden="1" customHeight="1"/>
    <row r="222" ht="15" hidden="1" customHeight="1"/>
    <row r="223" ht="15" hidden="1" customHeight="1"/>
    <row r="224" ht="15" hidden="1" customHeight="1"/>
    <row r="225" ht="15" hidden="1" customHeight="1"/>
    <row r="226" ht="15" hidden="1" customHeight="1"/>
    <row r="227" ht="15" hidden="1" customHeight="1"/>
    <row r="228" ht="15" hidden="1" customHeight="1"/>
    <row r="229" ht="15" hidden="1" customHeight="1"/>
    <row r="230" ht="15" hidden="1" customHeight="1"/>
    <row r="231" ht="15" hidden="1" customHeight="1"/>
    <row r="232" ht="15" hidden="1" customHeight="1"/>
    <row r="233" ht="15" hidden="1" customHeight="1"/>
    <row r="234" ht="15" hidden="1" customHeight="1"/>
    <row r="235" ht="15" hidden="1" customHeight="1"/>
    <row r="236" ht="15" hidden="1" customHeight="1"/>
    <row r="237" ht="15" hidden="1" customHeight="1"/>
    <row r="238" ht="15" hidden="1" customHeight="1"/>
    <row r="239" ht="15" hidden="1" customHeight="1"/>
    <row r="240" ht="15" hidden="1" customHeight="1"/>
    <row r="241" ht="15" hidden="1" customHeight="1"/>
    <row r="242" ht="15" hidden="1" customHeight="1"/>
    <row r="243" ht="15" hidden="1" customHeight="1"/>
    <row r="244" ht="15" hidden="1" customHeight="1"/>
    <row r="245" ht="15" hidden="1" customHeight="1"/>
    <row r="246" ht="15" hidden="1" customHeight="1"/>
    <row r="247" ht="15" hidden="1" customHeight="1"/>
    <row r="248" ht="15" hidden="1" customHeight="1"/>
    <row r="249" ht="15" hidden="1" customHeight="1"/>
    <row r="250" ht="15" hidden="1" customHeight="1"/>
    <row r="251" ht="15" hidden="1" customHeight="1"/>
    <row r="252" ht="15" hidden="1" customHeight="1"/>
    <row r="253" ht="15" hidden="1" customHeight="1"/>
    <row r="254" ht="1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  <row r="262" ht="15" hidden="1" customHeight="1"/>
    <row r="263" ht="15" hidden="1" customHeight="1"/>
    <row r="264" ht="15" hidden="1" customHeight="1"/>
    <row r="265" ht="15" hidden="1" customHeight="1"/>
    <row r="266" ht="15" hidden="1" customHeight="1"/>
    <row r="267" ht="15" hidden="1" customHeight="1"/>
    <row r="268" ht="15" hidden="1" customHeight="1"/>
    <row r="269" ht="15" hidden="1" customHeight="1"/>
    <row r="270" ht="15" hidden="1" customHeight="1"/>
    <row r="271" ht="15" hidden="1" customHeight="1"/>
    <row r="272" ht="15" hidden="1" customHeight="1"/>
    <row r="273" ht="15" hidden="1" customHeight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15" hidden="1" customHeight="1"/>
    <row r="282" ht="15" hidden="1" customHeight="1"/>
    <row r="283" ht="15" hidden="1" customHeight="1"/>
    <row r="284" ht="15" hidden="1" customHeight="1"/>
    <row r="285" ht="15" hidden="1" customHeight="1"/>
    <row r="286" ht="15" hidden="1" customHeight="1"/>
    <row r="287" ht="15" hidden="1" customHeight="1"/>
    <row r="288" ht="15" hidden="1" customHeight="1"/>
    <row r="289" ht="15" hidden="1" customHeight="1"/>
    <row r="290" ht="15" hidden="1" customHeight="1"/>
    <row r="291" ht="15" hidden="1" customHeight="1"/>
    <row r="292" ht="15" hidden="1" customHeight="1"/>
    <row r="293" ht="15" hidden="1" customHeight="1"/>
    <row r="294" ht="15" hidden="1" customHeight="1"/>
    <row r="295" ht="15" hidden="1" customHeight="1"/>
    <row r="296" ht="15" hidden="1" customHeight="1"/>
    <row r="297" ht="15" hidden="1" customHeight="1"/>
    <row r="298" ht="15" hidden="1" customHeight="1"/>
    <row r="299" ht="15" hidden="1" customHeight="1"/>
    <row r="300" ht="15" hidden="1" customHeight="1"/>
    <row r="301" ht="15" hidden="1" customHeight="1"/>
    <row r="302" ht="15" hidden="1" customHeight="1"/>
    <row r="303" ht="15" hidden="1" customHeight="1"/>
    <row r="304" ht="15" hidden="1" customHeight="1" thickTop="1"/>
    <row r="305" ht="15" hidden="1" customHeight="1"/>
    <row r="306" ht="15" hidden="1" customHeight="1"/>
    <row r="307" ht="15" hidden="1" customHeight="1"/>
    <row r="308" ht="15" hidden="1" customHeight="1"/>
    <row r="309" ht="15" hidden="1" customHeight="1"/>
    <row r="310" ht="15" hidden="1" customHeight="1"/>
    <row r="311" ht="15" hidden="1" customHeight="1"/>
    <row r="312" ht="15" hidden="1" customHeight="1"/>
    <row r="313" ht="15" hidden="1" customHeight="1"/>
    <row r="314" ht="15" hidden="1" customHeight="1"/>
    <row r="315" ht="15" hidden="1" customHeight="1"/>
    <row r="316" ht="15" hidden="1" customHeight="1"/>
    <row r="317" ht="15" hidden="1" customHeight="1"/>
    <row r="318" ht="15" hidden="1" customHeight="1"/>
    <row r="319" ht="15" hidden="1" customHeight="1"/>
    <row r="320" ht="15" hidden="1" customHeight="1"/>
    <row r="321" ht="15" hidden="1" customHeight="1"/>
    <row r="322" ht="15" hidden="1" customHeight="1"/>
    <row r="323" ht="15" hidden="1" customHeight="1"/>
    <row r="324" ht="15" hidden="1" customHeight="1"/>
    <row r="325" ht="15" hidden="1" customHeight="1"/>
    <row r="326" ht="15" hidden="1" customHeight="1"/>
    <row r="327" ht="15" hidden="1" customHeight="1"/>
    <row r="328" ht="15" hidden="1" customHeight="1"/>
    <row r="329" ht="15" hidden="1" customHeight="1"/>
    <row r="330" ht="15" hidden="1" customHeight="1"/>
    <row r="331" ht="15" hidden="1" customHeight="1"/>
    <row r="332" ht="15" hidden="1" customHeight="1"/>
    <row r="333" ht="15" hidden="1" customHeight="1"/>
    <row r="334" ht="15" hidden="1" customHeight="1"/>
    <row r="335" ht="15" hidden="1" customHeight="1"/>
    <row r="336" ht="15" hidden="1" customHeight="1"/>
    <row r="337" ht="15" hidden="1" customHeight="1"/>
    <row r="338" ht="15" hidden="1" customHeight="1"/>
    <row r="339" ht="15" hidden="1" customHeight="1"/>
    <row r="340" ht="15" hidden="1" customHeight="1"/>
    <row r="341" ht="15" hidden="1" customHeight="1"/>
    <row r="342" ht="15" hidden="1" customHeight="1"/>
    <row r="343" ht="15" hidden="1" customHeight="1"/>
    <row r="344" ht="15" hidden="1" customHeight="1"/>
    <row r="345" ht="15" hidden="1" customHeight="1"/>
    <row r="346" ht="15" hidden="1" customHeight="1"/>
    <row r="347" ht="15" hidden="1" customHeight="1"/>
    <row r="348" ht="15" hidden="1" customHeight="1"/>
    <row r="349" ht="15" hidden="1" customHeight="1"/>
    <row r="350" ht="15" hidden="1" customHeight="1"/>
    <row r="351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/>
    <row r="378" ht="15" hidden="1" customHeight="1"/>
    <row r="379" ht="15" hidden="1" customHeight="1"/>
    <row r="380" ht="15" hidden="1" customHeight="1"/>
    <row r="381" ht="15" hidden="1" customHeight="1"/>
    <row r="382" ht="15" hidden="1" customHeight="1"/>
    <row r="383" ht="15" hidden="1" customHeight="1"/>
    <row r="384" ht="15" hidden="1" customHeight="1"/>
    <row r="385" ht="15" hidden="1" customHeight="1"/>
    <row r="386" ht="15" hidden="1" customHeight="1"/>
    <row r="387" ht="15" hidden="1" customHeight="1"/>
    <row r="388" ht="15" hidden="1" customHeight="1"/>
    <row r="389" ht="15" hidden="1" customHeight="1"/>
    <row r="390" ht="15" hidden="1" customHeight="1"/>
    <row r="391" ht="15" hidden="1" customHeight="1"/>
    <row r="392" ht="15" hidden="1" customHeight="1"/>
    <row r="393" ht="15" hidden="1" customHeight="1"/>
    <row r="394" ht="15" hidden="1" customHeight="1"/>
    <row r="395" ht="15" hidden="1" customHeight="1"/>
    <row r="396" ht="15" hidden="1" customHeight="1"/>
    <row r="397" ht="15" hidden="1" customHeight="1"/>
    <row r="398" ht="15" hidden="1" customHeight="1"/>
    <row r="399" ht="15" hidden="1" customHeight="1"/>
    <row r="400" ht="15" hidden="1" customHeight="1"/>
    <row r="401" ht="15" hidden="1" customHeight="1"/>
    <row r="402" ht="15" hidden="1" customHeight="1"/>
    <row r="403" ht="15" hidden="1" customHeight="1"/>
    <row r="404" ht="15" hidden="1" customHeight="1"/>
    <row r="405" ht="15" hidden="1" customHeight="1"/>
    <row r="406" ht="15" hidden="1" customHeight="1"/>
    <row r="407" ht="15" hidden="1" customHeight="1"/>
    <row r="408" ht="15" hidden="1" customHeight="1"/>
    <row r="409" ht="15" hidden="1" customHeight="1"/>
    <row r="410" ht="15" hidden="1" customHeight="1"/>
    <row r="411" ht="15" hidden="1" customHeight="1"/>
    <row r="412" ht="15" hidden="1" customHeight="1"/>
    <row r="413" ht="15" hidden="1" customHeight="1"/>
    <row r="414" ht="15" hidden="1" customHeight="1"/>
    <row r="415" ht="15" hidden="1" customHeight="1"/>
    <row r="416" ht="15" hidden="1" customHeight="1"/>
    <row r="417" ht="15" hidden="1" customHeight="1"/>
    <row r="418" ht="15" hidden="1" customHeight="1"/>
    <row r="419" ht="15" hidden="1" customHeight="1" thickTop="1"/>
    <row r="420" ht="15" hidden="1" customHeight="1"/>
    <row r="421" ht="15" hidden="1" customHeight="1" thickTop="1"/>
    <row r="422" ht="15" hidden="1" customHeight="1" thickTop="1"/>
    <row r="423" ht="15" hidden="1" customHeight="1"/>
    <row r="424" ht="15" hidden="1" customHeight="1"/>
    <row r="425" ht="15" hidden="1" customHeight="1" thickTop="1"/>
    <row r="426" ht="15" hidden="1" customHeight="1"/>
    <row r="427" ht="15" hidden="1" customHeight="1"/>
    <row r="428" ht="15" hidden="1" customHeight="1"/>
    <row r="429" ht="15" hidden="1" customHeight="1"/>
    <row r="430" ht="15" hidden="1" customHeight="1"/>
    <row r="431" ht="15" hidden="1" customHeight="1"/>
    <row r="432" ht="15" hidden="1" customHeight="1"/>
    <row r="433" ht="15" hidden="1" customHeight="1"/>
    <row r="434" ht="15" hidden="1" customHeight="1"/>
    <row r="435" ht="15" hidden="1" customHeight="1"/>
    <row r="436" ht="15" hidden="1" customHeight="1"/>
    <row r="437" ht="15" hidden="1" customHeight="1"/>
    <row r="438" ht="15" hidden="1" customHeight="1"/>
    <row r="439" ht="15" hidden="1" customHeight="1"/>
    <row r="440" ht="15" hidden="1" customHeight="1"/>
    <row r="441" ht="15" hidden="1" customHeight="1"/>
    <row r="442" ht="15" hidden="1" customHeight="1"/>
    <row r="443" ht="15" hidden="1" customHeight="1"/>
    <row r="444" ht="15" hidden="1" customHeight="1"/>
    <row r="445" ht="15" hidden="1" customHeight="1"/>
    <row r="446" ht="15" hidden="1" customHeight="1"/>
    <row r="447" ht="15" hidden="1" customHeight="1"/>
    <row r="448" ht="15" hidden="1" customHeight="1"/>
    <row r="449" ht="15" hidden="1" customHeight="1"/>
    <row r="450" ht="15" hidden="1" customHeight="1"/>
    <row r="451" ht="15" hidden="1" customHeight="1"/>
    <row r="452" ht="15" hidden="1" customHeight="1"/>
    <row r="453" ht="15" hidden="1" customHeight="1"/>
    <row r="454" ht="15" hidden="1" customHeight="1"/>
    <row r="455" ht="15" hidden="1" customHeight="1"/>
    <row r="456" ht="15" hidden="1" customHeight="1"/>
    <row r="457" ht="15" hidden="1" customHeight="1"/>
    <row r="458" ht="15" hidden="1" customHeight="1"/>
    <row r="459" ht="15" hidden="1" customHeight="1"/>
    <row r="460" ht="15" hidden="1" customHeight="1"/>
    <row r="461" ht="15" hidden="1" customHeight="1"/>
    <row r="462" ht="15" hidden="1" customHeight="1"/>
    <row r="463" ht="15" hidden="1" customHeight="1"/>
    <row r="464" ht="15" hidden="1" customHeight="1"/>
    <row r="465" ht="15" hidden="1" customHeight="1"/>
    <row r="466" ht="15" hidden="1" customHeight="1"/>
    <row r="467" ht="15" hidden="1" customHeight="1"/>
    <row r="468" ht="15" hidden="1" customHeight="1"/>
    <row r="469" ht="15" hidden="1" customHeight="1"/>
    <row r="470" ht="15" hidden="1" customHeight="1"/>
    <row r="471" ht="15" hidden="1" customHeight="1"/>
    <row r="472" ht="15" hidden="1" customHeight="1"/>
    <row r="473" ht="15" hidden="1" customHeight="1"/>
    <row r="474" ht="15" hidden="1" customHeight="1"/>
    <row r="475" ht="15" hidden="1" customHeight="1"/>
    <row r="476" ht="15" hidden="1" customHeight="1"/>
    <row r="477" ht="15" hidden="1" customHeight="1"/>
    <row r="478" ht="15" hidden="1" customHeight="1"/>
    <row r="479" ht="15" hidden="1" customHeight="1"/>
    <row r="480" ht="15" hidden="1" customHeight="1"/>
    <row r="481" ht="15" hidden="1" customHeight="1"/>
    <row r="482" ht="15" hidden="1" customHeight="1"/>
    <row r="483" ht="15" hidden="1" customHeight="1"/>
    <row r="484" ht="15" hidden="1" customHeight="1"/>
    <row r="485" ht="15" hidden="1" customHeight="1"/>
    <row r="486" ht="15" hidden="1" customHeight="1"/>
    <row r="487" ht="15" hidden="1" customHeight="1"/>
    <row r="488" ht="15" hidden="1" customHeight="1"/>
    <row r="489" ht="15" hidden="1" customHeight="1"/>
    <row r="490" ht="15" hidden="1" customHeight="1"/>
    <row r="491" ht="15" hidden="1" customHeight="1"/>
    <row r="492" ht="15" hidden="1" customHeight="1"/>
    <row r="493" ht="15" hidden="1" customHeight="1"/>
    <row r="494" ht="15" hidden="1" customHeight="1"/>
    <row r="495" ht="15" hidden="1" customHeight="1"/>
    <row r="496" ht="15" hidden="1" customHeight="1"/>
    <row r="497" ht="15" hidden="1" customHeight="1"/>
    <row r="498" ht="15" hidden="1" customHeight="1"/>
    <row r="499" ht="15" hidden="1" customHeight="1"/>
    <row r="500" ht="15" hidden="1" customHeight="1"/>
    <row r="501" ht="15" hidden="1" customHeight="1"/>
    <row r="502" ht="15" hidden="1" customHeight="1"/>
    <row r="503" ht="15" hidden="1" customHeight="1"/>
    <row r="504" ht="15" hidden="1" customHeight="1"/>
    <row r="505" ht="15" hidden="1" customHeight="1"/>
    <row r="506" ht="15" hidden="1" customHeight="1"/>
    <row r="507" ht="15" hidden="1" customHeight="1"/>
    <row r="508" ht="15" hidden="1" customHeight="1"/>
    <row r="509" ht="15" hidden="1" customHeight="1"/>
    <row r="510" ht="15" hidden="1" customHeight="1"/>
    <row r="511" ht="15" hidden="1" customHeight="1"/>
    <row r="512" ht="15" hidden="1" customHeight="1"/>
    <row r="513" ht="15" hidden="1" customHeight="1"/>
    <row r="514" ht="15" hidden="1" customHeight="1"/>
    <row r="515" ht="15" hidden="1" customHeight="1"/>
    <row r="516" ht="15" hidden="1" customHeight="1"/>
    <row r="517" ht="15" hidden="1" customHeight="1"/>
    <row r="518" ht="15" hidden="1" customHeight="1"/>
    <row r="519" ht="15" hidden="1" customHeight="1"/>
    <row r="520" ht="15" hidden="1" customHeight="1"/>
    <row r="521" ht="15" hidden="1" customHeight="1"/>
    <row r="522" ht="15" hidden="1" customHeight="1" thickTop="1"/>
    <row r="523" ht="15" hidden="1" customHeight="1"/>
    <row r="524" ht="15" hidden="1" customHeight="1"/>
    <row r="525" ht="15" hidden="1" customHeight="1"/>
    <row r="526" ht="15" hidden="1" customHeight="1"/>
    <row r="527" ht="15" hidden="1" customHeight="1"/>
    <row r="528" ht="15" hidden="1" customHeight="1"/>
    <row r="529" ht="15" hidden="1" customHeight="1"/>
    <row r="530" ht="15" hidden="1" customHeight="1"/>
    <row r="531" ht="15" hidden="1" customHeight="1"/>
    <row r="532" ht="15" hidden="1" customHeight="1"/>
    <row r="533" ht="15" hidden="1" customHeight="1"/>
    <row r="534" ht="15" hidden="1" customHeight="1"/>
    <row r="535" ht="15" hidden="1" customHeight="1"/>
    <row r="536" ht="15" hidden="1" customHeight="1"/>
    <row r="537" ht="15" hidden="1" customHeight="1"/>
    <row r="538" ht="15" hidden="1" customHeight="1"/>
    <row r="539" ht="15" hidden="1" customHeight="1"/>
    <row r="540" ht="15" hidden="1" customHeight="1"/>
    <row r="541" ht="15" hidden="1" customHeight="1"/>
    <row r="542" ht="15" hidden="1" customHeight="1"/>
    <row r="543" ht="15" hidden="1" customHeight="1"/>
    <row r="544" ht="15" hidden="1" customHeight="1"/>
    <row r="545" ht="15" hidden="1" customHeight="1"/>
    <row r="546" ht="15" hidden="1" customHeight="1"/>
    <row r="547" ht="15" hidden="1" customHeight="1"/>
    <row r="548" ht="15" hidden="1" customHeight="1"/>
    <row r="549" ht="15" hidden="1" customHeight="1"/>
    <row r="550" ht="15" hidden="1" customHeight="1"/>
    <row r="551" ht="15" hidden="1" customHeight="1"/>
    <row r="552" ht="15" hidden="1" customHeight="1"/>
    <row r="553" ht="15" hidden="1" customHeight="1"/>
    <row r="554" ht="15" hidden="1" customHeight="1"/>
    <row r="555" ht="15" hidden="1" customHeight="1"/>
    <row r="556" ht="15" hidden="1" customHeight="1"/>
    <row r="557" ht="15" hidden="1" customHeight="1"/>
    <row r="558" ht="15" hidden="1" customHeight="1"/>
    <row r="559" ht="15" hidden="1" customHeight="1"/>
    <row r="560" ht="15" hidden="1" customHeight="1"/>
    <row r="561" ht="15" hidden="1" customHeight="1"/>
    <row r="562" ht="15" hidden="1" customHeight="1"/>
    <row r="563" ht="15" hidden="1" customHeight="1"/>
    <row r="564" ht="15" hidden="1" customHeight="1"/>
    <row r="565" ht="15" hidden="1" customHeight="1"/>
    <row r="566" ht="15" hidden="1" customHeight="1"/>
    <row r="567" ht="15" hidden="1" customHeight="1"/>
    <row r="568" ht="15" hidden="1" customHeight="1"/>
    <row r="569" ht="15" hidden="1" customHeight="1"/>
    <row r="570" ht="15" hidden="1" customHeight="1"/>
    <row r="571" ht="15" hidden="1" customHeight="1"/>
    <row r="572" ht="15" hidden="1" customHeight="1"/>
    <row r="573" ht="15" hidden="1" customHeight="1"/>
    <row r="574" ht="15" hidden="1" customHeight="1"/>
    <row r="575" ht="15" hidden="1" customHeight="1"/>
    <row r="576" ht="15" hidden="1" customHeight="1"/>
    <row r="577" ht="15" hidden="1" customHeight="1"/>
    <row r="578" ht="15" hidden="1" customHeight="1"/>
    <row r="579" ht="15" hidden="1" customHeight="1"/>
    <row r="580" ht="15" hidden="1" customHeight="1"/>
    <row r="581" ht="15" hidden="1" customHeight="1"/>
    <row r="582" ht="15" hidden="1" customHeight="1"/>
    <row r="583" ht="15" hidden="1" customHeight="1"/>
    <row r="584" ht="15" hidden="1" customHeight="1"/>
    <row r="585" ht="15" hidden="1" customHeight="1"/>
    <row r="586" ht="15" hidden="1" customHeight="1"/>
    <row r="587" ht="15" hidden="1" customHeight="1"/>
    <row r="588" ht="15" hidden="1" customHeight="1"/>
    <row r="589" ht="15" hidden="1" customHeight="1"/>
    <row r="590" ht="15" hidden="1" customHeight="1"/>
    <row r="591" ht="15" hidden="1" customHeight="1"/>
    <row r="592" ht="15" hidden="1" customHeight="1"/>
    <row r="593" ht="15" hidden="1" customHeight="1"/>
    <row r="594" ht="15" hidden="1" customHeight="1"/>
    <row r="595" ht="15" hidden="1" customHeight="1"/>
    <row r="596" ht="15" hidden="1" customHeight="1"/>
    <row r="597" ht="15" hidden="1" customHeight="1"/>
    <row r="598" ht="15" hidden="1" customHeight="1"/>
    <row r="599" ht="15" hidden="1" customHeight="1"/>
    <row r="600" ht="15" hidden="1" customHeight="1"/>
    <row r="601" ht="15" hidden="1" customHeight="1"/>
    <row r="602" ht="15" hidden="1" customHeight="1"/>
    <row r="603" ht="15" hidden="1" customHeight="1"/>
    <row r="604" ht="15" hidden="1" customHeight="1"/>
    <row r="605" ht="15" hidden="1" customHeight="1"/>
    <row r="606" ht="15" hidden="1" customHeight="1"/>
    <row r="607" ht="15" hidden="1" customHeight="1"/>
    <row r="608" ht="15" hidden="1" customHeight="1"/>
    <row r="609" ht="15" hidden="1" customHeight="1"/>
    <row r="610" ht="15" hidden="1" customHeight="1"/>
    <row r="611" ht="15" hidden="1" customHeight="1"/>
    <row r="612" ht="15" hidden="1" customHeight="1"/>
    <row r="613" ht="15" hidden="1" customHeight="1"/>
    <row r="614" ht="15" hidden="1" customHeight="1"/>
    <row r="615" ht="15" hidden="1" customHeight="1"/>
    <row r="616" ht="15" hidden="1" customHeight="1"/>
    <row r="617" ht="15" hidden="1" customHeight="1"/>
    <row r="618" ht="15" hidden="1" customHeight="1"/>
    <row r="619" ht="15" hidden="1" customHeight="1"/>
    <row r="620" ht="15" hidden="1" customHeight="1"/>
    <row r="621" ht="15" hidden="1" customHeight="1"/>
    <row r="622" ht="15" hidden="1" customHeight="1"/>
    <row r="623" ht="15" hidden="1" customHeight="1"/>
    <row r="624" ht="15" hidden="1" customHeight="1"/>
    <row r="625" ht="15" hidden="1" customHeight="1"/>
    <row r="626" ht="15" hidden="1" customHeight="1"/>
    <row r="627" ht="15" hidden="1" customHeight="1"/>
    <row r="628" ht="15" hidden="1" customHeight="1"/>
    <row r="629" ht="15" hidden="1" customHeight="1"/>
    <row r="630" ht="15" hidden="1" customHeight="1"/>
    <row r="631" ht="15" hidden="1" customHeight="1"/>
    <row r="632" ht="15" hidden="1" customHeight="1"/>
    <row r="633" ht="15" hidden="1" customHeight="1"/>
    <row r="634" ht="15" hidden="1" customHeight="1"/>
    <row r="635" ht="15" hidden="1" customHeight="1"/>
    <row r="636" ht="15" hidden="1" customHeight="1"/>
    <row r="637" ht="15" hidden="1" customHeight="1"/>
    <row r="638" ht="15" hidden="1" customHeight="1"/>
    <row r="639" ht="15" hidden="1" customHeight="1"/>
    <row r="640" ht="15" hidden="1" customHeight="1"/>
    <row r="641" ht="15" hidden="1" customHeight="1"/>
    <row r="642" ht="15" hidden="1" customHeight="1"/>
    <row r="643" ht="15" hidden="1" customHeight="1"/>
    <row r="644" ht="15" hidden="1" customHeight="1"/>
    <row r="645" ht="15" hidden="1" customHeight="1"/>
    <row r="646" ht="15" hidden="1" customHeight="1"/>
    <row r="647" ht="15" hidden="1" customHeight="1"/>
    <row r="648" ht="15" hidden="1" customHeight="1"/>
    <row r="649" ht="15" hidden="1" customHeight="1"/>
  </sheetData>
  <mergeCells count="6">
    <mergeCell ref="A4:M4"/>
    <mergeCell ref="A1:B3"/>
    <mergeCell ref="C1:D3"/>
    <mergeCell ref="E1:F3"/>
    <mergeCell ref="G1:I3"/>
    <mergeCell ref="J1:M3"/>
  </mergeCells>
  <conditionalFormatting sqref="I44:M44 I40:M42 I36:M38 I32:M34">
    <cfRule type="cellIs" dxfId="15" priority="48" operator="lessThan">
      <formula>0</formula>
    </cfRule>
  </conditionalFormatting>
  <conditionalFormatting sqref="I28:M30">
    <cfRule type="cellIs" dxfId="14" priority="15" operator="lessThan">
      <formula>0</formula>
    </cfRule>
  </conditionalFormatting>
  <conditionalFormatting sqref="I24:M26">
    <cfRule type="cellIs" dxfId="13" priority="14" operator="lessThan">
      <formula>0</formula>
    </cfRule>
  </conditionalFormatting>
  <conditionalFormatting sqref="I105:M106 I100:M102 I96:M97 I79:M80 I74:M76 I63:M65 I45:M46 I33:M41">
    <cfRule type="cellIs" dxfId="12" priority="13" operator="lessThan">
      <formula>0</formula>
    </cfRule>
  </conditionalFormatting>
  <conditionalFormatting sqref="I104:M104">
    <cfRule type="cellIs" dxfId="11" priority="12" operator="lessThan">
      <formula>0</formula>
    </cfRule>
  </conditionalFormatting>
  <conditionalFormatting sqref="I95:M95">
    <cfRule type="cellIs" dxfId="10" priority="11" operator="lessThan">
      <formula>0</formula>
    </cfRule>
  </conditionalFormatting>
  <conditionalFormatting sqref="I92:M94">
    <cfRule type="cellIs" dxfId="9" priority="10" operator="lessThan">
      <formula>0</formula>
    </cfRule>
  </conditionalFormatting>
  <conditionalFormatting sqref="I88:M90">
    <cfRule type="cellIs" dxfId="8" priority="9" operator="lessThan">
      <formula>0</formula>
    </cfRule>
  </conditionalFormatting>
  <conditionalFormatting sqref="I83:M85">
    <cfRule type="cellIs" dxfId="7" priority="8" operator="lessThan">
      <formula>0</formula>
    </cfRule>
  </conditionalFormatting>
  <conditionalFormatting sqref="I68:M70">
    <cfRule type="cellIs" dxfId="6" priority="7" operator="lessThan">
      <formula>0</formula>
    </cfRule>
  </conditionalFormatting>
  <conditionalFormatting sqref="I71:M71">
    <cfRule type="cellIs" dxfId="5" priority="6" operator="lessThan">
      <formula>0</formula>
    </cfRule>
  </conditionalFormatting>
  <conditionalFormatting sqref="I58:M60">
    <cfRule type="cellIs" dxfId="4" priority="5" operator="lessThan">
      <formula>0</formula>
    </cfRule>
  </conditionalFormatting>
  <conditionalFormatting sqref="I53:M55">
    <cfRule type="cellIs" dxfId="3" priority="4" operator="lessThan">
      <formula>0</formula>
    </cfRule>
  </conditionalFormatting>
  <conditionalFormatting sqref="I49:M50">
    <cfRule type="cellIs" dxfId="2" priority="3" operator="lessThan">
      <formula>0</formula>
    </cfRule>
  </conditionalFormatting>
  <conditionalFormatting sqref="I42:M42">
    <cfRule type="cellIs" dxfId="1" priority="2" operator="lessThan">
      <formula>0</formula>
    </cfRule>
  </conditionalFormatting>
  <conditionalFormatting sqref="I24:M30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DEC-18 PROFIT Rs.41523</vt:lpstr>
      <vt:lpstr>NOV-18 PROFIT Rs.1,57,925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admin</cp:lastModifiedBy>
  <dcterms:created xsi:type="dcterms:W3CDTF">2018-05-23T12:20:45Z</dcterms:created>
  <dcterms:modified xsi:type="dcterms:W3CDTF">2018-12-17T12:21:17Z</dcterms:modified>
</cp:coreProperties>
</file>